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0305" yWindow="-15" windowWidth="10230" windowHeight="7485" firstSheet="10" activeTab="27"/>
  </bookViews>
  <sheets>
    <sheet name="เกณฑ์ กคศ." sheetId="48" r:id="rId1"/>
    <sheet name="เรียนร่วม-ปกติ" sheetId="62" r:id="rId2"/>
    <sheet name="ม.พิเศษ" sheetId="59" r:id="rId3"/>
    <sheet name="สศศ." sheetId="63" r:id="rId4"/>
    <sheet name="ตรวจนร&lt;120" sheetId="60" r:id="rId5"/>
    <sheet name="ตรวจปกติ" sheetId="61" r:id="rId6"/>
    <sheet name="แบบโรงเรียน1" sheetId="57" r:id="rId7"/>
    <sheet name="แบบโรงเรียน2" sheetId="65" r:id="rId8"/>
    <sheet name="ฐานข้อมูล" sheetId="66" r:id="rId9"/>
    <sheet name="แยกจำนวนนักเรียน" sheetId="68" r:id="rId10"/>
    <sheet name="ป1" sheetId="1" r:id="rId11"/>
    <sheet name="ป2" sheetId="27" r:id="rId12"/>
    <sheet name="ป3" sheetId="26" r:id="rId13"/>
    <sheet name="ป4" sheetId="25" r:id="rId14"/>
    <sheet name="ป5" sheetId="24" r:id="rId15"/>
    <sheet name="ป6" sheetId="23" r:id="rId16"/>
    <sheet name="ป7" sheetId="22" r:id="rId17"/>
    <sheet name="สรุปป" sheetId="4" r:id="rId18"/>
    <sheet name="ข1" sheetId="55" r:id="rId19"/>
    <sheet name="ข2" sheetId="54" r:id="rId20"/>
    <sheet name="ข3" sheetId="53" r:id="rId21"/>
    <sheet name="ข4" sheetId="52" r:id="rId22"/>
    <sheet name="ข5" sheetId="51" r:id="rId23"/>
    <sheet name="ข6" sheetId="50" r:id="rId24"/>
    <sheet name="ข7" sheetId="49" r:id="rId25"/>
    <sheet name="สรุปข" sheetId="56" r:id="rId26"/>
    <sheet name="งบหน้า" sheetId="9" r:id="rId27"/>
    <sheet name="totalรวม" sheetId="64" r:id="rId28"/>
  </sheets>
  <externalReferences>
    <externalReference r:id="rId29"/>
  </externalReferences>
  <definedNames>
    <definedName name="_xlnm._FilterDatabase" localSheetId="27" hidden="1">totalรวม!$A$11:$CG$129</definedName>
    <definedName name="_xlnm._FilterDatabase" localSheetId="20" hidden="1">ข3!$A$12:$CK$23</definedName>
    <definedName name="_xlnm._FilterDatabase" localSheetId="21" hidden="1">ข4!$A$12:$CK$12</definedName>
    <definedName name="_xlnm._FilterDatabase" localSheetId="8" hidden="1">ฐานข้อมูล!$A$12:$FB$136</definedName>
    <definedName name="_xlnm._FilterDatabase" localSheetId="11" hidden="1">ป2!$A$12:$CK$39</definedName>
    <definedName name="_xlnm._FilterDatabase" localSheetId="12" hidden="1">ป3!$A$12:$CK$57</definedName>
    <definedName name="_xlnm._FilterDatabase" localSheetId="13" hidden="1">ป4!$A$12:$CK$22</definedName>
    <definedName name="_xlnm._FilterDatabase" localSheetId="9" hidden="1">แยกจำนวนนักเรียน!$A$166:$FD$290</definedName>
    <definedName name="_xlnm.Print_Area" localSheetId="27">totalรวม!$A$1:$BA$135</definedName>
    <definedName name="_xlnm.Print_Area" localSheetId="18">ข1!$A$2:$BA$32</definedName>
    <definedName name="_xlnm.Print_Area" localSheetId="19">ข2!$A$2:$BA$21</definedName>
    <definedName name="_xlnm.Print_Area" localSheetId="20">ข3!$A$2:$BA$29</definedName>
    <definedName name="_xlnm.Print_Area" localSheetId="21">ข4!$A$2:$BA$25</definedName>
    <definedName name="_xlnm.Print_Area" localSheetId="22">ข5!$A$2:$BA$94</definedName>
    <definedName name="_xlnm.Print_Area" localSheetId="23">ข6!$A$2:$BA$66</definedName>
    <definedName name="_xlnm.Print_Area" localSheetId="24">ข7!$A$2:$BA$36</definedName>
    <definedName name="_xlnm.Print_Area" localSheetId="8">ฐานข้อมูล!$A$2:$BA$158</definedName>
    <definedName name="_xlnm.Print_Area" localSheetId="4">'ตรวจนร&lt;120'!$A$2:$BJ$34</definedName>
    <definedName name="_xlnm.Print_Area" localSheetId="5">ตรวจปกติ!$A$2:$BJ$34</definedName>
    <definedName name="_xlnm.Print_Area" localSheetId="6">แบบโรงเรียน1!$A$2:$BJ$32</definedName>
    <definedName name="_xlnm.Print_Area" localSheetId="7">แบบโรงเรียน2!$A$1:$BC$30</definedName>
    <definedName name="_xlnm.Print_Area" localSheetId="10">ป1!$A$2:$BA$44</definedName>
    <definedName name="_xlnm.Print_Area" localSheetId="11">ป2!$A$2:$BA$45</definedName>
    <definedName name="_xlnm.Print_Area" localSheetId="12">ป3!$A$2:$BA$63</definedName>
    <definedName name="_xlnm.Print_Area" localSheetId="13">ป4!$A$2:$BA$28</definedName>
    <definedName name="_xlnm.Print_Area" localSheetId="14">ป5!$A$2:$BA$23</definedName>
    <definedName name="_xlnm.Print_Area" localSheetId="15">ป6!$A$2:$BA$55</definedName>
    <definedName name="_xlnm.Print_Area" localSheetId="16">ป7!$A$2:$BA$36</definedName>
    <definedName name="_xlnm.Print_Area" localSheetId="2">ม.พิเศษ!$A$1:$J$19</definedName>
    <definedName name="_xlnm.Print_Area" localSheetId="9">แยกจำนวนนักเรียน!$A$2:$BA$165</definedName>
    <definedName name="_xlnm.Print_Area" localSheetId="25">สรุปข!$A$1:$BO$26</definedName>
    <definedName name="_xlnm.Print_Area" localSheetId="17">สรุปป!$A$1:$BO$26</definedName>
    <definedName name="_xlnm.Print_Titles" localSheetId="27">totalรวม!$6:$10</definedName>
    <definedName name="_xlnm.Print_Titles" localSheetId="18">ข1!$7:$11</definedName>
    <definedName name="_xlnm.Print_Titles" localSheetId="19">ข2!$7:$11</definedName>
    <definedName name="_xlnm.Print_Titles" localSheetId="20">ข3!$7:$11</definedName>
    <definedName name="_xlnm.Print_Titles" localSheetId="21">ข4!$7:$11</definedName>
    <definedName name="_xlnm.Print_Titles" localSheetId="22">ข5!$7:$11</definedName>
    <definedName name="_xlnm.Print_Titles" localSheetId="23">ข6!$7:$11</definedName>
    <definedName name="_xlnm.Print_Titles" localSheetId="8">ฐานข้อมูล!$7:$11</definedName>
    <definedName name="_xlnm.Print_Titles" localSheetId="10">ป1!$7:$11</definedName>
    <definedName name="_xlnm.Print_Titles" localSheetId="11">ป2!$7:$11</definedName>
    <definedName name="_xlnm.Print_Titles" localSheetId="12">ป3!$7:$11</definedName>
    <definedName name="_xlnm.Print_Titles" localSheetId="13">ป4!$7:$11</definedName>
    <definedName name="_xlnm.Print_Titles" localSheetId="14">ป5!$7:$11</definedName>
    <definedName name="_xlnm.Print_Titles" localSheetId="15">ป6!$7:$11</definedName>
    <definedName name="_xlnm.Print_Titles" localSheetId="9">แยกจำนวนนักเรียน!$7:$11</definedName>
  </definedNames>
  <calcPr calcId="124519"/>
</workbook>
</file>

<file path=xl/calcChain.xml><?xml version="1.0" encoding="utf-8"?>
<calcChain xmlns="http://schemas.openxmlformats.org/spreadsheetml/2006/main">
  <c r="AJ12" i="64"/>
  <c r="AK12"/>
  <c r="AJ13"/>
  <c r="AK13"/>
  <c r="AJ14"/>
  <c r="AK14"/>
  <c r="AJ15"/>
  <c r="AK15"/>
  <c r="AJ16"/>
  <c r="AK16"/>
  <c r="AJ17"/>
  <c r="AK17"/>
  <c r="AJ18"/>
  <c r="AK18"/>
  <c r="AJ19"/>
  <c r="AK19"/>
  <c r="AJ20"/>
  <c r="AK20"/>
  <c r="AJ21"/>
  <c r="AK21"/>
  <c r="AJ22"/>
  <c r="AK22"/>
  <c r="AJ23"/>
  <c r="AK23"/>
  <c r="AJ24"/>
  <c r="AK24"/>
  <c r="AJ25"/>
  <c r="AK25"/>
  <c r="AJ26"/>
  <c r="AK26"/>
  <c r="AJ27"/>
  <c r="AK27"/>
  <c r="AJ28"/>
  <c r="AK28"/>
  <c r="AJ29"/>
  <c r="AK29"/>
  <c r="AJ30"/>
  <c r="AK30"/>
  <c r="AJ31"/>
  <c r="AK31"/>
  <c r="AJ32"/>
  <c r="AK32"/>
  <c r="AJ33"/>
  <c r="AK33"/>
  <c r="AJ34"/>
  <c r="AK34"/>
  <c r="AJ35"/>
  <c r="AK35"/>
  <c r="AJ36"/>
  <c r="AK36"/>
  <c r="AJ37"/>
  <c r="AK37"/>
  <c r="AJ38"/>
  <c r="AK38"/>
  <c r="AJ39"/>
  <c r="AK39"/>
  <c r="AJ40"/>
  <c r="AK40"/>
  <c r="AJ41"/>
  <c r="AK41"/>
  <c r="AJ42"/>
  <c r="AK42"/>
  <c r="AJ43"/>
  <c r="AK43"/>
  <c r="AJ44"/>
  <c r="AK44"/>
  <c r="AJ45"/>
  <c r="AK45"/>
  <c r="AJ46"/>
  <c r="AK46"/>
  <c r="AJ47"/>
  <c r="AK47"/>
  <c r="AJ48"/>
  <c r="AK48"/>
  <c r="AJ49"/>
  <c r="AK49"/>
  <c r="AJ50"/>
  <c r="AK50"/>
  <c r="AJ51"/>
  <c r="AK51"/>
  <c r="AJ52"/>
  <c r="AK52"/>
  <c r="AJ53"/>
  <c r="AK53"/>
  <c r="AJ54"/>
  <c r="AK54"/>
  <c r="AJ55"/>
  <c r="AK55"/>
  <c r="AJ56"/>
  <c r="AK56"/>
  <c r="AJ57"/>
  <c r="AK57"/>
  <c r="AJ58"/>
  <c r="AK58"/>
  <c r="AJ59"/>
  <c r="AK59"/>
  <c r="AJ60"/>
  <c r="AK60"/>
  <c r="AJ61"/>
  <c r="AK61"/>
  <c r="AJ62"/>
  <c r="AK62"/>
  <c r="AJ63"/>
  <c r="AK63"/>
  <c r="AJ64"/>
  <c r="AK64"/>
  <c r="AJ65"/>
  <c r="AK65"/>
  <c r="AJ66"/>
  <c r="AK66"/>
  <c r="AJ67"/>
  <c r="AK67"/>
  <c r="AJ68"/>
  <c r="AK68"/>
  <c r="AJ69"/>
  <c r="AK69"/>
  <c r="AJ70"/>
  <c r="AK70"/>
  <c r="AJ71"/>
  <c r="AK71"/>
  <c r="AJ72"/>
  <c r="AK72"/>
  <c r="AJ73"/>
  <c r="AK73"/>
  <c r="AJ74"/>
  <c r="AK74"/>
  <c r="AJ75"/>
  <c r="AK75"/>
  <c r="AJ76"/>
  <c r="AK76"/>
  <c r="AJ77"/>
  <c r="AK77"/>
  <c r="AJ78"/>
  <c r="AK78"/>
  <c r="AJ79"/>
  <c r="AK79"/>
  <c r="AJ80"/>
  <c r="AK80"/>
  <c r="AJ81"/>
  <c r="AK81"/>
  <c r="AJ82"/>
  <c r="AK82"/>
  <c r="AJ83"/>
  <c r="AK83"/>
  <c r="AJ84"/>
  <c r="AK84"/>
  <c r="AJ85"/>
  <c r="AK85"/>
  <c r="AJ86"/>
  <c r="AK86"/>
  <c r="AJ87"/>
  <c r="AK87"/>
  <c r="AJ88"/>
  <c r="AK88"/>
  <c r="AJ89"/>
  <c r="AK89"/>
  <c r="AJ90"/>
  <c r="AK90"/>
  <c r="AJ91"/>
  <c r="AK91"/>
  <c r="AJ92"/>
  <c r="AK92"/>
  <c r="AJ93"/>
  <c r="AK93"/>
  <c r="AJ94"/>
  <c r="AK94"/>
  <c r="AJ95"/>
  <c r="AK95"/>
  <c r="AJ96"/>
  <c r="AK96"/>
  <c r="AJ97"/>
  <c r="AK97"/>
  <c r="AJ98"/>
  <c r="AK98"/>
  <c r="AJ99"/>
  <c r="AK99"/>
  <c r="AJ100"/>
  <c r="AK100"/>
  <c r="AJ101"/>
  <c r="AK101"/>
  <c r="AJ102"/>
  <c r="AK102"/>
  <c r="AJ103"/>
  <c r="AK103"/>
  <c r="AJ104"/>
  <c r="AK104"/>
  <c r="AJ105"/>
  <c r="AK105"/>
  <c r="AJ106"/>
  <c r="AK106"/>
  <c r="AJ107"/>
  <c r="AK107"/>
  <c r="AJ108"/>
  <c r="AK108"/>
  <c r="AJ109"/>
  <c r="AK109"/>
  <c r="AJ110"/>
  <c r="AK110"/>
  <c r="AJ111"/>
  <c r="AK111"/>
  <c r="AJ112"/>
  <c r="AK112"/>
  <c r="AJ113"/>
  <c r="AK113"/>
  <c r="AJ114"/>
  <c r="AK114"/>
  <c r="AJ115"/>
  <c r="AK115"/>
  <c r="AJ116"/>
  <c r="AK116"/>
  <c r="AJ117"/>
  <c r="AK117"/>
  <c r="AJ118"/>
  <c r="AK118"/>
  <c r="AJ119"/>
  <c r="AK119"/>
  <c r="AJ120"/>
  <c r="AK120"/>
  <c r="AJ121"/>
  <c r="AK121"/>
  <c r="AJ122"/>
  <c r="AK122"/>
  <c r="AJ123"/>
  <c r="AK123"/>
  <c r="AJ124"/>
  <c r="AK124"/>
  <c r="AJ125"/>
  <c r="AK125"/>
  <c r="AJ126"/>
  <c r="AK126"/>
  <c r="AJ127"/>
  <c r="AK127"/>
  <c r="AJ128"/>
  <c r="AK128"/>
  <c r="B128"/>
  <c r="C128"/>
  <c r="D128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124"/>
  <c r="C124"/>
  <c r="D124"/>
  <c r="E124"/>
  <c r="F124"/>
  <c r="G124"/>
  <c r="H124"/>
  <c r="I124"/>
  <c r="J124"/>
  <c r="K124"/>
  <c r="L124"/>
  <c r="M124"/>
  <c r="N124"/>
  <c r="O124"/>
  <c r="P124"/>
  <c r="Q124"/>
  <c r="R124"/>
  <c r="S124"/>
  <c r="T124"/>
  <c r="U124"/>
  <c r="V124"/>
  <c r="W124"/>
  <c r="X124"/>
  <c r="Y124"/>
  <c r="Z124"/>
  <c r="AA124"/>
  <c r="AB124"/>
  <c r="AC124"/>
  <c r="AD124"/>
  <c r="AE124"/>
  <c r="AF124"/>
  <c r="AG124"/>
  <c r="AH124"/>
  <c r="AI124"/>
  <c r="AL124"/>
  <c r="AM124"/>
  <c r="AN124"/>
  <c r="AO124"/>
  <c r="AP124"/>
  <c r="AQ124"/>
  <c r="AR124"/>
  <c r="AS124"/>
  <c r="AT124"/>
  <c r="AU124"/>
  <c r="AV124"/>
  <c r="AW124"/>
  <c r="AX124"/>
  <c r="AY124"/>
  <c r="AZ124"/>
  <c r="BA124"/>
  <c r="B125"/>
  <c r="C125"/>
  <c r="D125"/>
  <c r="E125"/>
  <c r="F125"/>
  <c r="G125"/>
  <c r="H125"/>
  <c r="I125"/>
  <c r="J125"/>
  <c r="K125"/>
  <c r="L125"/>
  <c r="M125"/>
  <c r="N125"/>
  <c r="O125"/>
  <c r="P125"/>
  <c r="Q125"/>
  <c r="R125"/>
  <c r="S125"/>
  <c r="T125"/>
  <c r="U125"/>
  <c r="V125"/>
  <c r="W125"/>
  <c r="X125"/>
  <c r="Y125"/>
  <c r="Z125"/>
  <c r="AA125"/>
  <c r="AB125"/>
  <c r="AC125"/>
  <c r="AD125"/>
  <c r="AE125"/>
  <c r="AF125"/>
  <c r="AG125"/>
  <c r="AH125"/>
  <c r="AI125"/>
  <c r="AL125"/>
  <c r="AM125"/>
  <c r="AN125"/>
  <c r="AO125"/>
  <c r="AP125"/>
  <c r="AQ125"/>
  <c r="AR125"/>
  <c r="AS125"/>
  <c r="AT125"/>
  <c r="AU125"/>
  <c r="AV125"/>
  <c r="AW125"/>
  <c r="AX125"/>
  <c r="AY125"/>
  <c r="AZ125"/>
  <c r="BA125"/>
  <c r="B126"/>
  <c r="C126"/>
  <c r="D126"/>
  <c r="E126"/>
  <c r="F126"/>
  <c r="G126"/>
  <c r="H126"/>
  <c r="I126"/>
  <c r="J126"/>
  <c r="K126"/>
  <c r="L126"/>
  <c r="M126"/>
  <c r="N126"/>
  <c r="O126"/>
  <c r="P126"/>
  <c r="Q126"/>
  <c r="R126"/>
  <c r="S126"/>
  <c r="T126"/>
  <c r="U126"/>
  <c r="V126"/>
  <c r="W126"/>
  <c r="X126"/>
  <c r="Y126"/>
  <c r="Z126"/>
  <c r="AA126"/>
  <c r="AB126"/>
  <c r="AC126"/>
  <c r="AD126"/>
  <c r="AE126"/>
  <c r="AF126"/>
  <c r="AG126"/>
  <c r="AH126"/>
  <c r="AI126"/>
  <c r="AL126"/>
  <c r="AM126"/>
  <c r="AN126"/>
  <c r="AO126"/>
  <c r="AP126"/>
  <c r="AQ126"/>
  <c r="AR126"/>
  <c r="AS126"/>
  <c r="AT126"/>
  <c r="AU126"/>
  <c r="AV126"/>
  <c r="AW126"/>
  <c r="AX126"/>
  <c r="AY126"/>
  <c r="AZ126"/>
  <c r="BA126"/>
  <c r="B127"/>
  <c r="C127"/>
  <c r="D127"/>
  <c r="E127"/>
  <c r="F127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L127"/>
  <c r="AM127"/>
  <c r="AN127"/>
  <c r="AO127"/>
  <c r="AP127"/>
  <c r="AQ127"/>
  <c r="AR127"/>
  <c r="AS127"/>
  <c r="AT127"/>
  <c r="AU127"/>
  <c r="AV127"/>
  <c r="AW127"/>
  <c r="AX127"/>
  <c r="AY127"/>
  <c r="AZ127"/>
  <c r="BA127"/>
  <c r="C123"/>
  <c r="D123"/>
  <c r="E123"/>
  <c r="F123"/>
  <c r="G123"/>
  <c r="H123"/>
  <c r="I123"/>
  <c r="J123"/>
  <c r="K123"/>
  <c r="L123"/>
  <c r="M123"/>
  <c r="N123"/>
  <c r="O123"/>
  <c r="P123"/>
  <c r="Q123"/>
  <c r="R123"/>
  <c r="S123"/>
  <c r="T123"/>
  <c r="U123"/>
  <c r="V123"/>
  <c r="W123"/>
  <c r="X123"/>
  <c r="Y123"/>
  <c r="Z123"/>
  <c r="AA123"/>
  <c r="AB123"/>
  <c r="AC123"/>
  <c r="AD123"/>
  <c r="AE123"/>
  <c r="AF123"/>
  <c r="AG123"/>
  <c r="AH123"/>
  <c r="AI123"/>
  <c r="AL123"/>
  <c r="AM123"/>
  <c r="AN123"/>
  <c r="AO123"/>
  <c r="AP123"/>
  <c r="AQ123"/>
  <c r="AR123"/>
  <c r="AS123"/>
  <c r="AT123"/>
  <c r="AU123"/>
  <c r="AV123"/>
  <c r="AW123"/>
  <c r="AX123"/>
  <c r="AY123"/>
  <c r="AZ123"/>
  <c r="BA123"/>
  <c r="B123"/>
  <c r="B114"/>
  <c r="C114"/>
  <c r="D114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115"/>
  <c r="C115"/>
  <c r="D115"/>
  <c r="E115"/>
  <c r="F115"/>
  <c r="G115"/>
  <c r="H115"/>
  <c r="I115"/>
  <c r="J115"/>
  <c r="K115"/>
  <c r="L115"/>
  <c r="M115"/>
  <c r="N115"/>
  <c r="O115"/>
  <c r="P115"/>
  <c r="Q115"/>
  <c r="R115"/>
  <c r="S115"/>
  <c r="T115"/>
  <c r="U115"/>
  <c r="V115"/>
  <c r="W115"/>
  <c r="X115"/>
  <c r="Y115"/>
  <c r="Z115"/>
  <c r="AA115"/>
  <c r="AB115"/>
  <c r="AC115"/>
  <c r="AD115"/>
  <c r="AE115"/>
  <c r="AF115"/>
  <c r="AG115"/>
  <c r="AH115"/>
  <c r="AI115"/>
  <c r="AL115"/>
  <c r="AM115"/>
  <c r="AN115"/>
  <c r="AO115"/>
  <c r="AP115"/>
  <c r="AQ115"/>
  <c r="AR115"/>
  <c r="AS115"/>
  <c r="AT115"/>
  <c r="AU115"/>
  <c r="AV115"/>
  <c r="AW115"/>
  <c r="AX115"/>
  <c r="AY115"/>
  <c r="AZ115"/>
  <c r="BA115"/>
  <c r="B116"/>
  <c r="C116"/>
  <c r="D116"/>
  <c r="E116"/>
  <c r="F116"/>
  <c r="G116"/>
  <c r="H116"/>
  <c r="I116"/>
  <c r="J116"/>
  <c r="K116"/>
  <c r="L116"/>
  <c r="M116"/>
  <c r="N116"/>
  <c r="O116"/>
  <c r="P116"/>
  <c r="Q116"/>
  <c r="R116"/>
  <c r="S116"/>
  <c r="T116"/>
  <c r="U116"/>
  <c r="V116"/>
  <c r="W116"/>
  <c r="X116"/>
  <c r="Y116"/>
  <c r="Z116"/>
  <c r="AA116"/>
  <c r="AB116"/>
  <c r="AC116"/>
  <c r="AD116"/>
  <c r="AE116"/>
  <c r="AF116"/>
  <c r="AG116"/>
  <c r="AH116"/>
  <c r="AI116"/>
  <c r="AL116"/>
  <c r="AM116"/>
  <c r="AN116"/>
  <c r="AO116"/>
  <c r="AP116"/>
  <c r="AQ116"/>
  <c r="AR116"/>
  <c r="AS116"/>
  <c r="AT116"/>
  <c r="AU116"/>
  <c r="AV116"/>
  <c r="AW116"/>
  <c r="AX116"/>
  <c r="AY116"/>
  <c r="AZ116"/>
  <c r="BA116"/>
  <c r="B117"/>
  <c r="C117"/>
  <c r="D117"/>
  <c r="E117"/>
  <c r="F117"/>
  <c r="G117"/>
  <c r="H117"/>
  <c r="I117"/>
  <c r="J117"/>
  <c r="K117"/>
  <c r="L117"/>
  <c r="M117"/>
  <c r="N117"/>
  <c r="O117"/>
  <c r="P117"/>
  <c r="Q117"/>
  <c r="R117"/>
  <c r="S117"/>
  <c r="T117"/>
  <c r="U117"/>
  <c r="V117"/>
  <c r="W117"/>
  <c r="X117"/>
  <c r="Y117"/>
  <c r="Z117"/>
  <c r="AA117"/>
  <c r="AB117"/>
  <c r="AC117"/>
  <c r="AD117"/>
  <c r="AE117"/>
  <c r="AF117"/>
  <c r="AG117"/>
  <c r="AH117"/>
  <c r="AI117"/>
  <c r="AL117"/>
  <c r="AM117"/>
  <c r="AN117"/>
  <c r="AO117"/>
  <c r="AP117"/>
  <c r="AQ117"/>
  <c r="AR117"/>
  <c r="AS117"/>
  <c r="AT117"/>
  <c r="AU117"/>
  <c r="AV117"/>
  <c r="AW117"/>
  <c r="AX117"/>
  <c r="AY117"/>
  <c r="AZ117"/>
  <c r="BA117"/>
  <c r="B118"/>
  <c r="C118"/>
  <c r="D118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L118"/>
  <c r="AM118"/>
  <c r="AN118"/>
  <c r="AO118"/>
  <c r="AP118"/>
  <c r="AQ118"/>
  <c r="AR118"/>
  <c r="AS118"/>
  <c r="AT118"/>
  <c r="AU118"/>
  <c r="AV118"/>
  <c r="AW118"/>
  <c r="AX118"/>
  <c r="AY118"/>
  <c r="AZ118"/>
  <c r="BA118"/>
  <c r="B119"/>
  <c r="C119"/>
  <c r="D119"/>
  <c r="E119"/>
  <c r="F119"/>
  <c r="G119"/>
  <c r="H119"/>
  <c r="I119"/>
  <c r="J119"/>
  <c r="K119"/>
  <c r="L119"/>
  <c r="M119"/>
  <c r="N119"/>
  <c r="O119"/>
  <c r="P119"/>
  <c r="Q119"/>
  <c r="R119"/>
  <c r="S119"/>
  <c r="T119"/>
  <c r="U119"/>
  <c r="V119"/>
  <c r="W119"/>
  <c r="X119"/>
  <c r="Y119"/>
  <c r="Z119"/>
  <c r="AA119"/>
  <c r="AB119"/>
  <c r="AC119"/>
  <c r="AD119"/>
  <c r="AE119"/>
  <c r="AF119"/>
  <c r="AG119"/>
  <c r="AH119"/>
  <c r="AI119"/>
  <c r="AL119"/>
  <c r="AM119"/>
  <c r="AN119"/>
  <c r="AO119"/>
  <c r="AP119"/>
  <c r="AQ119"/>
  <c r="AR119"/>
  <c r="AS119"/>
  <c r="AT119"/>
  <c r="AU119"/>
  <c r="AV119"/>
  <c r="AW119"/>
  <c r="AX119"/>
  <c r="AY119"/>
  <c r="AZ119"/>
  <c r="BA119"/>
  <c r="B120"/>
  <c r="C120"/>
  <c r="D120"/>
  <c r="E120"/>
  <c r="F120"/>
  <c r="G120"/>
  <c r="H120"/>
  <c r="I120"/>
  <c r="J120"/>
  <c r="K120"/>
  <c r="L120"/>
  <c r="M120"/>
  <c r="N120"/>
  <c r="O120"/>
  <c r="P120"/>
  <c r="Q120"/>
  <c r="R120"/>
  <c r="S120"/>
  <c r="T120"/>
  <c r="U120"/>
  <c r="V120"/>
  <c r="W120"/>
  <c r="X120"/>
  <c r="Y120"/>
  <c r="Z120"/>
  <c r="AA120"/>
  <c r="AB120"/>
  <c r="AC120"/>
  <c r="AD120"/>
  <c r="AE120"/>
  <c r="AF120"/>
  <c r="AG120"/>
  <c r="AH120"/>
  <c r="AI120"/>
  <c r="AL120"/>
  <c r="AM120"/>
  <c r="AN120"/>
  <c r="AO120"/>
  <c r="AP120"/>
  <c r="AQ120"/>
  <c r="AR120"/>
  <c r="AS120"/>
  <c r="AT120"/>
  <c r="AU120"/>
  <c r="AV120"/>
  <c r="AW120"/>
  <c r="AX120"/>
  <c r="AY120"/>
  <c r="AZ120"/>
  <c r="BA120"/>
  <c r="B121"/>
  <c r="C121"/>
  <c r="D121"/>
  <c r="E121"/>
  <c r="F121"/>
  <c r="G121"/>
  <c r="H121"/>
  <c r="I121"/>
  <c r="J121"/>
  <c r="K121"/>
  <c r="L121"/>
  <c r="M121"/>
  <c r="N121"/>
  <c r="O121"/>
  <c r="P121"/>
  <c r="Q121"/>
  <c r="R121"/>
  <c r="S121"/>
  <c r="T121"/>
  <c r="U121"/>
  <c r="V121"/>
  <c r="W121"/>
  <c r="X121"/>
  <c r="Y121"/>
  <c r="Z121"/>
  <c r="AA121"/>
  <c r="AB121"/>
  <c r="AC121"/>
  <c r="AD121"/>
  <c r="AE121"/>
  <c r="AF121"/>
  <c r="AG121"/>
  <c r="AH121"/>
  <c r="AI121"/>
  <c r="AL121"/>
  <c r="AM121"/>
  <c r="AN121"/>
  <c r="AO121"/>
  <c r="AP121"/>
  <c r="AQ121"/>
  <c r="AR121"/>
  <c r="AS121"/>
  <c r="AT121"/>
  <c r="AU121"/>
  <c r="AV121"/>
  <c r="AW121"/>
  <c r="AX121"/>
  <c r="AY121"/>
  <c r="AZ121"/>
  <c r="BA121"/>
  <c r="B122"/>
  <c r="C122"/>
  <c r="D122"/>
  <c r="E122"/>
  <c r="F122"/>
  <c r="G122"/>
  <c r="H122"/>
  <c r="I122"/>
  <c r="J122"/>
  <c r="K122"/>
  <c r="L122"/>
  <c r="M122"/>
  <c r="N122"/>
  <c r="O122"/>
  <c r="P122"/>
  <c r="Q122"/>
  <c r="R122"/>
  <c r="S122"/>
  <c r="T122"/>
  <c r="U122"/>
  <c r="V122"/>
  <c r="W122"/>
  <c r="X122"/>
  <c r="Y122"/>
  <c r="Z122"/>
  <c r="AA122"/>
  <c r="AB122"/>
  <c r="AC122"/>
  <c r="AD122"/>
  <c r="AE122"/>
  <c r="AF122"/>
  <c r="AG122"/>
  <c r="AH122"/>
  <c r="AI122"/>
  <c r="AL122"/>
  <c r="AM122"/>
  <c r="AN122"/>
  <c r="AO122"/>
  <c r="AP122"/>
  <c r="AQ122"/>
  <c r="AR122"/>
  <c r="AS122"/>
  <c r="AT122"/>
  <c r="AU122"/>
  <c r="AV122"/>
  <c r="AW122"/>
  <c r="AX122"/>
  <c r="AY122"/>
  <c r="AZ122"/>
  <c r="BA122"/>
  <c r="C113"/>
  <c r="D113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L113"/>
  <c r="AM113"/>
  <c r="AN113"/>
  <c r="AO113"/>
  <c r="AP113"/>
  <c r="AQ113"/>
  <c r="AR113"/>
  <c r="AS113"/>
  <c r="AT113"/>
  <c r="AU113"/>
  <c r="AV113"/>
  <c r="AW113"/>
  <c r="AX113"/>
  <c r="AY113"/>
  <c r="AZ113"/>
  <c r="BA113"/>
  <c r="B113"/>
  <c r="B112"/>
  <c r="C112"/>
  <c r="D112"/>
  <c r="E112"/>
  <c r="F112"/>
  <c r="G112"/>
  <c r="H112"/>
  <c r="I112"/>
  <c r="J112"/>
  <c r="K112"/>
  <c r="L112"/>
  <c r="M112"/>
  <c r="N112"/>
  <c r="O112"/>
  <c r="P112"/>
  <c r="Q112"/>
  <c r="R112"/>
  <c r="S112"/>
  <c r="T112"/>
  <c r="U112"/>
  <c r="V112"/>
  <c r="W112"/>
  <c r="X112"/>
  <c r="Y112"/>
  <c r="Z112"/>
  <c r="AA112"/>
  <c r="AB112"/>
  <c r="AC112"/>
  <c r="AD112"/>
  <c r="AE112"/>
  <c r="AF112"/>
  <c r="AG112"/>
  <c r="AH112"/>
  <c r="AI112"/>
  <c r="AL112"/>
  <c r="AM112"/>
  <c r="AN112"/>
  <c r="AO112"/>
  <c r="AP112"/>
  <c r="AQ112"/>
  <c r="AR112"/>
  <c r="AS112"/>
  <c r="AT112"/>
  <c r="AU112"/>
  <c r="AV112"/>
  <c r="AW112"/>
  <c r="AX112"/>
  <c r="AY112"/>
  <c r="AZ112"/>
  <c r="BA112"/>
  <c r="C111"/>
  <c r="D111"/>
  <c r="E111"/>
  <c r="F111"/>
  <c r="G111"/>
  <c r="H111"/>
  <c r="I111"/>
  <c r="J111"/>
  <c r="K111"/>
  <c r="L111"/>
  <c r="M111"/>
  <c r="N111"/>
  <c r="O111"/>
  <c r="P111"/>
  <c r="Q111"/>
  <c r="R111"/>
  <c r="S111"/>
  <c r="T111"/>
  <c r="U111"/>
  <c r="V111"/>
  <c r="W111"/>
  <c r="X111"/>
  <c r="Y111"/>
  <c r="Z111"/>
  <c r="AA111"/>
  <c r="AB111"/>
  <c r="AC111"/>
  <c r="AD111"/>
  <c r="AE111"/>
  <c r="AF111"/>
  <c r="AG111"/>
  <c r="AH111"/>
  <c r="AI111"/>
  <c r="AL111"/>
  <c r="AM111"/>
  <c r="AN111"/>
  <c r="AO111"/>
  <c r="AP111"/>
  <c r="AQ111"/>
  <c r="AR111"/>
  <c r="AS111"/>
  <c r="AT111"/>
  <c r="AU111"/>
  <c r="AV111"/>
  <c r="AW111"/>
  <c r="AX111"/>
  <c r="AY111"/>
  <c r="AZ111"/>
  <c r="BA111"/>
  <c r="B111"/>
  <c r="B108"/>
  <c r="C108"/>
  <c r="D108"/>
  <c r="E108"/>
  <c r="F108"/>
  <c r="G108"/>
  <c r="H108"/>
  <c r="I108"/>
  <c r="J108"/>
  <c r="K108"/>
  <c r="L108"/>
  <c r="M108"/>
  <c r="N108"/>
  <c r="O108"/>
  <c r="P108"/>
  <c r="Q108"/>
  <c r="R108"/>
  <c r="S108"/>
  <c r="T108"/>
  <c r="U108"/>
  <c r="V108"/>
  <c r="W108"/>
  <c r="X108"/>
  <c r="Y108"/>
  <c r="Z108"/>
  <c r="AA108"/>
  <c r="AB108"/>
  <c r="AC108"/>
  <c r="AD108"/>
  <c r="AE108"/>
  <c r="AF108"/>
  <c r="AG108"/>
  <c r="AH108"/>
  <c r="AI108"/>
  <c r="AL108"/>
  <c r="AM108"/>
  <c r="AN108"/>
  <c r="AO108"/>
  <c r="AP108"/>
  <c r="AQ108"/>
  <c r="AR108"/>
  <c r="AS108"/>
  <c r="AT108"/>
  <c r="AU108"/>
  <c r="AV108"/>
  <c r="AW108"/>
  <c r="AX108"/>
  <c r="AY108"/>
  <c r="AZ108"/>
  <c r="BA108"/>
  <c r="B109"/>
  <c r="C109"/>
  <c r="D109"/>
  <c r="E109"/>
  <c r="F109"/>
  <c r="G109"/>
  <c r="H109"/>
  <c r="I109"/>
  <c r="J109"/>
  <c r="K109"/>
  <c r="L109"/>
  <c r="M109"/>
  <c r="N109"/>
  <c r="O109"/>
  <c r="P109"/>
  <c r="Q109"/>
  <c r="R109"/>
  <c r="S109"/>
  <c r="T109"/>
  <c r="U109"/>
  <c r="V109"/>
  <c r="W109"/>
  <c r="X109"/>
  <c r="Y109"/>
  <c r="Z109"/>
  <c r="AA109"/>
  <c r="AB109"/>
  <c r="AC109"/>
  <c r="AD109"/>
  <c r="AE109"/>
  <c r="AF109"/>
  <c r="AG109"/>
  <c r="AH109"/>
  <c r="AI109"/>
  <c r="AL109"/>
  <c r="AM109"/>
  <c r="AN109"/>
  <c r="AO109"/>
  <c r="AP109"/>
  <c r="AQ109"/>
  <c r="AR109"/>
  <c r="AS109"/>
  <c r="AT109"/>
  <c r="AU109"/>
  <c r="AV109"/>
  <c r="AW109"/>
  <c r="AX109"/>
  <c r="AY109"/>
  <c r="AZ109"/>
  <c r="BA109"/>
  <c r="B110"/>
  <c r="C110"/>
  <c r="D110"/>
  <c r="E110"/>
  <c r="F110"/>
  <c r="G110"/>
  <c r="H110"/>
  <c r="I110"/>
  <c r="J110"/>
  <c r="K110"/>
  <c r="L110"/>
  <c r="M110"/>
  <c r="N110"/>
  <c r="O110"/>
  <c r="P110"/>
  <c r="Q110"/>
  <c r="R110"/>
  <c r="S110"/>
  <c r="T110"/>
  <c r="U110"/>
  <c r="V110"/>
  <c r="W110"/>
  <c r="X110"/>
  <c r="Y110"/>
  <c r="Z110"/>
  <c r="AA110"/>
  <c r="AB110"/>
  <c r="AC110"/>
  <c r="AD110"/>
  <c r="AE110"/>
  <c r="AF110"/>
  <c r="AG110"/>
  <c r="AH110"/>
  <c r="AI110"/>
  <c r="AL110"/>
  <c r="AM110"/>
  <c r="AN110"/>
  <c r="AO110"/>
  <c r="AP110"/>
  <c r="AQ110"/>
  <c r="AR110"/>
  <c r="AS110"/>
  <c r="AT110"/>
  <c r="AU110"/>
  <c r="AV110"/>
  <c r="AW110"/>
  <c r="AX110"/>
  <c r="AY110"/>
  <c r="AZ110"/>
  <c r="BA110"/>
  <c r="C107"/>
  <c r="D107"/>
  <c r="E107"/>
  <c r="F107"/>
  <c r="G107"/>
  <c r="H107"/>
  <c r="I107"/>
  <c r="J107"/>
  <c r="K107"/>
  <c r="L107"/>
  <c r="M107"/>
  <c r="N107"/>
  <c r="O107"/>
  <c r="P107"/>
  <c r="Q107"/>
  <c r="R107"/>
  <c r="S107"/>
  <c r="T107"/>
  <c r="U107"/>
  <c r="V107"/>
  <c r="W107"/>
  <c r="X107"/>
  <c r="Y107"/>
  <c r="Z107"/>
  <c r="AA107"/>
  <c r="AB107"/>
  <c r="AC107"/>
  <c r="AD107"/>
  <c r="AE107"/>
  <c r="AF107"/>
  <c r="AG107"/>
  <c r="AH107"/>
  <c r="AI107"/>
  <c r="AL107"/>
  <c r="AM107"/>
  <c r="AN107"/>
  <c r="AO107"/>
  <c r="AP107"/>
  <c r="AQ107"/>
  <c r="AR107"/>
  <c r="AS107"/>
  <c r="AT107"/>
  <c r="AU107"/>
  <c r="AV107"/>
  <c r="AW107"/>
  <c r="AX107"/>
  <c r="AY107"/>
  <c r="AZ107"/>
  <c r="BA107"/>
  <c r="B107"/>
  <c r="B99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AG99"/>
  <c r="AH99"/>
  <c r="AI99"/>
  <c r="AL99"/>
  <c r="AM99"/>
  <c r="AN99"/>
  <c r="AO99"/>
  <c r="AP99"/>
  <c r="AQ99"/>
  <c r="AR99"/>
  <c r="AS99"/>
  <c r="AT99"/>
  <c r="AU99"/>
  <c r="AV99"/>
  <c r="AW99"/>
  <c r="AX99"/>
  <c r="AY99"/>
  <c r="AZ99"/>
  <c r="BA99"/>
  <c r="B100"/>
  <c r="C100"/>
  <c r="D100"/>
  <c r="E100"/>
  <c r="F100"/>
  <c r="G100"/>
  <c r="H100"/>
  <c r="I100"/>
  <c r="J100"/>
  <c r="K100"/>
  <c r="L100"/>
  <c r="M100"/>
  <c r="N100"/>
  <c r="O100"/>
  <c r="P100"/>
  <c r="Q100"/>
  <c r="R100"/>
  <c r="S100"/>
  <c r="T100"/>
  <c r="U100"/>
  <c r="V100"/>
  <c r="W100"/>
  <c r="X100"/>
  <c r="Y100"/>
  <c r="Z100"/>
  <c r="AA100"/>
  <c r="AB100"/>
  <c r="AC100"/>
  <c r="AD100"/>
  <c r="AE100"/>
  <c r="AF100"/>
  <c r="AG100"/>
  <c r="AH100"/>
  <c r="AI100"/>
  <c r="AL100"/>
  <c r="AM100"/>
  <c r="AN100"/>
  <c r="AO100"/>
  <c r="AP100"/>
  <c r="AQ100"/>
  <c r="AR100"/>
  <c r="AS100"/>
  <c r="AT100"/>
  <c r="AU100"/>
  <c r="AV100"/>
  <c r="AW100"/>
  <c r="AX100"/>
  <c r="AY100"/>
  <c r="AZ100"/>
  <c r="BA100"/>
  <c r="B101"/>
  <c r="C101"/>
  <c r="D101"/>
  <c r="E101"/>
  <c r="F101"/>
  <c r="G101"/>
  <c r="H101"/>
  <c r="I101"/>
  <c r="J101"/>
  <c r="K101"/>
  <c r="L101"/>
  <c r="M101"/>
  <c r="N101"/>
  <c r="O101"/>
  <c r="P101"/>
  <c r="Q101"/>
  <c r="R101"/>
  <c r="S101"/>
  <c r="T101"/>
  <c r="U101"/>
  <c r="V101"/>
  <c r="W101"/>
  <c r="X101"/>
  <c r="Y101"/>
  <c r="Z101"/>
  <c r="AA101"/>
  <c r="AB101"/>
  <c r="AC101"/>
  <c r="AD101"/>
  <c r="AE101"/>
  <c r="AF101"/>
  <c r="AG101"/>
  <c r="AH101"/>
  <c r="AI101"/>
  <c r="AL101"/>
  <c r="AM101"/>
  <c r="AN101"/>
  <c r="AO101"/>
  <c r="AP101"/>
  <c r="AQ101"/>
  <c r="AR101"/>
  <c r="AS101"/>
  <c r="AT101"/>
  <c r="AU101"/>
  <c r="AV101"/>
  <c r="AW101"/>
  <c r="AX101"/>
  <c r="AY101"/>
  <c r="AZ101"/>
  <c r="BA101"/>
  <c r="B102"/>
  <c r="C102"/>
  <c r="D102"/>
  <c r="E102"/>
  <c r="F102"/>
  <c r="G102"/>
  <c r="H102"/>
  <c r="I102"/>
  <c r="J102"/>
  <c r="K102"/>
  <c r="L102"/>
  <c r="M102"/>
  <c r="N102"/>
  <c r="O102"/>
  <c r="P102"/>
  <c r="Q102"/>
  <c r="R102"/>
  <c r="S102"/>
  <c r="T102"/>
  <c r="U102"/>
  <c r="V102"/>
  <c r="W102"/>
  <c r="X102"/>
  <c r="Y102"/>
  <c r="Z102"/>
  <c r="AA102"/>
  <c r="AB102"/>
  <c r="AC102"/>
  <c r="AD102"/>
  <c r="AE102"/>
  <c r="AF102"/>
  <c r="AG102"/>
  <c r="AH102"/>
  <c r="AI102"/>
  <c r="AL102"/>
  <c r="AM102"/>
  <c r="AN102"/>
  <c r="AO102"/>
  <c r="AP102"/>
  <c r="AQ102"/>
  <c r="AR102"/>
  <c r="AS102"/>
  <c r="AT102"/>
  <c r="AU102"/>
  <c r="AV102"/>
  <c r="AW102"/>
  <c r="AX102"/>
  <c r="AY102"/>
  <c r="AZ102"/>
  <c r="BA102"/>
  <c r="B103"/>
  <c r="C103"/>
  <c r="D103"/>
  <c r="E103"/>
  <c r="F103"/>
  <c r="G103"/>
  <c r="H103"/>
  <c r="I103"/>
  <c r="J103"/>
  <c r="K103"/>
  <c r="L103"/>
  <c r="M103"/>
  <c r="N103"/>
  <c r="O103"/>
  <c r="P103"/>
  <c r="Q103"/>
  <c r="R103"/>
  <c r="S103"/>
  <c r="T103"/>
  <c r="U103"/>
  <c r="V103"/>
  <c r="W103"/>
  <c r="X103"/>
  <c r="Y103"/>
  <c r="Z103"/>
  <c r="AA103"/>
  <c r="AB103"/>
  <c r="AC103"/>
  <c r="AD103"/>
  <c r="AE103"/>
  <c r="AF103"/>
  <c r="AG103"/>
  <c r="AH103"/>
  <c r="AI103"/>
  <c r="AL103"/>
  <c r="AM103"/>
  <c r="AN103"/>
  <c r="AO103"/>
  <c r="AP103"/>
  <c r="AQ103"/>
  <c r="AR103"/>
  <c r="AS103"/>
  <c r="AT103"/>
  <c r="AU103"/>
  <c r="AV103"/>
  <c r="AW103"/>
  <c r="AX103"/>
  <c r="AY103"/>
  <c r="AZ103"/>
  <c r="BA103"/>
  <c r="B104"/>
  <c r="C104"/>
  <c r="D104"/>
  <c r="E104"/>
  <c r="F104"/>
  <c r="G104"/>
  <c r="H104"/>
  <c r="I104"/>
  <c r="J104"/>
  <c r="K104"/>
  <c r="L104"/>
  <c r="M104"/>
  <c r="N104"/>
  <c r="O104"/>
  <c r="P104"/>
  <c r="Q104"/>
  <c r="R104"/>
  <c r="S104"/>
  <c r="T104"/>
  <c r="U104"/>
  <c r="V104"/>
  <c r="W104"/>
  <c r="X104"/>
  <c r="Y104"/>
  <c r="Z104"/>
  <c r="AA104"/>
  <c r="AB104"/>
  <c r="AC104"/>
  <c r="AD104"/>
  <c r="AE104"/>
  <c r="AF104"/>
  <c r="AG104"/>
  <c r="AH104"/>
  <c r="AI104"/>
  <c r="AL104"/>
  <c r="AM104"/>
  <c r="AN104"/>
  <c r="AO104"/>
  <c r="AP104"/>
  <c r="AQ104"/>
  <c r="AR104"/>
  <c r="AS104"/>
  <c r="AT104"/>
  <c r="AU104"/>
  <c r="AV104"/>
  <c r="AW104"/>
  <c r="AX104"/>
  <c r="AY104"/>
  <c r="AZ104"/>
  <c r="BA104"/>
  <c r="B105"/>
  <c r="C105"/>
  <c r="D105"/>
  <c r="E105"/>
  <c r="F105"/>
  <c r="G105"/>
  <c r="H105"/>
  <c r="I105"/>
  <c r="J105"/>
  <c r="K105"/>
  <c r="L105"/>
  <c r="M105"/>
  <c r="N105"/>
  <c r="O105"/>
  <c r="P105"/>
  <c r="Q105"/>
  <c r="R105"/>
  <c r="S105"/>
  <c r="T105"/>
  <c r="U105"/>
  <c r="V105"/>
  <c r="W105"/>
  <c r="X105"/>
  <c r="Y105"/>
  <c r="Z105"/>
  <c r="AA105"/>
  <c r="AB105"/>
  <c r="AC105"/>
  <c r="AD105"/>
  <c r="AE105"/>
  <c r="AF105"/>
  <c r="AG105"/>
  <c r="AH105"/>
  <c r="AI105"/>
  <c r="AL105"/>
  <c r="AM105"/>
  <c r="AN105"/>
  <c r="AO105"/>
  <c r="AP105"/>
  <c r="AQ105"/>
  <c r="AR105"/>
  <c r="AS105"/>
  <c r="AT105"/>
  <c r="AU105"/>
  <c r="AV105"/>
  <c r="AW105"/>
  <c r="AX105"/>
  <c r="AY105"/>
  <c r="AZ105"/>
  <c r="BA105"/>
  <c r="B106"/>
  <c r="C106"/>
  <c r="D106"/>
  <c r="E106"/>
  <c r="F106"/>
  <c r="G106"/>
  <c r="H106"/>
  <c r="I106"/>
  <c r="J106"/>
  <c r="K106"/>
  <c r="L106"/>
  <c r="M106"/>
  <c r="N106"/>
  <c r="O106"/>
  <c r="P106"/>
  <c r="Q106"/>
  <c r="R106"/>
  <c r="S106"/>
  <c r="T106"/>
  <c r="U106"/>
  <c r="V106"/>
  <c r="W106"/>
  <c r="X106"/>
  <c r="Y106"/>
  <c r="Z106"/>
  <c r="AA106"/>
  <c r="AB106"/>
  <c r="AC106"/>
  <c r="AD106"/>
  <c r="AE106"/>
  <c r="AF106"/>
  <c r="AG106"/>
  <c r="AH106"/>
  <c r="AI106"/>
  <c r="AL106"/>
  <c r="AM106"/>
  <c r="AN106"/>
  <c r="AO106"/>
  <c r="AP106"/>
  <c r="AQ106"/>
  <c r="AR106"/>
  <c r="AS106"/>
  <c r="AT106"/>
  <c r="AU106"/>
  <c r="AV106"/>
  <c r="AW106"/>
  <c r="AX106"/>
  <c r="AY106"/>
  <c r="AZ106"/>
  <c r="BA106"/>
  <c r="C98"/>
  <c r="D98"/>
  <c r="E98"/>
  <c r="F98"/>
  <c r="G98"/>
  <c r="H98"/>
  <c r="I98"/>
  <c r="J98"/>
  <c r="K98"/>
  <c r="L98"/>
  <c r="M98"/>
  <c r="N98"/>
  <c r="O98"/>
  <c r="P98"/>
  <c r="Q98"/>
  <c r="R98"/>
  <c r="S98"/>
  <c r="T98"/>
  <c r="U98"/>
  <c r="V98"/>
  <c r="W98"/>
  <c r="X98"/>
  <c r="Y98"/>
  <c r="Z98"/>
  <c r="AA98"/>
  <c r="AB98"/>
  <c r="AC98"/>
  <c r="AD98"/>
  <c r="AE98"/>
  <c r="AF98"/>
  <c r="AG98"/>
  <c r="AH98"/>
  <c r="AI98"/>
  <c r="AL98"/>
  <c r="AM98"/>
  <c r="AN98"/>
  <c r="AO98"/>
  <c r="AP98"/>
  <c r="AQ98"/>
  <c r="AR98"/>
  <c r="AS98"/>
  <c r="AT98"/>
  <c r="AU98"/>
  <c r="AV98"/>
  <c r="AW98"/>
  <c r="AX98"/>
  <c r="AY98"/>
  <c r="AZ98"/>
  <c r="BA98"/>
  <c r="B98"/>
  <c r="B91"/>
  <c r="C91"/>
  <c r="D91"/>
  <c r="E91"/>
  <c r="F91"/>
  <c r="G91"/>
  <c r="H91"/>
  <c r="J91"/>
  <c r="L91"/>
  <c r="N91"/>
  <c r="P91"/>
  <c r="R91"/>
  <c r="T91"/>
  <c r="V91"/>
  <c r="X91"/>
  <c r="Y91"/>
  <c r="Z91"/>
  <c r="AA91"/>
  <c r="AB91"/>
  <c r="AC91"/>
  <c r="AD91"/>
  <c r="AE91"/>
  <c r="AF91"/>
  <c r="AG91"/>
  <c r="AH91"/>
  <c r="AI91"/>
  <c r="AL91"/>
  <c r="AM91"/>
  <c r="AV91"/>
  <c r="AW91"/>
  <c r="AX91"/>
  <c r="AY91"/>
  <c r="B92"/>
  <c r="C92"/>
  <c r="D92"/>
  <c r="E92"/>
  <c r="F92"/>
  <c r="G92"/>
  <c r="H92"/>
  <c r="J92"/>
  <c r="L92"/>
  <c r="N92"/>
  <c r="P92"/>
  <c r="R92"/>
  <c r="T92"/>
  <c r="V92"/>
  <c r="X92"/>
  <c r="Y92"/>
  <c r="Z92"/>
  <c r="AA92"/>
  <c r="AB92"/>
  <c r="AC92"/>
  <c r="AD92"/>
  <c r="AE92"/>
  <c r="AF92"/>
  <c r="AG92"/>
  <c r="AH92"/>
  <c r="AI92"/>
  <c r="AL92"/>
  <c r="AM92"/>
  <c r="AV92"/>
  <c r="AW92"/>
  <c r="AX92"/>
  <c r="AY92"/>
  <c r="B93"/>
  <c r="C93"/>
  <c r="D93"/>
  <c r="E93"/>
  <c r="F93"/>
  <c r="G93"/>
  <c r="H93"/>
  <c r="J93"/>
  <c r="L93"/>
  <c r="N93"/>
  <c r="P93"/>
  <c r="R93"/>
  <c r="T93"/>
  <c r="V93"/>
  <c r="X93"/>
  <c r="Y93"/>
  <c r="Z93"/>
  <c r="AA93"/>
  <c r="AB93"/>
  <c r="AC93"/>
  <c r="AD93"/>
  <c r="AE93"/>
  <c r="AF93"/>
  <c r="AG93"/>
  <c r="AH93"/>
  <c r="AI93"/>
  <c r="AL93"/>
  <c r="AM93"/>
  <c r="AV93"/>
  <c r="AW93"/>
  <c r="AX93"/>
  <c r="AY93"/>
  <c r="B94"/>
  <c r="C94"/>
  <c r="D94"/>
  <c r="E94"/>
  <c r="F94"/>
  <c r="G94"/>
  <c r="H94"/>
  <c r="J94"/>
  <c r="L94"/>
  <c r="N94"/>
  <c r="P94"/>
  <c r="R94"/>
  <c r="T94"/>
  <c r="V94"/>
  <c r="X94"/>
  <c r="Y94"/>
  <c r="Z94"/>
  <c r="AA94"/>
  <c r="AB94"/>
  <c r="AC94"/>
  <c r="AD94"/>
  <c r="AE94"/>
  <c r="AF94"/>
  <c r="AG94"/>
  <c r="AH94"/>
  <c r="AI94"/>
  <c r="AL94"/>
  <c r="AM94"/>
  <c r="AV94"/>
  <c r="AW94"/>
  <c r="AX94"/>
  <c r="AY94"/>
  <c r="B95"/>
  <c r="C95"/>
  <c r="D95"/>
  <c r="E95"/>
  <c r="F95"/>
  <c r="G95"/>
  <c r="H95"/>
  <c r="J95"/>
  <c r="L95"/>
  <c r="N95"/>
  <c r="P95"/>
  <c r="R95"/>
  <c r="T95"/>
  <c r="V95"/>
  <c r="X95"/>
  <c r="Y95"/>
  <c r="Z95"/>
  <c r="AA95"/>
  <c r="AB95"/>
  <c r="AC95"/>
  <c r="AD95"/>
  <c r="AE95"/>
  <c r="AF95"/>
  <c r="AG95"/>
  <c r="AH95"/>
  <c r="AI95"/>
  <c r="AL95"/>
  <c r="AM95"/>
  <c r="AV95"/>
  <c r="AW95"/>
  <c r="AX95"/>
  <c r="AY95"/>
  <c r="B96"/>
  <c r="C96"/>
  <c r="D96"/>
  <c r="E96"/>
  <c r="F96"/>
  <c r="G96"/>
  <c r="H96"/>
  <c r="J96"/>
  <c r="L96"/>
  <c r="N96"/>
  <c r="P96"/>
  <c r="R96"/>
  <c r="T96"/>
  <c r="V96"/>
  <c r="X96"/>
  <c r="Y96"/>
  <c r="Z96"/>
  <c r="AA96"/>
  <c r="AB96"/>
  <c r="AC96"/>
  <c r="AD96"/>
  <c r="AE96"/>
  <c r="AF96"/>
  <c r="AG96"/>
  <c r="AH96"/>
  <c r="AI96"/>
  <c r="AL96"/>
  <c r="AM96"/>
  <c r="AV96"/>
  <c r="AW96"/>
  <c r="AX96"/>
  <c r="AY96"/>
  <c r="B97"/>
  <c r="C97"/>
  <c r="D97"/>
  <c r="E97"/>
  <c r="F97"/>
  <c r="G97"/>
  <c r="H97"/>
  <c r="J97"/>
  <c r="L97"/>
  <c r="N97"/>
  <c r="P97"/>
  <c r="R97"/>
  <c r="T97"/>
  <c r="V97"/>
  <c r="X97"/>
  <c r="Y97"/>
  <c r="Z97"/>
  <c r="AA97"/>
  <c r="AB97"/>
  <c r="AC97"/>
  <c r="AD97"/>
  <c r="AE97"/>
  <c r="AF97"/>
  <c r="AG97"/>
  <c r="AH97"/>
  <c r="AI97"/>
  <c r="AL97"/>
  <c r="AM97"/>
  <c r="AV97"/>
  <c r="AW97"/>
  <c r="AX97"/>
  <c r="AY97"/>
  <c r="B85"/>
  <c r="C85"/>
  <c r="D85"/>
  <c r="E85"/>
  <c r="F85"/>
  <c r="G85"/>
  <c r="H85"/>
  <c r="J85"/>
  <c r="L85"/>
  <c r="N85"/>
  <c r="P85"/>
  <c r="R85"/>
  <c r="T85"/>
  <c r="V85"/>
  <c r="X85"/>
  <c r="Y85"/>
  <c r="Z85"/>
  <c r="AA85"/>
  <c r="AB85"/>
  <c r="AC85"/>
  <c r="AD85"/>
  <c r="AE85"/>
  <c r="AF85"/>
  <c r="AG85"/>
  <c r="AH85"/>
  <c r="AI85"/>
  <c r="AL85"/>
  <c r="AM85"/>
  <c r="AV85"/>
  <c r="AW85"/>
  <c r="AX85"/>
  <c r="AY85"/>
  <c r="B86"/>
  <c r="C86"/>
  <c r="D86"/>
  <c r="E86"/>
  <c r="F86"/>
  <c r="G86"/>
  <c r="H86"/>
  <c r="J86"/>
  <c r="L86"/>
  <c r="N86"/>
  <c r="P86"/>
  <c r="R86"/>
  <c r="T86"/>
  <c r="V86"/>
  <c r="X86"/>
  <c r="Y86"/>
  <c r="Z86"/>
  <c r="AA86"/>
  <c r="AB86"/>
  <c r="AC86"/>
  <c r="AD86"/>
  <c r="AE86"/>
  <c r="AF86"/>
  <c r="AG86"/>
  <c r="AH86"/>
  <c r="AI86"/>
  <c r="AL86"/>
  <c r="AM86"/>
  <c r="AV86"/>
  <c r="AW86"/>
  <c r="AX86"/>
  <c r="AY86"/>
  <c r="B87"/>
  <c r="C87"/>
  <c r="D87"/>
  <c r="E87"/>
  <c r="F87"/>
  <c r="G87"/>
  <c r="H87"/>
  <c r="J87"/>
  <c r="L87"/>
  <c r="N87"/>
  <c r="P87"/>
  <c r="R87"/>
  <c r="T87"/>
  <c r="V87"/>
  <c r="X87"/>
  <c r="Y87"/>
  <c r="Z87"/>
  <c r="AA87"/>
  <c r="AB87"/>
  <c r="AC87"/>
  <c r="AD87"/>
  <c r="AE87"/>
  <c r="AF87"/>
  <c r="AG87"/>
  <c r="AH87"/>
  <c r="AI87"/>
  <c r="AL87"/>
  <c r="AM87"/>
  <c r="AV87"/>
  <c r="AW87"/>
  <c r="AX87"/>
  <c r="AY87"/>
  <c r="B88"/>
  <c r="C88"/>
  <c r="D88"/>
  <c r="E88"/>
  <c r="F88"/>
  <c r="G88"/>
  <c r="H88"/>
  <c r="J88"/>
  <c r="L88"/>
  <c r="N88"/>
  <c r="P88"/>
  <c r="R88"/>
  <c r="T88"/>
  <c r="V88"/>
  <c r="X88"/>
  <c r="Y88"/>
  <c r="Z88"/>
  <c r="AA88"/>
  <c r="AB88"/>
  <c r="AC88"/>
  <c r="AD88"/>
  <c r="AE88"/>
  <c r="AF88"/>
  <c r="AG88"/>
  <c r="AH88"/>
  <c r="AI88"/>
  <c r="AL88"/>
  <c r="AM88"/>
  <c r="AV88"/>
  <c r="AW88"/>
  <c r="AX88"/>
  <c r="AY88"/>
  <c r="B89"/>
  <c r="C89"/>
  <c r="D89"/>
  <c r="E89"/>
  <c r="F89"/>
  <c r="G89"/>
  <c r="H89"/>
  <c r="J89"/>
  <c r="L89"/>
  <c r="N89"/>
  <c r="P89"/>
  <c r="R89"/>
  <c r="T89"/>
  <c r="V89"/>
  <c r="X89"/>
  <c r="Y89"/>
  <c r="Z89"/>
  <c r="AA89"/>
  <c r="AB89"/>
  <c r="AC89"/>
  <c r="AD89"/>
  <c r="AE89"/>
  <c r="AF89"/>
  <c r="AG89"/>
  <c r="AH89"/>
  <c r="AI89"/>
  <c r="AL89"/>
  <c r="AM89"/>
  <c r="AV89"/>
  <c r="AW89"/>
  <c r="AX89"/>
  <c r="AY89"/>
  <c r="B90"/>
  <c r="C90"/>
  <c r="D90"/>
  <c r="E90"/>
  <c r="F90"/>
  <c r="G90"/>
  <c r="H90"/>
  <c r="J90"/>
  <c r="L90"/>
  <c r="N90"/>
  <c r="P90"/>
  <c r="R90"/>
  <c r="T90"/>
  <c r="V90"/>
  <c r="X90"/>
  <c r="Y90"/>
  <c r="Z90"/>
  <c r="AA90"/>
  <c r="AB90"/>
  <c r="AC90"/>
  <c r="AD90"/>
  <c r="AE90"/>
  <c r="AF90"/>
  <c r="AG90"/>
  <c r="AH90"/>
  <c r="AI90"/>
  <c r="AL90"/>
  <c r="AM90"/>
  <c r="AV90"/>
  <c r="AW90"/>
  <c r="AX90"/>
  <c r="AY90"/>
  <c r="B78"/>
  <c r="C78"/>
  <c r="D78"/>
  <c r="E78"/>
  <c r="F78"/>
  <c r="G78"/>
  <c r="H78"/>
  <c r="J78"/>
  <c r="L78"/>
  <c r="N78"/>
  <c r="P78"/>
  <c r="R78"/>
  <c r="T78"/>
  <c r="V78"/>
  <c r="X78"/>
  <c r="Y78"/>
  <c r="Z78"/>
  <c r="AA78"/>
  <c r="AB78"/>
  <c r="AC78"/>
  <c r="AD78"/>
  <c r="AE78"/>
  <c r="AF78"/>
  <c r="AG78"/>
  <c r="AH78"/>
  <c r="AI78"/>
  <c r="AL78"/>
  <c r="AM78"/>
  <c r="AV78"/>
  <c r="AW78"/>
  <c r="AX78"/>
  <c r="AY78"/>
  <c r="B79"/>
  <c r="C79"/>
  <c r="D79"/>
  <c r="E79"/>
  <c r="F79"/>
  <c r="G79"/>
  <c r="H79"/>
  <c r="J79"/>
  <c r="L79"/>
  <c r="N79"/>
  <c r="P79"/>
  <c r="R79"/>
  <c r="T79"/>
  <c r="V79"/>
  <c r="X79"/>
  <c r="Y79"/>
  <c r="Z79"/>
  <c r="AA79"/>
  <c r="AB79"/>
  <c r="AC79"/>
  <c r="AD79"/>
  <c r="AE79"/>
  <c r="AF79"/>
  <c r="AG79"/>
  <c r="AH79"/>
  <c r="AI79"/>
  <c r="AL79"/>
  <c r="AM79"/>
  <c r="AV79"/>
  <c r="AW79"/>
  <c r="AX79"/>
  <c r="AY79"/>
  <c r="B80"/>
  <c r="C80"/>
  <c r="D80"/>
  <c r="E80"/>
  <c r="F80"/>
  <c r="G80"/>
  <c r="H80"/>
  <c r="J80"/>
  <c r="L80"/>
  <c r="N80"/>
  <c r="P80"/>
  <c r="R80"/>
  <c r="T80"/>
  <c r="V80"/>
  <c r="X80"/>
  <c r="Y80"/>
  <c r="Z80"/>
  <c r="AA80"/>
  <c r="AB80"/>
  <c r="AC80"/>
  <c r="AD80"/>
  <c r="AE80"/>
  <c r="AF80"/>
  <c r="AG80"/>
  <c r="AH80"/>
  <c r="AI80"/>
  <c r="AL80"/>
  <c r="AM80"/>
  <c r="AV80"/>
  <c r="AW80"/>
  <c r="AX80"/>
  <c r="AY80"/>
  <c r="B81"/>
  <c r="C81"/>
  <c r="D81"/>
  <c r="E81"/>
  <c r="F81"/>
  <c r="G81"/>
  <c r="H81"/>
  <c r="J81"/>
  <c r="L81"/>
  <c r="N81"/>
  <c r="P81"/>
  <c r="R81"/>
  <c r="T81"/>
  <c r="V81"/>
  <c r="X81"/>
  <c r="Y81"/>
  <c r="Z81"/>
  <c r="AA81"/>
  <c r="AB81"/>
  <c r="AC81"/>
  <c r="AD81"/>
  <c r="AE81"/>
  <c r="AF81"/>
  <c r="AG81"/>
  <c r="AH81"/>
  <c r="AI81"/>
  <c r="AL81"/>
  <c r="AM81"/>
  <c r="AV81"/>
  <c r="AW81"/>
  <c r="AX81"/>
  <c r="AY81"/>
  <c r="B82"/>
  <c r="C82"/>
  <c r="D82"/>
  <c r="E82"/>
  <c r="F82"/>
  <c r="G82"/>
  <c r="H82"/>
  <c r="J82"/>
  <c r="L82"/>
  <c r="N82"/>
  <c r="P82"/>
  <c r="R82"/>
  <c r="T82"/>
  <c r="V82"/>
  <c r="X82"/>
  <c r="Y82"/>
  <c r="Z82"/>
  <c r="AA82"/>
  <c r="AB82"/>
  <c r="AC82"/>
  <c r="AD82"/>
  <c r="AE82"/>
  <c r="AF82"/>
  <c r="AG82"/>
  <c r="AH82"/>
  <c r="AI82"/>
  <c r="AL82"/>
  <c r="AM82"/>
  <c r="AV82"/>
  <c r="AW82"/>
  <c r="AX82"/>
  <c r="AY82"/>
  <c r="B83"/>
  <c r="C83"/>
  <c r="D83"/>
  <c r="E83"/>
  <c r="F83"/>
  <c r="G83"/>
  <c r="H83"/>
  <c r="J83"/>
  <c r="L83"/>
  <c r="N83"/>
  <c r="P83"/>
  <c r="R83"/>
  <c r="T83"/>
  <c r="V83"/>
  <c r="X83"/>
  <c r="Y83"/>
  <c r="Z83"/>
  <c r="AA83"/>
  <c r="AB83"/>
  <c r="AC83"/>
  <c r="AD83"/>
  <c r="AE83"/>
  <c r="AF83"/>
  <c r="AG83"/>
  <c r="AH83"/>
  <c r="AI83"/>
  <c r="AL83"/>
  <c r="AM83"/>
  <c r="AV83"/>
  <c r="AW83"/>
  <c r="AX83"/>
  <c r="AY83"/>
  <c r="B84"/>
  <c r="C84"/>
  <c r="D84"/>
  <c r="E84"/>
  <c r="F84"/>
  <c r="G84"/>
  <c r="H84"/>
  <c r="J84"/>
  <c r="L84"/>
  <c r="N84"/>
  <c r="P84"/>
  <c r="R84"/>
  <c r="T84"/>
  <c r="V84"/>
  <c r="X84"/>
  <c r="Y84"/>
  <c r="Z84"/>
  <c r="AA84"/>
  <c r="AB84"/>
  <c r="AC84"/>
  <c r="AD84"/>
  <c r="AE84"/>
  <c r="AF84"/>
  <c r="AG84"/>
  <c r="AH84"/>
  <c r="AI84"/>
  <c r="AL84"/>
  <c r="AM84"/>
  <c r="AV84"/>
  <c r="AW84"/>
  <c r="AX84"/>
  <c r="AY84"/>
  <c r="B71"/>
  <c r="C71"/>
  <c r="D71"/>
  <c r="E71"/>
  <c r="F71"/>
  <c r="G71"/>
  <c r="H71"/>
  <c r="J71"/>
  <c r="L71"/>
  <c r="N71"/>
  <c r="P71"/>
  <c r="R71"/>
  <c r="T71"/>
  <c r="V71"/>
  <c r="X71"/>
  <c r="Y71"/>
  <c r="Z71"/>
  <c r="AA71"/>
  <c r="AB71"/>
  <c r="AC71"/>
  <c r="AD71"/>
  <c r="AE71"/>
  <c r="AF71"/>
  <c r="AG71"/>
  <c r="AH71"/>
  <c r="AI71"/>
  <c r="AL71"/>
  <c r="AM71"/>
  <c r="AV71"/>
  <c r="AW71"/>
  <c r="AX71"/>
  <c r="AY71"/>
  <c r="B72"/>
  <c r="C72"/>
  <c r="D72"/>
  <c r="E72"/>
  <c r="F72"/>
  <c r="G72"/>
  <c r="H72"/>
  <c r="J72"/>
  <c r="L72"/>
  <c r="N72"/>
  <c r="P72"/>
  <c r="R72"/>
  <c r="T72"/>
  <c r="V72"/>
  <c r="X72"/>
  <c r="Y72"/>
  <c r="Z72"/>
  <c r="AA72"/>
  <c r="AB72"/>
  <c r="AC72"/>
  <c r="AD72"/>
  <c r="AE72"/>
  <c r="AF72"/>
  <c r="AG72"/>
  <c r="AH72"/>
  <c r="AI72"/>
  <c r="AL72"/>
  <c r="AM72"/>
  <c r="AV72"/>
  <c r="AW72"/>
  <c r="AX72"/>
  <c r="AY72"/>
  <c r="B73"/>
  <c r="C73"/>
  <c r="D73"/>
  <c r="E73"/>
  <c r="F73"/>
  <c r="G73"/>
  <c r="H73"/>
  <c r="J73"/>
  <c r="L73"/>
  <c r="N73"/>
  <c r="P73"/>
  <c r="R73"/>
  <c r="T73"/>
  <c r="V73"/>
  <c r="X73"/>
  <c r="Y73"/>
  <c r="Z73"/>
  <c r="AA73"/>
  <c r="AB73"/>
  <c r="AC73"/>
  <c r="AD73"/>
  <c r="AE73"/>
  <c r="AF73"/>
  <c r="AG73"/>
  <c r="AH73"/>
  <c r="AI73"/>
  <c r="AL73"/>
  <c r="AM73"/>
  <c r="AV73"/>
  <c r="AW73"/>
  <c r="AX73"/>
  <c r="AY73"/>
  <c r="B74"/>
  <c r="C74"/>
  <c r="D74"/>
  <c r="E74"/>
  <c r="F74"/>
  <c r="G74"/>
  <c r="H74"/>
  <c r="J74"/>
  <c r="L74"/>
  <c r="N74"/>
  <c r="P74"/>
  <c r="R74"/>
  <c r="T74"/>
  <c r="V74"/>
  <c r="X74"/>
  <c r="Y74"/>
  <c r="Z74"/>
  <c r="AA74"/>
  <c r="AB74"/>
  <c r="AC74"/>
  <c r="AD74"/>
  <c r="AE74"/>
  <c r="AF74"/>
  <c r="AG74"/>
  <c r="AH74"/>
  <c r="AI74"/>
  <c r="AL74"/>
  <c r="AM74"/>
  <c r="AV74"/>
  <c r="AW74"/>
  <c r="AX74"/>
  <c r="AY74"/>
  <c r="B75"/>
  <c r="C75"/>
  <c r="D75"/>
  <c r="E75"/>
  <c r="F75"/>
  <c r="G75"/>
  <c r="H75"/>
  <c r="J75"/>
  <c r="L75"/>
  <c r="N75"/>
  <c r="P75"/>
  <c r="R75"/>
  <c r="T75"/>
  <c r="V75"/>
  <c r="X75"/>
  <c r="Y75"/>
  <c r="Z75"/>
  <c r="AA75"/>
  <c r="AB75"/>
  <c r="AC75"/>
  <c r="AD75"/>
  <c r="AE75"/>
  <c r="AF75"/>
  <c r="AG75"/>
  <c r="AH75"/>
  <c r="AI75"/>
  <c r="AL75"/>
  <c r="AM75"/>
  <c r="AV75"/>
  <c r="AW75"/>
  <c r="AX75"/>
  <c r="AY75"/>
  <c r="B76"/>
  <c r="C76"/>
  <c r="D76"/>
  <c r="E76"/>
  <c r="F76"/>
  <c r="G76"/>
  <c r="H76"/>
  <c r="J76"/>
  <c r="L76"/>
  <c r="N76"/>
  <c r="P76"/>
  <c r="R76"/>
  <c r="T76"/>
  <c r="V76"/>
  <c r="X76"/>
  <c r="Y76"/>
  <c r="Z76"/>
  <c r="AA76"/>
  <c r="AB76"/>
  <c r="AC76"/>
  <c r="AD76"/>
  <c r="AE76"/>
  <c r="AF76"/>
  <c r="AG76"/>
  <c r="AH76"/>
  <c r="AI76"/>
  <c r="AL76"/>
  <c r="AM76"/>
  <c r="AV76"/>
  <c r="AW76"/>
  <c r="AX76"/>
  <c r="AY76"/>
  <c r="B77"/>
  <c r="C77"/>
  <c r="D77"/>
  <c r="E77"/>
  <c r="F77"/>
  <c r="G77"/>
  <c r="H77"/>
  <c r="J77"/>
  <c r="L77"/>
  <c r="N77"/>
  <c r="P77"/>
  <c r="R77"/>
  <c r="T77"/>
  <c r="V77"/>
  <c r="X77"/>
  <c r="Y77"/>
  <c r="Z77"/>
  <c r="AA77"/>
  <c r="AB77"/>
  <c r="AC77"/>
  <c r="AD77"/>
  <c r="AE77"/>
  <c r="AF77"/>
  <c r="AG77"/>
  <c r="AH77"/>
  <c r="AI77"/>
  <c r="AL77"/>
  <c r="AM77"/>
  <c r="AV77"/>
  <c r="AW77"/>
  <c r="AX77"/>
  <c r="AY77"/>
  <c r="B65"/>
  <c r="C65"/>
  <c r="D65"/>
  <c r="E65"/>
  <c r="F65"/>
  <c r="G65"/>
  <c r="H65"/>
  <c r="J65"/>
  <c r="L65"/>
  <c r="N65"/>
  <c r="P65"/>
  <c r="R65"/>
  <c r="T65"/>
  <c r="V65"/>
  <c r="X65"/>
  <c r="Y65"/>
  <c r="Z65"/>
  <c r="AA65"/>
  <c r="AB65"/>
  <c r="AC65"/>
  <c r="AD65"/>
  <c r="AE65"/>
  <c r="AF65"/>
  <c r="AG65"/>
  <c r="AH65"/>
  <c r="AI65"/>
  <c r="AL65"/>
  <c r="AM65"/>
  <c r="AV65"/>
  <c r="AW65"/>
  <c r="AX65"/>
  <c r="AY65"/>
  <c r="B66"/>
  <c r="C66"/>
  <c r="D66"/>
  <c r="E66"/>
  <c r="F66"/>
  <c r="G66"/>
  <c r="H66"/>
  <c r="J66"/>
  <c r="L66"/>
  <c r="N66"/>
  <c r="P66"/>
  <c r="R66"/>
  <c r="T66"/>
  <c r="V66"/>
  <c r="X66"/>
  <c r="Y66"/>
  <c r="Z66"/>
  <c r="AA66"/>
  <c r="AB66"/>
  <c r="AC66"/>
  <c r="AD66"/>
  <c r="AE66"/>
  <c r="AF66"/>
  <c r="AG66"/>
  <c r="AH66"/>
  <c r="AI66"/>
  <c r="AL66"/>
  <c r="AM66"/>
  <c r="AV66"/>
  <c r="AW66"/>
  <c r="AX66"/>
  <c r="AY66"/>
  <c r="B67"/>
  <c r="C67"/>
  <c r="D67"/>
  <c r="E67"/>
  <c r="F67"/>
  <c r="G67"/>
  <c r="H67"/>
  <c r="J67"/>
  <c r="L67"/>
  <c r="N67"/>
  <c r="P67"/>
  <c r="R67"/>
  <c r="T67"/>
  <c r="V67"/>
  <c r="X67"/>
  <c r="Y67"/>
  <c r="Z67"/>
  <c r="AA67"/>
  <c r="AB67"/>
  <c r="AC67"/>
  <c r="AD67"/>
  <c r="AE67"/>
  <c r="AF67"/>
  <c r="AG67"/>
  <c r="AH67"/>
  <c r="AI67"/>
  <c r="AL67"/>
  <c r="AM67"/>
  <c r="AV67"/>
  <c r="AW67"/>
  <c r="AX67"/>
  <c r="AY67"/>
  <c r="B68"/>
  <c r="C68"/>
  <c r="D68"/>
  <c r="E68"/>
  <c r="F68"/>
  <c r="G68"/>
  <c r="H68"/>
  <c r="J68"/>
  <c r="L68"/>
  <c r="N68"/>
  <c r="P68"/>
  <c r="R68"/>
  <c r="T68"/>
  <c r="V68"/>
  <c r="X68"/>
  <c r="Y68"/>
  <c r="Z68"/>
  <c r="AA68"/>
  <c r="AB68"/>
  <c r="AC68"/>
  <c r="AD68"/>
  <c r="AE68"/>
  <c r="AF68"/>
  <c r="AG68"/>
  <c r="AH68"/>
  <c r="AI68"/>
  <c r="AL68"/>
  <c r="AM68"/>
  <c r="AV68"/>
  <c r="AW68"/>
  <c r="AX68"/>
  <c r="AY68"/>
  <c r="B69"/>
  <c r="C69"/>
  <c r="D69"/>
  <c r="E69"/>
  <c r="F69"/>
  <c r="G69"/>
  <c r="H69"/>
  <c r="J69"/>
  <c r="L69"/>
  <c r="N69"/>
  <c r="P69"/>
  <c r="R69"/>
  <c r="T69"/>
  <c r="V69"/>
  <c r="X69"/>
  <c r="Y69"/>
  <c r="Z69"/>
  <c r="AA69"/>
  <c r="AB69"/>
  <c r="AC69"/>
  <c r="AD69"/>
  <c r="AE69"/>
  <c r="AF69"/>
  <c r="AG69"/>
  <c r="AH69"/>
  <c r="AI69"/>
  <c r="AL69"/>
  <c r="AM69"/>
  <c r="AV69"/>
  <c r="AW69"/>
  <c r="AX69"/>
  <c r="AY69"/>
  <c r="B70"/>
  <c r="C70"/>
  <c r="D70"/>
  <c r="E70"/>
  <c r="F70"/>
  <c r="G70"/>
  <c r="H70"/>
  <c r="J70"/>
  <c r="L70"/>
  <c r="N70"/>
  <c r="P70"/>
  <c r="R70"/>
  <c r="T70"/>
  <c r="V70"/>
  <c r="X70"/>
  <c r="Y70"/>
  <c r="Z70"/>
  <c r="AA70"/>
  <c r="AB70"/>
  <c r="AC70"/>
  <c r="AD70"/>
  <c r="AE70"/>
  <c r="AF70"/>
  <c r="AG70"/>
  <c r="AH70"/>
  <c r="AI70"/>
  <c r="AL70"/>
  <c r="AM70"/>
  <c r="AV70"/>
  <c r="AW70"/>
  <c r="AX70"/>
  <c r="AY70"/>
  <c r="B61"/>
  <c r="C61"/>
  <c r="D61"/>
  <c r="E61"/>
  <c r="F61"/>
  <c r="G61"/>
  <c r="H61"/>
  <c r="J61"/>
  <c r="L61"/>
  <c r="N61"/>
  <c r="P61"/>
  <c r="R61"/>
  <c r="T61"/>
  <c r="V61"/>
  <c r="X61"/>
  <c r="Y61"/>
  <c r="Z61"/>
  <c r="AA61"/>
  <c r="AB61"/>
  <c r="AC61"/>
  <c r="AD61"/>
  <c r="AE61"/>
  <c r="AF61"/>
  <c r="AG61"/>
  <c r="AH61"/>
  <c r="AI61"/>
  <c r="AL61"/>
  <c r="AM61"/>
  <c r="AV61"/>
  <c r="AW61"/>
  <c r="AX61"/>
  <c r="AY61"/>
  <c r="B62"/>
  <c r="C62"/>
  <c r="D62"/>
  <c r="E62"/>
  <c r="F62"/>
  <c r="G62"/>
  <c r="H62"/>
  <c r="J62"/>
  <c r="L62"/>
  <c r="N62"/>
  <c r="P62"/>
  <c r="R62"/>
  <c r="T62"/>
  <c r="V62"/>
  <c r="X62"/>
  <c r="Y62"/>
  <c r="Z62"/>
  <c r="AA62"/>
  <c r="AB62"/>
  <c r="AC62"/>
  <c r="AD62"/>
  <c r="AE62"/>
  <c r="AF62"/>
  <c r="AG62"/>
  <c r="AH62"/>
  <c r="AI62"/>
  <c r="AL62"/>
  <c r="AM62"/>
  <c r="AV62"/>
  <c r="AW62"/>
  <c r="AX62"/>
  <c r="AY62"/>
  <c r="B63"/>
  <c r="C63"/>
  <c r="D63"/>
  <c r="E63"/>
  <c r="F63"/>
  <c r="G63"/>
  <c r="H63"/>
  <c r="J63"/>
  <c r="L63"/>
  <c r="N63"/>
  <c r="P63"/>
  <c r="R63"/>
  <c r="T63"/>
  <c r="V63"/>
  <c r="X63"/>
  <c r="Y63"/>
  <c r="Z63"/>
  <c r="AA63"/>
  <c r="AB63"/>
  <c r="AC63"/>
  <c r="AD63"/>
  <c r="AE63"/>
  <c r="AF63"/>
  <c r="AG63"/>
  <c r="AH63"/>
  <c r="AI63"/>
  <c r="AL63"/>
  <c r="AM63"/>
  <c r="AV63"/>
  <c r="AW63"/>
  <c r="AX63"/>
  <c r="AY63"/>
  <c r="B64"/>
  <c r="C64"/>
  <c r="D64"/>
  <c r="E64"/>
  <c r="F64"/>
  <c r="G64"/>
  <c r="H64"/>
  <c r="J64"/>
  <c r="L64"/>
  <c r="N64"/>
  <c r="P64"/>
  <c r="R64"/>
  <c r="T64"/>
  <c r="V64"/>
  <c r="X64"/>
  <c r="Y64"/>
  <c r="Z64"/>
  <c r="AA64"/>
  <c r="AB64"/>
  <c r="AC64"/>
  <c r="AD64"/>
  <c r="AE64"/>
  <c r="AF64"/>
  <c r="AG64"/>
  <c r="AH64"/>
  <c r="AI64"/>
  <c r="AL64"/>
  <c r="AM64"/>
  <c r="AV64"/>
  <c r="AW64"/>
  <c r="AX64"/>
  <c r="AY64"/>
  <c r="B59"/>
  <c r="C59"/>
  <c r="D59"/>
  <c r="E59"/>
  <c r="F59"/>
  <c r="G59"/>
  <c r="H59"/>
  <c r="J59"/>
  <c r="L59"/>
  <c r="N59"/>
  <c r="P59"/>
  <c r="R59"/>
  <c r="T59"/>
  <c r="V59"/>
  <c r="X59"/>
  <c r="Y59"/>
  <c r="Z59"/>
  <c r="AA59"/>
  <c r="AB59"/>
  <c r="AC59"/>
  <c r="AD59"/>
  <c r="AE59"/>
  <c r="AF59"/>
  <c r="AG59"/>
  <c r="AH59"/>
  <c r="AI59"/>
  <c r="AL59"/>
  <c r="AM59"/>
  <c r="AV59"/>
  <c r="AW59"/>
  <c r="AX59"/>
  <c r="AY59"/>
  <c r="B60"/>
  <c r="C60"/>
  <c r="D60"/>
  <c r="E60"/>
  <c r="F60"/>
  <c r="G60"/>
  <c r="H60"/>
  <c r="J60"/>
  <c r="L60"/>
  <c r="N60"/>
  <c r="P60"/>
  <c r="R60"/>
  <c r="T60"/>
  <c r="V60"/>
  <c r="X60"/>
  <c r="Y60"/>
  <c r="Z60"/>
  <c r="AA60"/>
  <c r="AB60"/>
  <c r="AC60"/>
  <c r="AD60"/>
  <c r="AE60"/>
  <c r="AF60"/>
  <c r="AG60"/>
  <c r="AH60"/>
  <c r="AI60"/>
  <c r="AL60"/>
  <c r="AM60"/>
  <c r="AV60"/>
  <c r="AW60"/>
  <c r="AX60"/>
  <c r="AY60"/>
  <c r="B55"/>
  <c r="C55"/>
  <c r="D55"/>
  <c r="E55"/>
  <c r="F55"/>
  <c r="G55"/>
  <c r="H55"/>
  <c r="J55"/>
  <c r="L55"/>
  <c r="N55"/>
  <c r="P55"/>
  <c r="R55"/>
  <c r="T55"/>
  <c r="V55"/>
  <c r="X55"/>
  <c r="Y55"/>
  <c r="Z55"/>
  <c r="AA55"/>
  <c r="AB55"/>
  <c r="AC55"/>
  <c r="AD55"/>
  <c r="AE55"/>
  <c r="AF55"/>
  <c r="AG55"/>
  <c r="AH55"/>
  <c r="AI55"/>
  <c r="AL55"/>
  <c r="AM55"/>
  <c r="AV55"/>
  <c r="AW55"/>
  <c r="AX55"/>
  <c r="AY55"/>
  <c r="B56"/>
  <c r="C56"/>
  <c r="D56"/>
  <c r="E56"/>
  <c r="F56"/>
  <c r="G56"/>
  <c r="H56"/>
  <c r="J56"/>
  <c r="L56"/>
  <c r="N56"/>
  <c r="P56"/>
  <c r="R56"/>
  <c r="T56"/>
  <c r="V56"/>
  <c r="X56"/>
  <c r="Y56"/>
  <c r="Z56"/>
  <c r="AA56"/>
  <c r="AB56"/>
  <c r="AC56"/>
  <c r="AD56"/>
  <c r="AE56"/>
  <c r="AF56"/>
  <c r="AG56"/>
  <c r="AH56"/>
  <c r="AI56"/>
  <c r="AL56"/>
  <c r="AM56"/>
  <c r="AV56"/>
  <c r="AW56"/>
  <c r="AX56"/>
  <c r="AY56"/>
  <c r="B57"/>
  <c r="C57"/>
  <c r="D57"/>
  <c r="E57"/>
  <c r="F57"/>
  <c r="G57"/>
  <c r="H57"/>
  <c r="J57"/>
  <c r="L57"/>
  <c r="N57"/>
  <c r="P57"/>
  <c r="R57"/>
  <c r="T57"/>
  <c r="V57"/>
  <c r="X57"/>
  <c r="Y57"/>
  <c r="Z57"/>
  <c r="AA57"/>
  <c r="AB57"/>
  <c r="AC57"/>
  <c r="AD57"/>
  <c r="AE57"/>
  <c r="AF57"/>
  <c r="AG57"/>
  <c r="AH57"/>
  <c r="AI57"/>
  <c r="AL57"/>
  <c r="AM57"/>
  <c r="AV57"/>
  <c r="AW57"/>
  <c r="AX57"/>
  <c r="AY57"/>
  <c r="B58"/>
  <c r="C58"/>
  <c r="D58"/>
  <c r="E58"/>
  <c r="F58"/>
  <c r="G58"/>
  <c r="H58"/>
  <c r="J58"/>
  <c r="L58"/>
  <c r="N58"/>
  <c r="P58"/>
  <c r="R58"/>
  <c r="T58"/>
  <c r="V58"/>
  <c r="X58"/>
  <c r="Y58"/>
  <c r="Z58"/>
  <c r="AA58"/>
  <c r="AB58"/>
  <c r="AC58"/>
  <c r="AD58"/>
  <c r="AE58"/>
  <c r="AF58"/>
  <c r="AG58"/>
  <c r="AH58"/>
  <c r="AI58"/>
  <c r="AL58"/>
  <c r="AM58"/>
  <c r="AV58"/>
  <c r="AW58"/>
  <c r="AX58"/>
  <c r="AY58"/>
  <c r="C54"/>
  <c r="D54"/>
  <c r="E54"/>
  <c r="F54"/>
  <c r="G54"/>
  <c r="H54"/>
  <c r="J54"/>
  <c r="L54"/>
  <c r="N54"/>
  <c r="P54"/>
  <c r="R54"/>
  <c r="T54"/>
  <c r="V54"/>
  <c r="X54"/>
  <c r="Y54"/>
  <c r="Z54"/>
  <c r="AA54"/>
  <c r="AB54"/>
  <c r="AC54"/>
  <c r="AD54"/>
  <c r="AE54"/>
  <c r="AF54"/>
  <c r="AG54"/>
  <c r="AH54"/>
  <c r="AI54"/>
  <c r="AL54"/>
  <c r="AM54"/>
  <c r="AV54"/>
  <c r="AW54"/>
  <c r="AX54"/>
  <c r="AY54"/>
  <c r="B54"/>
  <c r="B29"/>
  <c r="C29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L29"/>
  <c r="AM29"/>
  <c r="AN29"/>
  <c r="AO29"/>
  <c r="AP29"/>
  <c r="AQ29"/>
  <c r="AR29"/>
  <c r="AS29"/>
  <c r="AT29"/>
  <c r="AU29"/>
  <c r="AV29"/>
  <c r="AW29"/>
  <c r="AX29"/>
  <c r="AY29"/>
  <c r="AZ29"/>
  <c r="BA29"/>
  <c r="B30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L30"/>
  <c r="AM30"/>
  <c r="AN30"/>
  <c r="AO30"/>
  <c r="AP30"/>
  <c r="AQ30"/>
  <c r="AR30"/>
  <c r="AS30"/>
  <c r="AT30"/>
  <c r="AU30"/>
  <c r="AV30"/>
  <c r="AW30"/>
  <c r="AX30"/>
  <c r="AY30"/>
  <c r="AZ30"/>
  <c r="BA30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L31"/>
  <c r="AM31"/>
  <c r="AN31"/>
  <c r="AO31"/>
  <c r="AP31"/>
  <c r="AQ31"/>
  <c r="AR31"/>
  <c r="AS31"/>
  <c r="AT31"/>
  <c r="AU31"/>
  <c r="AV31"/>
  <c r="AW31"/>
  <c r="AX31"/>
  <c r="AY31"/>
  <c r="AZ31"/>
  <c r="BA31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L32"/>
  <c r="AM32"/>
  <c r="AN32"/>
  <c r="AO32"/>
  <c r="AP32"/>
  <c r="AQ32"/>
  <c r="AR32"/>
  <c r="AS32"/>
  <c r="AT32"/>
  <c r="AU32"/>
  <c r="AV32"/>
  <c r="AW32"/>
  <c r="AX32"/>
  <c r="AY32"/>
  <c r="AZ32"/>
  <c r="BA32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L33"/>
  <c r="AM33"/>
  <c r="AN33"/>
  <c r="AO33"/>
  <c r="AP33"/>
  <c r="AQ33"/>
  <c r="AR33"/>
  <c r="AS33"/>
  <c r="AT33"/>
  <c r="AU33"/>
  <c r="AV33"/>
  <c r="AW33"/>
  <c r="AX33"/>
  <c r="AY33"/>
  <c r="AZ33"/>
  <c r="BA33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L34"/>
  <c r="AM34"/>
  <c r="AN34"/>
  <c r="AO34"/>
  <c r="AP34"/>
  <c r="AQ34"/>
  <c r="AR34"/>
  <c r="AS34"/>
  <c r="AT34"/>
  <c r="AU34"/>
  <c r="AV34"/>
  <c r="AW34"/>
  <c r="AX34"/>
  <c r="AY34"/>
  <c r="AZ34"/>
  <c r="BA34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L35"/>
  <c r="AM35"/>
  <c r="AN35"/>
  <c r="AO35"/>
  <c r="AP35"/>
  <c r="AQ35"/>
  <c r="AR35"/>
  <c r="AS35"/>
  <c r="AT35"/>
  <c r="AU35"/>
  <c r="AV35"/>
  <c r="AW35"/>
  <c r="AX35"/>
  <c r="AY35"/>
  <c r="AZ35"/>
  <c r="BA35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L36"/>
  <c r="AM36"/>
  <c r="AN36"/>
  <c r="AO36"/>
  <c r="AP36"/>
  <c r="AQ36"/>
  <c r="AR36"/>
  <c r="AS36"/>
  <c r="AT36"/>
  <c r="AU36"/>
  <c r="AV36"/>
  <c r="AW36"/>
  <c r="AX36"/>
  <c r="AY36"/>
  <c r="AZ36"/>
  <c r="BA36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L37"/>
  <c r="AM37"/>
  <c r="AN37"/>
  <c r="AO37"/>
  <c r="AP37"/>
  <c r="AQ37"/>
  <c r="AR37"/>
  <c r="AS37"/>
  <c r="AT37"/>
  <c r="AU37"/>
  <c r="AV37"/>
  <c r="AW37"/>
  <c r="AX37"/>
  <c r="AY37"/>
  <c r="AZ37"/>
  <c r="BA37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L38"/>
  <c r="AM38"/>
  <c r="AN38"/>
  <c r="AO38"/>
  <c r="AP38"/>
  <c r="AQ38"/>
  <c r="AR38"/>
  <c r="AS38"/>
  <c r="AT38"/>
  <c r="AU38"/>
  <c r="AV38"/>
  <c r="AW38"/>
  <c r="AX38"/>
  <c r="AY38"/>
  <c r="AZ38"/>
  <c r="BA38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L39"/>
  <c r="AM39"/>
  <c r="AN39"/>
  <c r="AO39"/>
  <c r="AP39"/>
  <c r="AQ39"/>
  <c r="AR39"/>
  <c r="AS39"/>
  <c r="AT39"/>
  <c r="AU39"/>
  <c r="AV39"/>
  <c r="AW39"/>
  <c r="AX39"/>
  <c r="AY39"/>
  <c r="AZ39"/>
  <c r="BA39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L40"/>
  <c r="AM40"/>
  <c r="AN40"/>
  <c r="AO40"/>
  <c r="AP40"/>
  <c r="AQ40"/>
  <c r="AR40"/>
  <c r="AS40"/>
  <c r="AT40"/>
  <c r="AU40"/>
  <c r="AV40"/>
  <c r="AW40"/>
  <c r="AX40"/>
  <c r="AY40"/>
  <c r="AZ40"/>
  <c r="BA40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L41"/>
  <c r="AM41"/>
  <c r="AN41"/>
  <c r="AO41"/>
  <c r="AP41"/>
  <c r="AQ41"/>
  <c r="AR41"/>
  <c r="AS41"/>
  <c r="AT41"/>
  <c r="AU41"/>
  <c r="AV41"/>
  <c r="AW41"/>
  <c r="AX41"/>
  <c r="AY41"/>
  <c r="AZ41"/>
  <c r="BA41"/>
  <c r="B42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L42"/>
  <c r="AM42"/>
  <c r="AN42"/>
  <c r="AO42"/>
  <c r="AP42"/>
  <c r="AQ42"/>
  <c r="AR42"/>
  <c r="AS42"/>
  <c r="AT42"/>
  <c r="AU42"/>
  <c r="AV42"/>
  <c r="AW42"/>
  <c r="AX42"/>
  <c r="AY42"/>
  <c r="AZ42"/>
  <c r="BA42"/>
  <c r="B43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L43"/>
  <c r="AM43"/>
  <c r="AN43"/>
  <c r="AO43"/>
  <c r="AP43"/>
  <c r="AQ43"/>
  <c r="AR43"/>
  <c r="AS43"/>
  <c r="AT43"/>
  <c r="AU43"/>
  <c r="AV43"/>
  <c r="AW43"/>
  <c r="AX43"/>
  <c r="AY43"/>
  <c r="AZ43"/>
  <c r="BA43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L44"/>
  <c r="AM44"/>
  <c r="AN44"/>
  <c r="AO44"/>
  <c r="AP44"/>
  <c r="AQ44"/>
  <c r="AR44"/>
  <c r="AS44"/>
  <c r="AT44"/>
  <c r="AU44"/>
  <c r="AV44"/>
  <c r="AW44"/>
  <c r="AX44"/>
  <c r="AY44"/>
  <c r="AZ44"/>
  <c r="BA44"/>
  <c r="B45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L45"/>
  <c r="AM45"/>
  <c r="AN45"/>
  <c r="AO45"/>
  <c r="AP45"/>
  <c r="AQ45"/>
  <c r="AR45"/>
  <c r="AS45"/>
  <c r="AT45"/>
  <c r="AU45"/>
  <c r="AV45"/>
  <c r="AW45"/>
  <c r="AX45"/>
  <c r="AY45"/>
  <c r="AZ45"/>
  <c r="BA45"/>
  <c r="B46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L46"/>
  <c r="AM46"/>
  <c r="AN46"/>
  <c r="AO46"/>
  <c r="AP46"/>
  <c r="AQ46"/>
  <c r="AR46"/>
  <c r="AS46"/>
  <c r="AT46"/>
  <c r="AU46"/>
  <c r="AV46"/>
  <c r="AW46"/>
  <c r="AX46"/>
  <c r="AY46"/>
  <c r="AZ46"/>
  <c r="BA46"/>
  <c r="B47"/>
  <c r="C4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L47"/>
  <c r="AM47"/>
  <c r="AN47"/>
  <c r="AO47"/>
  <c r="AP47"/>
  <c r="AQ47"/>
  <c r="AR47"/>
  <c r="AS47"/>
  <c r="AT47"/>
  <c r="AU47"/>
  <c r="AV47"/>
  <c r="AW47"/>
  <c r="AX47"/>
  <c r="AY47"/>
  <c r="AZ47"/>
  <c r="BA47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L48"/>
  <c r="AM48"/>
  <c r="AN48"/>
  <c r="AO48"/>
  <c r="AP48"/>
  <c r="AQ48"/>
  <c r="AR48"/>
  <c r="AS48"/>
  <c r="AT48"/>
  <c r="AU48"/>
  <c r="AV48"/>
  <c r="AW48"/>
  <c r="AX48"/>
  <c r="AY48"/>
  <c r="AZ48"/>
  <c r="BA48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L49"/>
  <c r="AM49"/>
  <c r="AN49"/>
  <c r="AO49"/>
  <c r="AP49"/>
  <c r="AQ49"/>
  <c r="AR49"/>
  <c r="AS49"/>
  <c r="AT49"/>
  <c r="AU49"/>
  <c r="AV49"/>
  <c r="AW49"/>
  <c r="AX49"/>
  <c r="AY49"/>
  <c r="AZ49"/>
  <c r="BA49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L50"/>
  <c r="AM50"/>
  <c r="AN50"/>
  <c r="AO50"/>
  <c r="AP50"/>
  <c r="AQ50"/>
  <c r="AR50"/>
  <c r="AS50"/>
  <c r="AT50"/>
  <c r="AU50"/>
  <c r="AV50"/>
  <c r="AW50"/>
  <c r="AX50"/>
  <c r="AY50"/>
  <c r="AZ50"/>
  <c r="BA50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G51"/>
  <c r="AH51"/>
  <c r="AI51"/>
  <c r="AL51"/>
  <c r="AM51"/>
  <c r="AN51"/>
  <c r="AO51"/>
  <c r="AP51"/>
  <c r="AQ51"/>
  <c r="AR51"/>
  <c r="AS51"/>
  <c r="AT51"/>
  <c r="AU51"/>
  <c r="AV51"/>
  <c r="AW51"/>
  <c r="AX51"/>
  <c r="AY51"/>
  <c r="AZ51"/>
  <c r="BA51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AI52"/>
  <c r="AL52"/>
  <c r="AM52"/>
  <c r="AN52"/>
  <c r="AO52"/>
  <c r="AP52"/>
  <c r="AQ52"/>
  <c r="AR52"/>
  <c r="AS52"/>
  <c r="AT52"/>
  <c r="AU52"/>
  <c r="AV52"/>
  <c r="AW52"/>
  <c r="AX52"/>
  <c r="AY52"/>
  <c r="AZ52"/>
  <c r="BA52"/>
  <c r="B53"/>
  <c r="C53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L53"/>
  <c r="AM53"/>
  <c r="AN53"/>
  <c r="AO53"/>
  <c r="AP53"/>
  <c r="AQ53"/>
  <c r="AR53"/>
  <c r="AS53"/>
  <c r="AT53"/>
  <c r="AU53"/>
  <c r="AV53"/>
  <c r="AW53"/>
  <c r="AX53"/>
  <c r="AY53"/>
  <c r="AZ53"/>
  <c r="BA53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L28"/>
  <c r="AM28"/>
  <c r="AN28"/>
  <c r="AO28"/>
  <c r="AP28"/>
  <c r="AQ28"/>
  <c r="AR28"/>
  <c r="AS28"/>
  <c r="AT28"/>
  <c r="AU28"/>
  <c r="AV28"/>
  <c r="AW28"/>
  <c r="AX28"/>
  <c r="AY28"/>
  <c r="AZ28"/>
  <c r="BA28"/>
  <c r="B28"/>
  <c r="B26"/>
  <c r="C26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L26"/>
  <c r="AM26"/>
  <c r="AN26"/>
  <c r="AO26"/>
  <c r="AP26"/>
  <c r="AQ26"/>
  <c r="AR26"/>
  <c r="AS26"/>
  <c r="AT26"/>
  <c r="AU26"/>
  <c r="AV26"/>
  <c r="AW26"/>
  <c r="AX26"/>
  <c r="AY26"/>
  <c r="AZ26"/>
  <c r="BA26"/>
  <c r="B27"/>
  <c r="C27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L27"/>
  <c r="AM27"/>
  <c r="AN27"/>
  <c r="AO27"/>
  <c r="AP27"/>
  <c r="AQ27"/>
  <c r="AR27"/>
  <c r="AS27"/>
  <c r="AT27"/>
  <c r="AU27"/>
  <c r="AV27"/>
  <c r="AW27"/>
  <c r="AX27"/>
  <c r="AY27"/>
  <c r="AZ27"/>
  <c r="BA27"/>
  <c r="B22"/>
  <c r="C22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L22"/>
  <c r="AM22"/>
  <c r="AN22"/>
  <c r="AO22"/>
  <c r="AP22"/>
  <c r="AQ22"/>
  <c r="AR22"/>
  <c r="AS22"/>
  <c r="AT22"/>
  <c r="AU22"/>
  <c r="AV22"/>
  <c r="AW22"/>
  <c r="AX22"/>
  <c r="AY22"/>
  <c r="AZ22"/>
  <c r="BA22"/>
  <c r="B23"/>
  <c r="C23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G23"/>
  <c r="AH23"/>
  <c r="AI23"/>
  <c r="AL23"/>
  <c r="AM23"/>
  <c r="AN23"/>
  <c r="AO23"/>
  <c r="AP23"/>
  <c r="AQ23"/>
  <c r="AR23"/>
  <c r="AS23"/>
  <c r="AT23"/>
  <c r="AU23"/>
  <c r="AV23"/>
  <c r="AW23"/>
  <c r="AX23"/>
  <c r="AY23"/>
  <c r="AZ23"/>
  <c r="BA23"/>
  <c r="B24"/>
  <c r="C24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L24"/>
  <c r="AM24"/>
  <c r="AN24"/>
  <c r="AO24"/>
  <c r="AP24"/>
  <c r="AQ24"/>
  <c r="AR24"/>
  <c r="AS24"/>
  <c r="AT24"/>
  <c r="AU24"/>
  <c r="AV24"/>
  <c r="AW24"/>
  <c r="AX24"/>
  <c r="AY24"/>
  <c r="AZ24"/>
  <c r="BA24"/>
  <c r="B25"/>
  <c r="C25"/>
  <c r="D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AH25"/>
  <c r="AI25"/>
  <c r="AL25"/>
  <c r="AM25"/>
  <c r="AN25"/>
  <c r="AO25"/>
  <c r="AP25"/>
  <c r="AQ25"/>
  <c r="AR25"/>
  <c r="AS25"/>
  <c r="AT25"/>
  <c r="AU25"/>
  <c r="AV25"/>
  <c r="AW25"/>
  <c r="AX25"/>
  <c r="AY25"/>
  <c r="AZ25"/>
  <c r="BA25"/>
  <c r="B13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L13"/>
  <c r="AM13"/>
  <c r="AN13"/>
  <c r="AO13"/>
  <c r="AP13"/>
  <c r="AQ13"/>
  <c r="AR13"/>
  <c r="AS13"/>
  <c r="AT13"/>
  <c r="AU13"/>
  <c r="AV13"/>
  <c r="AW13"/>
  <c r="AX13"/>
  <c r="AY13"/>
  <c r="AZ13"/>
  <c r="BA13"/>
  <c r="B14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L14"/>
  <c r="AM14"/>
  <c r="AN14"/>
  <c r="AO14"/>
  <c r="AP14"/>
  <c r="AQ14"/>
  <c r="AR14"/>
  <c r="AS14"/>
  <c r="AT14"/>
  <c r="AU14"/>
  <c r="AV14"/>
  <c r="AW14"/>
  <c r="AX14"/>
  <c r="AY14"/>
  <c r="AZ14"/>
  <c r="BA14"/>
  <c r="B15"/>
  <c r="C15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L15"/>
  <c r="AM15"/>
  <c r="AN15"/>
  <c r="AO15"/>
  <c r="AP15"/>
  <c r="AQ15"/>
  <c r="AR15"/>
  <c r="AS15"/>
  <c r="AT15"/>
  <c r="AU15"/>
  <c r="AV15"/>
  <c r="AW15"/>
  <c r="AX15"/>
  <c r="AY15"/>
  <c r="AZ15"/>
  <c r="BA15"/>
  <c r="B16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AE16"/>
  <c r="AF16"/>
  <c r="AG16"/>
  <c r="AH16"/>
  <c r="AI16"/>
  <c r="AL16"/>
  <c r="AM16"/>
  <c r="AN16"/>
  <c r="AO16"/>
  <c r="AP16"/>
  <c r="AQ16"/>
  <c r="AR16"/>
  <c r="AS16"/>
  <c r="AT16"/>
  <c r="AU16"/>
  <c r="AV16"/>
  <c r="AW16"/>
  <c r="AX16"/>
  <c r="AY16"/>
  <c r="AZ16"/>
  <c r="BA16"/>
  <c r="B17"/>
  <c r="C17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AG17"/>
  <c r="AH17"/>
  <c r="AI17"/>
  <c r="AL17"/>
  <c r="AM17"/>
  <c r="AN17"/>
  <c r="AO17"/>
  <c r="AP17"/>
  <c r="AQ17"/>
  <c r="AR17"/>
  <c r="AS17"/>
  <c r="AT17"/>
  <c r="AU17"/>
  <c r="AV17"/>
  <c r="AW17"/>
  <c r="AX17"/>
  <c r="AY17"/>
  <c r="AZ17"/>
  <c r="BA17"/>
  <c r="B18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AH18"/>
  <c r="AI18"/>
  <c r="AL18"/>
  <c r="AM18"/>
  <c r="AN18"/>
  <c r="AO18"/>
  <c r="AP18"/>
  <c r="AQ18"/>
  <c r="AR18"/>
  <c r="AS18"/>
  <c r="AT18"/>
  <c r="AU18"/>
  <c r="AV18"/>
  <c r="AW18"/>
  <c r="AX18"/>
  <c r="AY18"/>
  <c r="AZ18"/>
  <c r="BA18"/>
  <c r="B19"/>
  <c r="C19"/>
  <c r="D19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G19"/>
  <c r="AH19"/>
  <c r="AI19"/>
  <c r="AL19"/>
  <c r="AM19"/>
  <c r="AN19"/>
  <c r="AO19"/>
  <c r="AP19"/>
  <c r="AQ19"/>
  <c r="AR19"/>
  <c r="AS19"/>
  <c r="AT19"/>
  <c r="AU19"/>
  <c r="AV19"/>
  <c r="AW19"/>
  <c r="AX19"/>
  <c r="AY19"/>
  <c r="AZ19"/>
  <c r="BA19"/>
  <c r="B20"/>
  <c r="C20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L20"/>
  <c r="AM20"/>
  <c r="AN20"/>
  <c r="AO20"/>
  <c r="AP20"/>
  <c r="AQ20"/>
  <c r="AR20"/>
  <c r="AS20"/>
  <c r="AT20"/>
  <c r="AU20"/>
  <c r="AV20"/>
  <c r="AW20"/>
  <c r="AX20"/>
  <c r="AY20"/>
  <c r="AZ20"/>
  <c r="BA20"/>
  <c r="B21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L21"/>
  <c r="AM21"/>
  <c r="AN21"/>
  <c r="AO21"/>
  <c r="AP21"/>
  <c r="AQ21"/>
  <c r="AR21"/>
  <c r="AS21"/>
  <c r="AT21"/>
  <c r="AU21"/>
  <c r="AV21"/>
  <c r="AW21"/>
  <c r="AX21"/>
  <c r="AY21"/>
  <c r="AZ21"/>
  <c r="BA21"/>
  <c r="C1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L12"/>
  <c r="AM12"/>
  <c r="AN12"/>
  <c r="AO12"/>
  <c r="AP12"/>
  <c r="AQ12"/>
  <c r="AR12"/>
  <c r="AS12"/>
  <c r="AT12"/>
  <c r="AU12"/>
  <c r="AV12"/>
  <c r="AW12"/>
  <c r="AX12"/>
  <c r="AY12"/>
  <c r="AZ12"/>
  <c r="BA12"/>
  <c r="B12"/>
  <c r="AL168" i="68"/>
  <c r="AM168"/>
  <c r="AV168"/>
  <c r="AW168"/>
  <c r="AX168"/>
  <c r="AY168"/>
  <c r="AL169"/>
  <c r="AM169"/>
  <c r="AV169"/>
  <c r="AW169"/>
  <c r="AX169"/>
  <c r="AY169"/>
  <c r="AL170"/>
  <c r="AM170"/>
  <c r="AV170"/>
  <c r="AW170"/>
  <c r="AX170"/>
  <c r="AY170"/>
  <c r="AL171"/>
  <c r="AM171"/>
  <c r="AV171"/>
  <c r="AW171"/>
  <c r="AX171"/>
  <c r="AY171"/>
  <c r="AL172"/>
  <c r="AM172"/>
  <c r="AV172"/>
  <c r="AW172"/>
  <c r="AX172"/>
  <c r="AY172"/>
  <c r="AL173"/>
  <c r="AM173"/>
  <c r="AV173"/>
  <c r="AW173"/>
  <c r="AX173"/>
  <c r="AY173"/>
  <c r="AL174"/>
  <c r="AM174"/>
  <c r="AV174"/>
  <c r="AW174"/>
  <c r="AX174"/>
  <c r="AY174"/>
  <c r="AL175"/>
  <c r="AM175"/>
  <c r="AV175"/>
  <c r="AW175"/>
  <c r="AX175"/>
  <c r="AY175"/>
  <c r="AL176"/>
  <c r="AM176"/>
  <c r="AV176"/>
  <c r="AW176"/>
  <c r="AX176"/>
  <c r="AY176"/>
  <c r="AL177"/>
  <c r="AM177"/>
  <c r="AV177"/>
  <c r="AW177"/>
  <c r="AX177"/>
  <c r="AY177"/>
  <c r="AL178"/>
  <c r="AM178"/>
  <c r="AV178"/>
  <c r="AW178"/>
  <c r="AX178"/>
  <c r="AY178"/>
  <c r="AL179"/>
  <c r="AM179"/>
  <c r="AV179"/>
  <c r="AW179"/>
  <c r="AX179"/>
  <c r="AY179"/>
  <c r="AL180"/>
  <c r="AM180"/>
  <c r="AV180"/>
  <c r="AW180"/>
  <c r="AX180"/>
  <c r="AY180"/>
  <c r="AL181"/>
  <c r="AM181"/>
  <c r="AV181"/>
  <c r="AW181"/>
  <c r="AX181"/>
  <c r="AY181"/>
  <c r="AL182"/>
  <c r="AM182"/>
  <c r="AV182"/>
  <c r="AW182"/>
  <c r="AX182"/>
  <c r="AY182"/>
  <c r="AL183"/>
  <c r="AM183"/>
  <c r="AN183"/>
  <c r="AO183"/>
  <c r="AP183"/>
  <c r="AQ183"/>
  <c r="AR183"/>
  <c r="AS183"/>
  <c r="AT183"/>
  <c r="AU183"/>
  <c r="AV183"/>
  <c r="AW183"/>
  <c r="AX183"/>
  <c r="AY183"/>
  <c r="AL184"/>
  <c r="AM184"/>
  <c r="AV184"/>
  <c r="AW184"/>
  <c r="AX184"/>
  <c r="AY184"/>
  <c r="AL185"/>
  <c r="AM185"/>
  <c r="AV185"/>
  <c r="AW185"/>
  <c r="AX185"/>
  <c r="AY185"/>
  <c r="AL186"/>
  <c r="AM186"/>
  <c r="AV186"/>
  <c r="AW186"/>
  <c r="AX186"/>
  <c r="AY186"/>
  <c r="AL187"/>
  <c r="AM187"/>
  <c r="AV187"/>
  <c r="AW187"/>
  <c r="AX187"/>
  <c r="AY187"/>
  <c r="AL188"/>
  <c r="AM188"/>
  <c r="AV188"/>
  <c r="AW188"/>
  <c r="AX188"/>
  <c r="AY188"/>
  <c r="AL189"/>
  <c r="AM189"/>
  <c r="AV189"/>
  <c r="AW189"/>
  <c r="AX189"/>
  <c r="AY189"/>
  <c r="AL190"/>
  <c r="AM190"/>
  <c r="AV190"/>
  <c r="AW190"/>
  <c r="AX190"/>
  <c r="AY190"/>
  <c r="AL191"/>
  <c r="AM191"/>
  <c r="AV191"/>
  <c r="AW191"/>
  <c r="AX191"/>
  <c r="AY191"/>
  <c r="AL192"/>
  <c r="AM192"/>
  <c r="AV192"/>
  <c r="AW192"/>
  <c r="AX192"/>
  <c r="AY192"/>
  <c r="AL193"/>
  <c r="AM193"/>
  <c r="AV193"/>
  <c r="AW193"/>
  <c r="AX193"/>
  <c r="AY193"/>
  <c r="AL194"/>
  <c r="AM194"/>
  <c r="AV194"/>
  <c r="AW194"/>
  <c r="AX194"/>
  <c r="AY194"/>
  <c r="AL195"/>
  <c r="AM195"/>
  <c r="AV195"/>
  <c r="AW195"/>
  <c r="AX195"/>
  <c r="AY195"/>
  <c r="AL196"/>
  <c r="AM196"/>
  <c r="AV196"/>
  <c r="AW196"/>
  <c r="AX196"/>
  <c r="AY196"/>
  <c r="AL197"/>
  <c r="AM197"/>
  <c r="AV197"/>
  <c r="AW197"/>
  <c r="AX197"/>
  <c r="AY197"/>
  <c r="AL198"/>
  <c r="AM198"/>
  <c r="AV198"/>
  <c r="AW198"/>
  <c r="AX198"/>
  <c r="AY198"/>
  <c r="AL199"/>
  <c r="AM199"/>
  <c r="AV199"/>
  <c r="AW199"/>
  <c r="AX199"/>
  <c r="AY199"/>
  <c r="AL200"/>
  <c r="AM200"/>
  <c r="AV200"/>
  <c r="AW200"/>
  <c r="AX200"/>
  <c r="AY200"/>
  <c r="AL201"/>
  <c r="AM201"/>
  <c r="AV201"/>
  <c r="AW201"/>
  <c r="AX201"/>
  <c r="AY201"/>
  <c r="AL202"/>
  <c r="AM202"/>
  <c r="AV202"/>
  <c r="AW202"/>
  <c r="AX202"/>
  <c r="AY202"/>
  <c r="AL203"/>
  <c r="AM203"/>
  <c r="AV203"/>
  <c r="AW203"/>
  <c r="AX203"/>
  <c r="AY203"/>
  <c r="AL204"/>
  <c r="AM204"/>
  <c r="AV204"/>
  <c r="AW204"/>
  <c r="AX204"/>
  <c r="AY204"/>
  <c r="AL205"/>
  <c r="AM205"/>
  <c r="AV205"/>
  <c r="AW205"/>
  <c r="AX205"/>
  <c r="AY205"/>
  <c r="AL206"/>
  <c r="AM206"/>
  <c r="AV206"/>
  <c r="AW206"/>
  <c r="AX206"/>
  <c r="AY206"/>
  <c r="AL207"/>
  <c r="AM207"/>
  <c r="AV207"/>
  <c r="AW207"/>
  <c r="AX207"/>
  <c r="AY207"/>
  <c r="AL208"/>
  <c r="AM208"/>
  <c r="AV208"/>
  <c r="AW208"/>
  <c r="AX208"/>
  <c r="AY208"/>
  <c r="AL209"/>
  <c r="AM209"/>
  <c r="AV209"/>
  <c r="AW209"/>
  <c r="AX209"/>
  <c r="AY209"/>
  <c r="AL210"/>
  <c r="AM210"/>
  <c r="AN210"/>
  <c r="AO210"/>
  <c r="AP210"/>
  <c r="AQ210"/>
  <c r="AR210"/>
  <c r="AS210"/>
  <c r="AT210"/>
  <c r="AU210"/>
  <c r="AV210"/>
  <c r="AW210"/>
  <c r="AX210"/>
  <c r="AY210"/>
  <c r="AL211"/>
  <c r="AM211"/>
  <c r="AV211"/>
  <c r="AW211"/>
  <c r="AX211"/>
  <c r="AY211"/>
  <c r="AL212"/>
  <c r="AM212"/>
  <c r="AV212"/>
  <c r="AW212"/>
  <c r="AX212"/>
  <c r="AY212"/>
  <c r="AL213"/>
  <c r="AM213"/>
  <c r="AN213"/>
  <c r="AO213"/>
  <c r="AP213"/>
  <c r="AQ213"/>
  <c r="AR213"/>
  <c r="AS213"/>
  <c r="AT213"/>
  <c r="AU213"/>
  <c r="AV213"/>
  <c r="AW213"/>
  <c r="AX213"/>
  <c r="AY213"/>
  <c r="AL214"/>
  <c r="AM214"/>
  <c r="AV214"/>
  <c r="AW214"/>
  <c r="AX214"/>
  <c r="AY214"/>
  <c r="AL215"/>
  <c r="AM215"/>
  <c r="AV215"/>
  <c r="AW215"/>
  <c r="AX215"/>
  <c r="AY215"/>
  <c r="AL216"/>
  <c r="AM216"/>
  <c r="AV216"/>
  <c r="AW216"/>
  <c r="AX216"/>
  <c r="AY216"/>
  <c r="AL217"/>
  <c r="AM217"/>
  <c r="AV217"/>
  <c r="AW217"/>
  <c r="AX217"/>
  <c r="AY217"/>
  <c r="AL218"/>
  <c r="AM218"/>
  <c r="AV218"/>
  <c r="AW218"/>
  <c r="AX218"/>
  <c r="AY218"/>
  <c r="AL219"/>
  <c r="AM219"/>
  <c r="AV219"/>
  <c r="AW219"/>
  <c r="AX219"/>
  <c r="AY219"/>
  <c r="AL220"/>
  <c r="AM220"/>
  <c r="AV220"/>
  <c r="AW220"/>
  <c r="AX220"/>
  <c r="AY220"/>
  <c r="AL221"/>
  <c r="AM221"/>
  <c r="AV221"/>
  <c r="AW221"/>
  <c r="AX221"/>
  <c r="AY221"/>
  <c r="AL222"/>
  <c r="AM222"/>
  <c r="AV222"/>
  <c r="AW222"/>
  <c r="AX222"/>
  <c r="AY222"/>
  <c r="AL223"/>
  <c r="AM223"/>
  <c r="AV223"/>
  <c r="AW223"/>
  <c r="AX223"/>
  <c r="AY223"/>
  <c r="AL224"/>
  <c r="AM224"/>
  <c r="AV224"/>
  <c r="AW224"/>
  <c r="AX224"/>
  <c r="AY224"/>
  <c r="AL225"/>
  <c r="AM225"/>
  <c r="AV225"/>
  <c r="AW225"/>
  <c r="AX225"/>
  <c r="AY225"/>
  <c r="AL226"/>
  <c r="AM226"/>
  <c r="AV226"/>
  <c r="AW226"/>
  <c r="AX226"/>
  <c r="AY226"/>
  <c r="AL227"/>
  <c r="AM227"/>
  <c r="AV227"/>
  <c r="AW227"/>
  <c r="AX227"/>
  <c r="AY227"/>
  <c r="AL228"/>
  <c r="AM228"/>
  <c r="AV228"/>
  <c r="AW228"/>
  <c r="AX228"/>
  <c r="AY228"/>
  <c r="AL229"/>
  <c r="AM229"/>
  <c r="AV229"/>
  <c r="AW229"/>
  <c r="AX229"/>
  <c r="AY229"/>
  <c r="AL230"/>
  <c r="AM230"/>
  <c r="AV230"/>
  <c r="AW230"/>
  <c r="AX230"/>
  <c r="AY230"/>
  <c r="AL231"/>
  <c r="AM231"/>
  <c r="AV231"/>
  <c r="AW231"/>
  <c r="AX231"/>
  <c r="AY231"/>
  <c r="AL232"/>
  <c r="AM232"/>
  <c r="AV232"/>
  <c r="AW232"/>
  <c r="AX232"/>
  <c r="AY232"/>
  <c r="AL233"/>
  <c r="AM233"/>
  <c r="AV233"/>
  <c r="AW233"/>
  <c r="AX233"/>
  <c r="AY233"/>
  <c r="AL234"/>
  <c r="AM234"/>
  <c r="AV234"/>
  <c r="AW234"/>
  <c r="AX234"/>
  <c r="AY234"/>
  <c r="AL235"/>
  <c r="AM235"/>
  <c r="AV235"/>
  <c r="AW235"/>
  <c r="AX235"/>
  <c r="AY235"/>
  <c r="AL236"/>
  <c r="AM236"/>
  <c r="AV236"/>
  <c r="AW236"/>
  <c r="AX236"/>
  <c r="AY236"/>
  <c r="AL237"/>
  <c r="AM237"/>
  <c r="AV237"/>
  <c r="AW237"/>
  <c r="AX237"/>
  <c r="AY237"/>
  <c r="AL238"/>
  <c r="AM238"/>
  <c r="AV238"/>
  <c r="AW238"/>
  <c r="AX238"/>
  <c r="AY238"/>
  <c r="AL239"/>
  <c r="AM239"/>
  <c r="AV239"/>
  <c r="AW239"/>
  <c r="AX239"/>
  <c r="AY239"/>
  <c r="AL240"/>
  <c r="AM240"/>
  <c r="AV240"/>
  <c r="AW240"/>
  <c r="AX240"/>
  <c r="AY240"/>
  <c r="AL241"/>
  <c r="AM241"/>
  <c r="AV241"/>
  <c r="AW241"/>
  <c r="AX241"/>
  <c r="AY241"/>
  <c r="AL242"/>
  <c r="AM242"/>
  <c r="AV242"/>
  <c r="AW242"/>
  <c r="AX242"/>
  <c r="AY242"/>
  <c r="AL243"/>
  <c r="AM243"/>
  <c r="AV243"/>
  <c r="AW243"/>
  <c r="AX243"/>
  <c r="AY243"/>
  <c r="AL244"/>
  <c r="AM244"/>
  <c r="AV244"/>
  <c r="AW244"/>
  <c r="AX244"/>
  <c r="AY244"/>
  <c r="AL245"/>
  <c r="AM245"/>
  <c r="AV245"/>
  <c r="AW245"/>
  <c r="AX245"/>
  <c r="AY245"/>
  <c r="AL246"/>
  <c r="AM246"/>
  <c r="AV246"/>
  <c r="AW246"/>
  <c r="AX246"/>
  <c r="AY246"/>
  <c r="AL247"/>
  <c r="AM247"/>
  <c r="AV247"/>
  <c r="AW247"/>
  <c r="AX247"/>
  <c r="AY247"/>
  <c r="AL248"/>
  <c r="AM248"/>
  <c r="AV248"/>
  <c r="AW248"/>
  <c r="AX248"/>
  <c r="AY248"/>
  <c r="AL249"/>
  <c r="AM249"/>
  <c r="AV249"/>
  <c r="AW249"/>
  <c r="AX249"/>
  <c r="AY249"/>
  <c r="AL250"/>
  <c r="AM250"/>
  <c r="AV250"/>
  <c r="AW250"/>
  <c r="AX250"/>
  <c r="AY250"/>
  <c r="AL251"/>
  <c r="AM251"/>
  <c r="AV251"/>
  <c r="AW251"/>
  <c r="AX251"/>
  <c r="AY251"/>
  <c r="AL252"/>
  <c r="AM252"/>
  <c r="AV252"/>
  <c r="AW252"/>
  <c r="AX252"/>
  <c r="AY252"/>
  <c r="AL253"/>
  <c r="AM253"/>
  <c r="AV253"/>
  <c r="AW253"/>
  <c r="AX253"/>
  <c r="AY253"/>
  <c r="AL254"/>
  <c r="AM254"/>
  <c r="AV254"/>
  <c r="AW254"/>
  <c r="AX254"/>
  <c r="AY254"/>
  <c r="AL255"/>
  <c r="AM255"/>
  <c r="AV255"/>
  <c r="AW255"/>
  <c r="AX255"/>
  <c r="AY255"/>
  <c r="AL256"/>
  <c r="AM256"/>
  <c r="AV256"/>
  <c r="AW256"/>
  <c r="AX256"/>
  <c r="AY256"/>
  <c r="AL257"/>
  <c r="AM257"/>
  <c r="AV257"/>
  <c r="AW257"/>
  <c r="AX257"/>
  <c r="AY257"/>
  <c r="AL258"/>
  <c r="AM258"/>
  <c r="AO258"/>
  <c r="AP258"/>
  <c r="AQ258"/>
  <c r="AR258"/>
  <c r="AS258"/>
  <c r="AT258"/>
  <c r="AU258"/>
  <c r="AV258"/>
  <c r="AW258"/>
  <c r="AX258"/>
  <c r="AY258"/>
  <c r="AL259"/>
  <c r="AM259"/>
  <c r="AV259"/>
  <c r="AW259"/>
  <c r="AX259"/>
  <c r="AY259"/>
  <c r="AL260"/>
  <c r="AM260"/>
  <c r="AV260"/>
  <c r="AW260"/>
  <c r="AX260"/>
  <c r="AY260"/>
  <c r="AL261"/>
  <c r="AM261"/>
  <c r="AV261"/>
  <c r="AW261"/>
  <c r="AX261"/>
  <c r="AY261"/>
  <c r="AL262"/>
  <c r="AM262"/>
  <c r="AV262"/>
  <c r="AW262"/>
  <c r="AX262"/>
  <c r="AY262"/>
  <c r="AL263"/>
  <c r="AM263"/>
  <c r="AV263"/>
  <c r="AW263"/>
  <c r="AX263"/>
  <c r="AY263"/>
  <c r="AL264"/>
  <c r="AM264"/>
  <c r="AV264"/>
  <c r="AW264"/>
  <c r="AX264"/>
  <c r="AY264"/>
  <c r="AL265"/>
  <c r="AM265"/>
  <c r="AV265"/>
  <c r="AW265"/>
  <c r="AX265"/>
  <c r="AY265"/>
  <c r="AL266"/>
  <c r="AM266"/>
  <c r="AV266"/>
  <c r="AW266"/>
  <c r="AX266"/>
  <c r="AY266"/>
  <c r="AL267"/>
  <c r="AM267"/>
  <c r="AV267"/>
  <c r="AW267"/>
  <c r="AX267"/>
  <c r="AY267"/>
  <c r="AL268"/>
  <c r="AM268"/>
  <c r="AV268"/>
  <c r="AW268"/>
  <c r="AX268"/>
  <c r="AY268"/>
  <c r="AL269"/>
  <c r="AM269"/>
  <c r="AN269"/>
  <c r="AO269"/>
  <c r="AP269"/>
  <c r="AQ269"/>
  <c r="AR269"/>
  <c r="AS269"/>
  <c r="AT269"/>
  <c r="AU269"/>
  <c r="AV269"/>
  <c r="AW269"/>
  <c r="AX269"/>
  <c r="AY269"/>
  <c r="AL270"/>
  <c r="AM270"/>
  <c r="AV270"/>
  <c r="AW270"/>
  <c r="AX270"/>
  <c r="AY270"/>
  <c r="AL271"/>
  <c r="AM271"/>
  <c r="AV271"/>
  <c r="AW271"/>
  <c r="AX271"/>
  <c r="AY271"/>
  <c r="AL272"/>
  <c r="AM272"/>
  <c r="AV272"/>
  <c r="AW272"/>
  <c r="AX272"/>
  <c r="AY272"/>
  <c r="AL273"/>
  <c r="AM273"/>
  <c r="AV273"/>
  <c r="AW273"/>
  <c r="AX273"/>
  <c r="AY273"/>
  <c r="AL274"/>
  <c r="AM274"/>
  <c r="AV274"/>
  <c r="AW274"/>
  <c r="AX274"/>
  <c r="AY274"/>
  <c r="AL275"/>
  <c r="AM275"/>
  <c r="AV275"/>
  <c r="AW275"/>
  <c r="AX275"/>
  <c r="AY275"/>
  <c r="AL276"/>
  <c r="AM276"/>
  <c r="AV276"/>
  <c r="AW276"/>
  <c r="AX276"/>
  <c r="AY276"/>
  <c r="AL277"/>
  <c r="AM277"/>
  <c r="AV277"/>
  <c r="AW277"/>
  <c r="AX277"/>
  <c r="AY277"/>
  <c r="AL278"/>
  <c r="AM278"/>
  <c r="AV278"/>
  <c r="AW278"/>
  <c r="AX278"/>
  <c r="AY278"/>
  <c r="AL279"/>
  <c r="AM279"/>
  <c r="AN279"/>
  <c r="AO279"/>
  <c r="AP279"/>
  <c r="AQ279"/>
  <c r="AR279"/>
  <c r="AS279"/>
  <c r="AT279"/>
  <c r="AU279"/>
  <c r="AV279"/>
  <c r="AW279"/>
  <c r="AX279"/>
  <c r="AY279"/>
  <c r="AL280"/>
  <c r="AM280"/>
  <c r="AV280"/>
  <c r="AW280"/>
  <c r="AX280"/>
  <c r="AY280"/>
  <c r="AL281"/>
  <c r="AM281"/>
  <c r="AV281"/>
  <c r="AW281"/>
  <c r="AX281"/>
  <c r="AY281"/>
  <c r="AL282"/>
  <c r="AM282"/>
  <c r="AV282"/>
  <c r="AW282"/>
  <c r="AX282"/>
  <c r="AY282"/>
  <c r="AL283"/>
  <c r="AM283"/>
  <c r="AV283"/>
  <c r="AW283"/>
  <c r="AX283"/>
  <c r="AY283"/>
  <c r="AL284"/>
  <c r="AM284"/>
  <c r="AV284"/>
  <c r="AW284"/>
  <c r="AX284"/>
  <c r="AY284"/>
  <c r="AL285"/>
  <c r="AM285"/>
  <c r="AV285"/>
  <c r="AW285"/>
  <c r="AX285"/>
  <c r="AY285"/>
  <c r="AL286"/>
  <c r="AM286"/>
  <c r="AN286"/>
  <c r="AO286"/>
  <c r="AP286"/>
  <c r="AQ286"/>
  <c r="AR286"/>
  <c r="AS286"/>
  <c r="AT286"/>
  <c r="AU286"/>
  <c r="AV286"/>
  <c r="AW286"/>
  <c r="AX286"/>
  <c r="AY286"/>
  <c r="AL287"/>
  <c r="AM287"/>
  <c r="AV287"/>
  <c r="AW287"/>
  <c r="AX287"/>
  <c r="AY287"/>
  <c r="AL288"/>
  <c r="AM288"/>
  <c r="AV288"/>
  <c r="AW288"/>
  <c r="AX288"/>
  <c r="AY288"/>
  <c r="AL289"/>
  <c r="AM289"/>
  <c r="AV289"/>
  <c r="AW289"/>
  <c r="AX289"/>
  <c r="AY289"/>
  <c r="AL290"/>
  <c r="AM290"/>
  <c r="AV290"/>
  <c r="AW290"/>
  <c r="AX290"/>
  <c r="AY290"/>
  <c r="AM167"/>
  <c r="AV167"/>
  <c r="AW167"/>
  <c r="AX167"/>
  <c r="AY167"/>
  <c r="AL167"/>
  <c r="B168"/>
  <c r="C168"/>
  <c r="D168"/>
  <c r="E168"/>
  <c r="F168"/>
  <c r="G168"/>
  <c r="B169"/>
  <c r="C169"/>
  <c r="D169"/>
  <c r="E169"/>
  <c r="F169"/>
  <c r="G169"/>
  <c r="B170"/>
  <c r="C170"/>
  <c r="D170"/>
  <c r="E170"/>
  <c r="F170"/>
  <c r="G170"/>
  <c r="B171"/>
  <c r="C171"/>
  <c r="D171"/>
  <c r="E171"/>
  <c r="F171"/>
  <c r="G171"/>
  <c r="B172"/>
  <c r="C172"/>
  <c r="D172"/>
  <c r="E172"/>
  <c r="F172"/>
  <c r="G172"/>
  <c r="B173"/>
  <c r="C173"/>
  <c r="D173"/>
  <c r="E173"/>
  <c r="F173"/>
  <c r="G173"/>
  <c r="B174"/>
  <c r="C174"/>
  <c r="D174"/>
  <c r="E174"/>
  <c r="F174"/>
  <c r="G174"/>
  <c r="B175"/>
  <c r="C175"/>
  <c r="D175"/>
  <c r="E175"/>
  <c r="F175"/>
  <c r="G175"/>
  <c r="B176"/>
  <c r="C176"/>
  <c r="D176"/>
  <c r="E176"/>
  <c r="F176"/>
  <c r="G176"/>
  <c r="B177"/>
  <c r="C177"/>
  <c r="D177"/>
  <c r="E177"/>
  <c r="F177"/>
  <c r="G177"/>
  <c r="B178"/>
  <c r="C178"/>
  <c r="D178"/>
  <c r="E178"/>
  <c r="F178"/>
  <c r="G178"/>
  <c r="B179"/>
  <c r="C179"/>
  <c r="D179"/>
  <c r="E179"/>
  <c r="F179"/>
  <c r="G179"/>
  <c r="B180"/>
  <c r="C180"/>
  <c r="D180"/>
  <c r="E180"/>
  <c r="F180"/>
  <c r="G180"/>
  <c r="B181"/>
  <c r="C181"/>
  <c r="D181"/>
  <c r="E181"/>
  <c r="F181"/>
  <c r="G181"/>
  <c r="B182"/>
  <c r="C182"/>
  <c r="D182"/>
  <c r="E182"/>
  <c r="F182"/>
  <c r="G182"/>
  <c r="B183"/>
  <c r="C183"/>
  <c r="D183"/>
  <c r="E183"/>
  <c r="F183"/>
  <c r="G183"/>
  <c r="B184"/>
  <c r="C184"/>
  <c r="D184"/>
  <c r="E184"/>
  <c r="F184"/>
  <c r="G184"/>
  <c r="B185"/>
  <c r="C185"/>
  <c r="D185"/>
  <c r="E185"/>
  <c r="F185"/>
  <c r="G185"/>
  <c r="B186"/>
  <c r="C186"/>
  <c r="D186"/>
  <c r="E186"/>
  <c r="F186"/>
  <c r="G186"/>
  <c r="B187"/>
  <c r="C187"/>
  <c r="D187"/>
  <c r="E187"/>
  <c r="F187"/>
  <c r="G187"/>
  <c r="B188"/>
  <c r="C188"/>
  <c r="D188"/>
  <c r="E188"/>
  <c r="F188"/>
  <c r="G188"/>
  <c r="B189"/>
  <c r="C189"/>
  <c r="D189"/>
  <c r="E189"/>
  <c r="F189"/>
  <c r="G189"/>
  <c r="B190"/>
  <c r="C190"/>
  <c r="D190"/>
  <c r="E190"/>
  <c r="F190"/>
  <c r="G190"/>
  <c r="B191"/>
  <c r="C191"/>
  <c r="D191"/>
  <c r="E191"/>
  <c r="F191"/>
  <c r="G191"/>
  <c r="B192"/>
  <c r="C192"/>
  <c r="D192"/>
  <c r="E192"/>
  <c r="F192"/>
  <c r="G192"/>
  <c r="B193"/>
  <c r="C193"/>
  <c r="D193"/>
  <c r="E193"/>
  <c r="F193"/>
  <c r="G193"/>
  <c r="B194"/>
  <c r="C194"/>
  <c r="D194"/>
  <c r="E194"/>
  <c r="F194"/>
  <c r="G194"/>
  <c r="B195"/>
  <c r="C195"/>
  <c r="D195"/>
  <c r="E195"/>
  <c r="F195"/>
  <c r="G195"/>
  <c r="B196"/>
  <c r="C196"/>
  <c r="D196"/>
  <c r="E196"/>
  <c r="F196"/>
  <c r="G196"/>
  <c r="B197"/>
  <c r="C197"/>
  <c r="D197"/>
  <c r="E197"/>
  <c r="F197"/>
  <c r="G197"/>
  <c r="B198"/>
  <c r="C198"/>
  <c r="D198"/>
  <c r="E198"/>
  <c r="F198"/>
  <c r="G198"/>
  <c r="B199"/>
  <c r="C199"/>
  <c r="D199"/>
  <c r="E199"/>
  <c r="F199"/>
  <c r="G199"/>
  <c r="B200"/>
  <c r="C200"/>
  <c r="D200"/>
  <c r="E200"/>
  <c r="F200"/>
  <c r="G200"/>
  <c r="B201"/>
  <c r="C201"/>
  <c r="D201"/>
  <c r="E201"/>
  <c r="F201"/>
  <c r="G201"/>
  <c r="B202"/>
  <c r="C202"/>
  <c r="D202"/>
  <c r="E202"/>
  <c r="F202"/>
  <c r="G202"/>
  <c r="B203"/>
  <c r="C203"/>
  <c r="D203"/>
  <c r="E203"/>
  <c r="F203"/>
  <c r="G203"/>
  <c r="B204"/>
  <c r="C204"/>
  <c r="D204"/>
  <c r="E204"/>
  <c r="F204"/>
  <c r="G204"/>
  <c r="B205"/>
  <c r="C205"/>
  <c r="D205"/>
  <c r="E205"/>
  <c r="F205"/>
  <c r="G205"/>
  <c r="B206"/>
  <c r="C206"/>
  <c r="D206"/>
  <c r="E206"/>
  <c r="F206"/>
  <c r="G206"/>
  <c r="B207"/>
  <c r="C207"/>
  <c r="D207"/>
  <c r="E207"/>
  <c r="F207"/>
  <c r="G207"/>
  <c r="B208"/>
  <c r="C208"/>
  <c r="D208"/>
  <c r="E208"/>
  <c r="F208"/>
  <c r="G208"/>
  <c r="B209"/>
  <c r="C209"/>
  <c r="D209"/>
  <c r="E209"/>
  <c r="F209"/>
  <c r="G209"/>
  <c r="B210"/>
  <c r="C210"/>
  <c r="D210"/>
  <c r="E210"/>
  <c r="F210"/>
  <c r="G210"/>
  <c r="B211"/>
  <c r="C211"/>
  <c r="D211"/>
  <c r="E211"/>
  <c r="F211"/>
  <c r="G211"/>
  <c r="B212"/>
  <c r="C212"/>
  <c r="D212"/>
  <c r="E212"/>
  <c r="F212"/>
  <c r="G212"/>
  <c r="B213"/>
  <c r="C213"/>
  <c r="D213"/>
  <c r="E213"/>
  <c r="F213"/>
  <c r="G213"/>
  <c r="B214"/>
  <c r="C214"/>
  <c r="D214"/>
  <c r="E214"/>
  <c r="F214"/>
  <c r="G214"/>
  <c r="B215"/>
  <c r="C215"/>
  <c r="D215"/>
  <c r="E215"/>
  <c r="F215"/>
  <c r="G215"/>
  <c r="B216"/>
  <c r="C216"/>
  <c r="D216"/>
  <c r="E216"/>
  <c r="F216"/>
  <c r="G216"/>
  <c r="B217"/>
  <c r="C217"/>
  <c r="D217"/>
  <c r="E217"/>
  <c r="F217"/>
  <c r="G217"/>
  <c r="B218"/>
  <c r="C218"/>
  <c r="D218"/>
  <c r="E218"/>
  <c r="F218"/>
  <c r="G218"/>
  <c r="B219"/>
  <c r="C219"/>
  <c r="D219"/>
  <c r="E219"/>
  <c r="F219"/>
  <c r="G219"/>
  <c r="B220"/>
  <c r="C220"/>
  <c r="D220"/>
  <c r="E220"/>
  <c r="F220"/>
  <c r="G220"/>
  <c r="B221"/>
  <c r="C221"/>
  <c r="D221"/>
  <c r="E221"/>
  <c r="F221"/>
  <c r="G221"/>
  <c r="B222"/>
  <c r="C222"/>
  <c r="D222"/>
  <c r="E222"/>
  <c r="F222"/>
  <c r="G222"/>
  <c r="B223"/>
  <c r="C223"/>
  <c r="D223"/>
  <c r="E223"/>
  <c r="F223"/>
  <c r="G223"/>
  <c r="B224"/>
  <c r="C224"/>
  <c r="D224"/>
  <c r="E224"/>
  <c r="F224"/>
  <c r="G224"/>
  <c r="B225"/>
  <c r="C225"/>
  <c r="D225"/>
  <c r="E225"/>
  <c r="F225"/>
  <c r="G225"/>
  <c r="B226"/>
  <c r="C226"/>
  <c r="D226"/>
  <c r="E226"/>
  <c r="F226"/>
  <c r="G226"/>
  <c r="B227"/>
  <c r="C227"/>
  <c r="D227"/>
  <c r="E227"/>
  <c r="F227"/>
  <c r="G227"/>
  <c r="B228"/>
  <c r="C228"/>
  <c r="D228"/>
  <c r="E228"/>
  <c r="F228"/>
  <c r="G228"/>
  <c r="B229"/>
  <c r="C229"/>
  <c r="D229"/>
  <c r="E229"/>
  <c r="F229"/>
  <c r="G229"/>
  <c r="B230"/>
  <c r="C230"/>
  <c r="D230"/>
  <c r="E230"/>
  <c r="F230"/>
  <c r="G230"/>
  <c r="B231"/>
  <c r="C231"/>
  <c r="D231"/>
  <c r="E231"/>
  <c r="F231"/>
  <c r="G231"/>
  <c r="B232"/>
  <c r="C232"/>
  <c r="D232"/>
  <c r="E232"/>
  <c r="F232"/>
  <c r="G232"/>
  <c r="B233"/>
  <c r="C233"/>
  <c r="D233"/>
  <c r="E233"/>
  <c r="F233"/>
  <c r="G233"/>
  <c r="B234"/>
  <c r="C234"/>
  <c r="D234"/>
  <c r="E234"/>
  <c r="F234"/>
  <c r="G234"/>
  <c r="B235"/>
  <c r="C235"/>
  <c r="D235"/>
  <c r="E235"/>
  <c r="F235"/>
  <c r="G235"/>
  <c r="B236"/>
  <c r="C236"/>
  <c r="D236"/>
  <c r="E236"/>
  <c r="F236"/>
  <c r="G236"/>
  <c r="B237"/>
  <c r="C237"/>
  <c r="D237"/>
  <c r="E237"/>
  <c r="F237"/>
  <c r="G237"/>
  <c r="B238"/>
  <c r="C238"/>
  <c r="D238"/>
  <c r="E238"/>
  <c r="F238"/>
  <c r="G238"/>
  <c r="B239"/>
  <c r="C239"/>
  <c r="D239"/>
  <c r="E239"/>
  <c r="F239"/>
  <c r="G239"/>
  <c r="B240"/>
  <c r="C240"/>
  <c r="D240"/>
  <c r="E240"/>
  <c r="F240"/>
  <c r="G240"/>
  <c r="B241"/>
  <c r="C241"/>
  <c r="D241"/>
  <c r="E241"/>
  <c r="F241"/>
  <c r="G241"/>
  <c r="B242"/>
  <c r="C242"/>
  <c r="D242"/>
  <c r="E242"/>
  <c r="F242"/>
  <c r="G242"/>
  <c r="B243"/>
  <c r="C243"/>
  <c r="D243"/>
  <c r="E243"/>
  <c r="F243"/>
  <c r="G243"/>
  <c r="B244"/>
  <c r="C244"/>
  <c r="D244"/>
  <c r="E244"/>
  <c r="F244"/>
  <c r="G244"/>
  <c r="B245"/>
  <c r="C245"/>
  <c r="D245"/>
  <c r="E245"/>
  <c r="F245"/>
  <c r="G245"/>
  <c r="B246"/>
  <c r="C246"/>
  <c r="D246"/>
  <c r="E246"/>
  <c r="F246"/>
  <c r="G246"/>
  <c r="B247"/>
  <c r="C247"/>
  <c r="D247"/>
  <c r="E247"/>
  <c r="F247"/>
  <c r="G247"/>
  <c r="B248"/>
  <c r="C248"/>
  <c r="D248"/>
  <c r="E248"/>
  <c r="F248"/>
  <c r="G248"/>
  <c r="B249"/>
  <c r="C249"/>
  <c r="D249"/>
  <c r="E249"/>
  <c r="F249"/>
  <c r="G249"/>
  <c r="B250"/>
  <c r="C250"/>
  <c r="D250"/>
  <c r="E250"/>
  <c r="F250"/>
  <c r="G250"/>
  <c r="B251"/>
  <c r="C251"/>
  <c r="D251"/>
  <c r="E251"/>
  <c r="F251"/>
  <c r="G251"/>
  <c r="B252"/>
  <c r="C252"/>
  <c r="D252"/>
  <c r="E252"/>
  <c r="F252"/>
  <c r="G252"/>
  <c r="B253"/>
  <c r="C253"/>
  <c r="D253"/>
  <c r="E253"/>
  <c r="F253"/>
  <c r="G253"/>
  <c r="B254"/>
  <c r="C254"/>
  <c r="D254"/>
  <c r="E254"/>
  <c r="F254"/>
  <c r="G254"/>
  <c r="B255"/>
  <c r="C255"/>
  <c r="D255"/>
  <c r="E255"/>
  <c r="F255"/>
  <c r="G255"/>
  <c r="B256"/>
  <c r="C256"/>
  <c r="D256"/>
  <c r="E256"/>
  <c r="F256"/>
  <c r="G256"/>
  <c r="B257"/>
  <c r="C257"/>
  <c r="D257"/>
  <c r="E257"/>
  <c r="F257"/>
  <c r="G257"/>
  <c r="B258"/>
  <c r="C258"/>
  <c r="D258"/>
  <c r="E258"/>
  <c r="F258"/>
  <c r="G258"/>
  <c r="B259"/>
  <c r="C259"/>
  <c r="D259"/>
  <c r="E259"/>
  <c r="F259"/>
  <c r="G259"/>
  <c r="B260"/>
  <c r="C260"/>
  <c r="D260"/>
  <c r="E260"/>
  <c r="F260"/>
  <c r="G260"/>
  <c r="B261"/>
  <c r="C261"/>
  <c r="D261"/>
  <c r="E261"/>
  <c r="F261"/>
  <c r="G261"/>
  <c r="B262"/>
  <c r="C262"/>
  <c r="D262"/>
  <c r="E262"/>
  <c r="F262"/>
  <c r="G262"/>
  <c r="B263"/>
  <c r="C263"/>
  <c r="D263"/>
  <c r="E263"/>
  <c r="F263"/>
  <c r="G263"/>
  <c r="B264"/>
  <c r="C264"/>
  <c r="D264"/>
  <c r="E264"/>
  <c r="F264"/>
  <c r="G264"/>
  <c r="B265"/>
  <c r="C265"/>
  <c r="D265"/>
  <c r="E265"/>
  <c r="F265"/>
  <c r="G265"/>
  <c r="B266"/>
  <c r="C266"/>
  <c r="D266"/>
  <c r="E266"/>
  <c r="F266"/>
  <c r="G266"/>
  <c r="B267"/>
  <c r="C267"/>
  <c r="D267"/>
  <c r="E267"/>
  <c r="F267"/>
  <c r="G267"/>
  <c r="B268"/>
  <c r="C268"/>
  <c r="D268"/>
  <c r="E268"/>
  <c r="F268"/>
  <c r="G268"/>
  <c r="B269"/>
  <c r="C269"/>
  <c r="D269"/>
  <c r="E269"/>
  <c r="F269"/>
  <c r="G269"/>
  <c r="B270"/>
  <c r="C270"/>
  <c r="D270"/>
  <c r="E270"/>
  <c r="F270"/>
  <c r="G270"/>
  <c r="B271"/>
  <c r="C271"/>
  <c r="D271"/>
  <c r="E271"/>
  <c r="F271"/>
  <c r="G271"/>
  <c r="B272"/>
  <c r="C272"/>
  <c r="D272"/>
  <c r="E272"/>
  <c r="F272"/>
  <c r="G272"/>
  <c r="B273"/>
  <c r="C273"/>
  <c r="D273"/>
  <c r="E273"/>
  <c r="F273"/>
  <c r="G273"/>
  <c r="B274"/>
  <c r="C274"/>
  <c r="D274"/>
  <c r="E274"/>
  <c r="F274"/>
  <c r="G274"/>
  <c r="B275"/>
  <c r="C275"/>
  <c r="D275"/>
  <c r="E275"/>
  <c r="F275"/>
  <c r="G275"/>
  <c r="B276"/>
  <c r="C276"/>
  <c r="D276"/>
  <c r="E276"/>
  <c r="F276"/>
  <c r="G276"/>
  <c r="B277"/>
  <c r="C277"/>
  <c r="D277"/>
  <c r="E277"/>
  <c r="F277"/>
  <c r="G277"/>
  <c r="B278"/>
  <c r="C278"/>
  <c r="D278"/>
  <c r="E278"/>
  <c r="F278"/>
  <c r="G278"/>
  <c r="B279"/>
  <c r="C279"/>
  <c r="D279"/>
  <c r="E279"/>
  <c r="F279"/>
  <c r="G279"/>
  <c r="B280"/>
  <c r="C280"/>
  <c r="D280"/>
  <c r="E280"/>
  <c r="F280"/>
  <c r="G280"/>
  <c r="B281"/>
  <c r="C281"/>
  <c r="D281"/>
  <c r="E281"/>
  <c r="F281"/>
  <c r="G281"/>
  <c r="B282"/>
  <c r="C282"/>
  <c r="D282"/>
  <c r="E282"/>
  <c r="F282"/>
  <c r="G282"/>
  <c r="B283"/>
  <c r="C283"/>
  <c r="D283"/>
  <c r="E283"/>
  <c r="F283"/>
  <c r="G283"/>
  <c r="B284"/>
  <c r="C284"/>
  <c r="D284"/>
  <c r="E284"/>
  <c r="F284"/>
  <c r="G284"/>
  <c r="B285"/>
  <c r="C285"/>
  <c r="D285"/>
  <c r="E285"/>
  <c r="F285"/>
  <c r="G285"/>
  <c r="B286"/>
  <c r="C286"/>
  <c r="D286"/>
  <c r="E286"/>
  <c r="F286"/>
  <c r="G286"/>
  <c r="B287"/>
  <c r="C287"/>
  <c r="D287"/>
  <c r="E287"/>
  <c r="F287"/>
  <c r="G287"/>
  <c r="B288"/>
  <c r="C288"/>
  <c r="D288"/>
  <c r="E288"/>
  <c r="F288"/>
  <c r="G288"/>
  <c r="B289"/>
  <c r="C289"/>
  <c r="D289"/>
  <c r="E289"/>
  <c r="F289"/>
  <c r="G289"/>
  <c r="B290"/>
  <c r="C290"/>
  <c r="D290"/>
  <c r="E290"/>
  <c r="F290"/>
  <c r="G290"/>
  <c r="C167"/>
  <c r="D167"/>
  <c r="E167"/>
  <c r="F167"/>
  <c r="G167"/>
  <c r="B167"/>
  <c r="BH20" l="1"/>
  <c r="BH21"/>
  <c r="BH22"/>
  <c r="BH23"/>
  <c r="BH24"/>
  <c r="BH25"/>
  <c r="BH26"/>
  <c r="BH27"/>
  <c r="BH28"/>
  <c r="BH29"/>
  <c r="BH30"/>
  <c r="BH31"/>
  <c r="BH32"/>
  <c r="BH33"/>
  <c r="BH34"/>
  <c r="BH35"/>
  <c r="CJ35" s="1"/>
  <c r="FD35" s="1"/>
  <c r="BH36"/>
  <c r="CJ36" s="1"/>
  <c r="BH37"/>
  <c r="CJ37" s="1"/>
  <c r="BH38"/>
  <c r="CJ38" s="1"/>
  <c r="BH39"/>
  <c r="CJ39" s="1"/>
  <c r="BH40"/>
  <c r="CJ40" s="1"/>
  <c r="BH41"/>
  <c r="CJ41" s="1"/>
  <c r="BH42"/>
  <c r="CJ42" s="1"/>
  <c r="BH43"/>
  <c r="CJ43" s="1"/>
  <c r="BH44"/>
  <c r="CJ44" s="1"/>
  <c r="BH45"/>
  <c r="CJ45" s="1"/>
  <c r="BH46"/>
  <c r="CJ46" s="1"/>
  <c r="BH47"/>
  <c r="CJ47" s="1"/>
  <c r="BH48"/>
  <c r="CJ48" s="1"/>
  <c r="BH49"/>
  <c r="CJ49" s="1"/>
  <c r="BH50"/>
  <c r="CJ50" s="1"/>
  <c r="BH51"/>
  <c r="CJ51" s="1"/>
  <c r="BH52"/>
  <c r="CJ52" s="1"/>
  <c r="BH53"/>
  <c r="CJ53" s="1"/>
  <c r="BH54"/>
  <c r="CJ54" s="1"/>
  <c r="BH55"/>
  <c r="CJ55" s="1"/>
  <c r="BH56"/>
  <c r="CJ56" s="1"/>
  <c r="BH57"/>
  <c r="CJ57" s="1"/>
  <c r="BH58"/>
  <c r="CJ58" s="1"/>
  <c r="BH59"/>
  <c r="CJ59" s="1"/>
  <c r="BH60"/>
  <c r="CJ60" s="1"/>
  <c r="BH61"/>
  <c r="CJ61" s="1"/>
  <c r="BH62"/>
  <c r="CJ62" s="1"/>
  <c r="FD62" s="1"/>
  <c r="BH63"/>
  <c r="CJ63" s="1"/>
  <c r="BH64"/>
  <c r="CJ64" s="1"/>
  <c r="BH65"/>
  <c r="CJ65" s="1"/>
  <c r="FD65" s="1"/>
  <c r="BH66"/>
  <c r="CJ66" s="1"/>
  <c r="BH67"/>
  <c r="CJ67" s="1"/>
  <c r="BH68"/>
  <c r="CJ68" s="1"/>
  <c r="BH69"/>
  <c r="CJ69" s="1"/>
  <c r="BH70"/>
  <c r="CJ70" s="1"/>
  <c r="BH71"/>
  <c r="CJ71" s="1"/>
  <c r="BH72"/>
  <c r="CJ72" s="1"/>
  <c r="BH73"/>
  <c r="CJ73" s="1"/>
  <c r="BH74"/>
  <c r="CJ74" s="1"/>
  <c r="BH75"/>
  <c r="CJ75" s="1"/>
  <c r="BH76"/>
  <c r="CJ76" s="1"/>
  <c r="BH77"/>
  <c r="CJ77" s="1"/>
  <c r="BH78"/>
  <c r="CJ78" s="1"/>
  <c r="BH79"/>
  <c r="CJ79" s="1"/>
  <c r="BH80"/>
  <c r="CJ80" s="1"/>
  <c r="BH81"/>
  <c r="CJ81" s="1"/>
  <c r="BH82"/>
  <c r="CJ82" s="1"/>
  <c r="BH83"/>
  <c r="CJ83" s="1"/>
  <c r="BH84"/>
  <c r="CJ84" s="1"/>
  <c r="BH85"/>
  <c r="CJ85" s="1"/>
  <c r="BH86"/>
  <c r="CJ86" s="1"/>
  <c r="BH87"/>
  <c r="CJ87" s="1"/>
  <c r="BH88"/>
  <c r="CJ88" s="1"/>
  <c r="BH89"/>
  <c r="CJ89" s="1"/>
  <c r="BH90"/>
  <c r="CJ90" s="1"/>
  <c r="BH91"/>
  <c r="CJ91" s="1"/>
  <c r="BH92"/>
  <c r="CJ92" s="1"/>
  <c r="BH93"/>
  <c r="CJ93" s="1"/>
  <c r="BH94"/>
  <c r="CJ94" s="1"/>
  <c r="BH95"/>
  <c r="CJ95" s="1"/>
  <c r="BH96"/>
  <c r="CJ96" s="1"/>
  <c r="BH97"/>
  <c r="CJ97" s="1"/>
  <c r="BH98"/>
  <c r="CJ98" s="1"/>
  <c r="BH99"/>
  <c r="CJ99" s="1"/>
  <c r="BH100"/>
  <c r="CJ100" s="1"/>
  <c r="BH101"/>
  <c r="CJ101" s="1"/>
  <c r="BH102"/>
  <c r="CJ102" s="1"/>
  <c r="BH103"/>
  <c r="CJ103" s="1"/>
  <c r="BH104"/>
  <c r="CJ104" s="1"/>
  <c r="BH105"/>
  <c r="CJ105" s="1"/>
  <c r="BH106"/>
  <c r="CJ106" s="1"/>
  <c r="BH107"/>
  <c r="CJ107" s="1"/>
  <c r="BH108"/>
  <c r="CJ108" s="1"/>
  <c r="BH109"/>
  <c r="CJ109" s="1"/>
  <c r="BH110"/>
  <c r="BH111"/>
  <c r="CJ111" s="1"/>
  <c r="BH112"/>
  <c r="CJ112" s="1"/>
  <c r="BH113"/>
  <c r="CJ113" s="1"/>
  <c r="BH114"/>
  <c r="CJ114" s="1"/>
  <c r="BH115"/>
  <c r="CJ115" s="1"/>
  <c r="BH116"/>
  <c r="CJ116" s="1"/>
  <c r="BH117"/>
  <c r="CJ117" s="1"/>
  <c r="BH118"/>
  <c r="CJ118" s="1"/>
  <c r="BH119"/>
  <c r="CJ119" s="1"/>
  <c r="BH120"/>
  <c r="CJ120" s="1"/>
  <c r="BH121"/>
  <c r="CJ121" s="1"/>
  <c r="FD121" s="1"/>
  <c r="BH122"/>
  <c r="BH123"/>
  <c r="BH124"/>
  <c r="BH125"/>
  <c r="BH126"/>
  <c r="BH127"/>
  <c r="BH128"/>
  <c r="BH129"/>
  <c r="BH130"/>
  <c r="BH131"/>
  <c r="CJ131" s="1"/>
  <c r="FD131" s="1"/>
  <c r="BH132"/>
  <c r="CJ132" s="1"/>
  <c r="BH133"/>
  <c r="CJ133" s="1"/>
  <c r="BH134"/>
  <c r="CJ134" s="1"/>
  <c r="BH135"/>
  <c r="CJ135" s="1"/>
  <c r="BH136"/>
  <c r="CJ136" s="1"/>
  <c r="BH137"/>
  <c r="CJ137" s="1"/>
  <c r="BH138"/>
  <c r="CJ138" s="1"/>
  <c r="FD138" s="1"/>
  <c r="BH139"/>
  <c r="CJ139" s="1"/>
  <c r="BH140"/>
  <c r="CJ140" s="1"/>
  <c r="BH141"/>
  <c r="CJ141" s="1"/>
  <c r="BH142"/>
  <c r="CJ142" s="1"/>
  <c r="BH19"/>
  <c r="DR35"/>
  <c r="DS35"/>
  <c r="DR36"/>
  <c r="DS36"/>
  <c r="DR37"/>
  <c r="DS37"/>
  <c r="DR38"/>
  <c r="DS38"/>
  <c r="DR39"/>
  <c r="DS39"/>
  <c r="DR40"/>
  <c r="DS40"/>
  <c r="DR41"/>
  <c r="DS41"/>
  <c r="DR42"/>
  <c r="DS42"/>
  <c r="DR43"/>
  <c r="DS43"/>
  <c r="DR44"/>
  <c r="DS44"/>
  <c r="DR45"/>
  <c r="DS45"/>
  <c r="DR46"/>
  <c r="DS46"/>
  <c r="DR47"/>
  <c r="DS47"/>
  <c r="DR48"/>
  <c r="DS48"/>
  <c r="DR49"/>
  <c r="DS49"/>
  <c r="DR50"/>
  <c r="DS50"/>
  <c r="DR51"/>
  <c r="DS51"/>
  <c r="DR52"/>
  <c r="DS52"/>
  <c r="DR53"/>
  <c r="DS53"/>
  <c r="DR54"/>
  <c r="DS54"/>
  <c r="DR55"/>
  <c r="DS55"/>
  <c r="DR56"/>
  <c r="DS56"/>
  <c r="DR57"/>
  <c r="DS57"/>
  <c r="DR58"/>
  <c r="DS58"/>
  <c r="DR59"/>
  <c r="DS59"/>
  <c r="DR60"/>
  <c r="DS60"/>
  <c r="DR61"/>
  <c r="DS61"/>
  <c r="DR62"/>
  <c r="DS62"/>
  <c r="DR63"/>
  <c r="DS63"/>
  <c r="DR64"/>
  <c r="DS64"/>
  <c r="DR65"/>
  <c r="DS65"/>
  <c r="DR66"/>
  <c r="DS66"/>
  <c r="DR67"/>
  <c r="DS67"/>
  <c r="DR68"/>
  <c r="DS68"/>
  <c r="DR69"/>
  <c r="DS69"/>
  <c r="DR70"/>
  <c r="DS70"/>
  <c r="DR71"/>
  <c r="DS71"/>
  <c r="DR72"/>
  <c r="DS72"/>
  <c r="DR73"/>
  <c r="DS73"/>
  <c r="DR74"/>
  <c r="DS74"/>
  <c r="DR75"/>
  <c r="DS75"/>
  <c r="DR76"/>
  <c r="DS76"/>
  <c r="DR77"/>
  <c r="DS77"/>
  <c r="DR78"/>
  <c r="DS78"/>
  <c r="DR79"/>
  <c r="DS79"/>
  <c r="DR80"/>
  <c r="DS80"/>
  <c r="DR81"/>
  <c r="DS81"/>
  <c r="DR82"/>
  <c r="DS82"/>
  <c r="DR83"/>
  <c r="DS83"/>
  <c r="DR84"/>
  <c r="DS84"/>
  <c r="DR85"/>
  <c r="DS85"/>
  <c r="DR86"/>
  <c r="DS86"/>
  <c r="DR87"/>
  <c r="DS87"/>
  <c r="DR88"/>
  <c r="DS88"/>
  <c r="DR89"/>
  <c r="DS89"/>
  <c r="DR90"/>
  <c r="DS90"/>
  <c r="DR91"/>
  <c r="DS91"/>
  <c r="DR92"/>
  <c r="DS92"/>
  <c r="DR93"/>
  <c r="DS93"/>
  <c r="DR94"/>
  <c r="DS94"/>
  <c r="DR95"/>
  <c r="DS95"/>
  <c r="DR96"/>
  <c r="DS96"/>
  <c r="DR97"/>
  <c r="DS97"/>
  <c r="DR98"/>
  <c r="DS98"/>
  <c r="DR99"/>
  <c r="DS99"/>
  <c r="DR100"/>
  <c r="DS100"/>
  <c r="DR101"/>
  <c r="DS101"/>
  <c r="DR102"/>
  <c r="DS102"/>
  <c r="DR103"/>
  <c r="DS103"/>
  <c r="DR104"/>
  <c r="DS104"/>
  <c r="DR105"/>
  <c r="DS105"/>
  <c r="DR106"/>
  <c r="DS106"/>
  <c r="DR107"/>
  <c r="DS107"/>
  <c r="DR108"/>
  <c r="DS108"/>
  <c r="DR109"/>
  <c r="DS109"/>
  <c r="DR110"/>
  <c r="DS110"/>
  <c r="DR111"/>
  <c r="DS111"/>
  <c r="DR112"/>
  <c r="DS112"/>
  <c r="DR113"/>
  <c r="DS113"/>
  <c r="DR114"/>
  <c r="DS114"/>
  <c r="DR115"/>
  <c r="DS115"/>
  <c r="DR116"/>
  <c r="DS116"/>
  <c r="DR117"/>
  <c r="DS117"/>
  <c r="DR118"/>
  <c r="DS118"/>
  <c r="DR119"/>
  <c r="DS119"/>
  <c r="DR120"/>
  <c r="DS120"/>
  <c r="DR121"/>
  <c r="DS121"/>
  <c r="DR122"/>
  <c r="DS122"/>
  <c r="DR123"/>
  <c r="DS123"/>
  <c r="DR124"/>
  <c r="DS124"/>
  <c r="DR125"/>
  <c r="DS125"/>
  <c r="DR126"/>
  <c r="DS126"/>
  <c r="DR127"/>
  <c r="DS127"/>
  <c r="DR128"/>
  <c r="DS128"/>
  <c r="DR129"/>
  <c r="DS129"/>
  <c r="DR130"/>
  <c r="DS130"/>
  <c r="DR131"/>
  <c r="DS131"/>
  <c r="DR132"/>
  <c r="DS132"/>
  <c r="DR133"/>
  <c r="DS133"/>
  <c r="DR134"/>
  <c r="DS134"/>
  <c r="DR135"/>
  <c r="DS135"/>
  <c r="DR136"/>
  <c r="DS136"/>
  <c r="DR137"/>
  <c r="DS137"/>
  <c r="DR138"/>
  <c r="DS138"/>
  <c r="DR139"/>
  <c r="DS139"/>
  <c r="DR140"/>
  <c r="DS140"/>
  <c r="DR141"/>
  <c r="DS141"/>
  <c r="DR142"/>
  <c r="DS142"/>
  <c r="DR143"/>
  <c r="DS143"/>
  <c r="DR20"/>
  <c r="DS20"/>
  <c r="DR21"/>
  <c r="DS21"/>
  <c r="DR22"/>
  <c r="DS22"/>
  <c r="DR23"/>
  <c r="DS23"/>
  <c r="DR24"/>
  <c r="DS24"/>
  <c r="DR25"/>
  <c r="DS25"/>
  <c r="DR26"/>
  <c r="DS26"/>
  <c r="DR27"/>
  <c r="DS27"/>
  <c r="DR28"/>
  <c r="DS28"/>
  <c r="DR29"/>
  <c r="DS29"/>
  <c r="DR30"/>
  <c r="DS30"/>
  <c r="DR31"/>
  <c r="DS31"/>
  <c r="DR32"/>
  <c r="DS32"/>
  <c r="DR33"/>
  <c r="DS33"/>
  <c r="DR34"/>
  <c r="DS34"/>
  <c r="DS19"/>
  <c r="DR19"/>
  <c r="BF20"/>
  <c r="BG20"/>
  <c r="BF21"/>
  <c r="BG21"/>
  <c r="BF22"/>
  <c r="BG22"/>
  <c r="BF23"/>
  <c r="BG23"/>
  <c r="BF24"/>
  <c r="BG24"/>
  <c r="BF25"/>
  <c r="BG25"/>
  <c r="BF26"/>
  <c r="BG26"/>
  <c r="BF27"/>
  <c r="BG27"/>
  <c r="BF28"/>
  <c r="BG28"/>
  <c r="BF29"/>
  <c r="BG29"/>
  <c r="BF30"/>
  <c r="BG30"/>
  <c r="BF31"/>
  <c r="BG31"/>
  <c r="BF32"/>
  <c r="BG32"/>
  <c r="BF33"/>
  <c r="BG33"/>
  <c r="BF34"/>
  <c r="BG34"/>
  <c r="BF35"/>
  <c r="BG35"/>
  <c r="BF36"/>
  <c r="BG36"/>
  <c r="BF37"/>
  <c r="BG37"/>
  <c r="BF38"/>
  <c r="BG38"/>
  <c r="BF39"/>
  <c r="BG39"/>
  <c r="BF40"/>
  <c r="BG40"/>
  <c r="BF41"/>
  <c r="BG41"/>
  <c r="BF42"/>
  <c r="BG42"/>
  <c r="BF43"/>
  <c r="BG43"/>
  <c r="BF44"/>
  <c r="BG44"/>
  <c r="BF45"/>
  <c r="BG45"/>
  <c r="BF46"/>
  <c r="BG46"/>
  <c r="BF47"/>
  <c r="BG47"/>
  <c r="BF48"/>
  <c r="BG48"/>
  <c r="BF49"/>
  <c r="BG49"/>
  <c r="BF50"/>
  <c r="BG50"/>
  <c r="BF51"/>
  <c r="BG51"/>
  <c r="BF52"/>
  <c r="BG52"/>
  <c r="BF53"/>
  <c r="BG53"/>
  <c r="BF54"/>
  <c r="BG54"/>
  <c r="BF55"/>
  <c r="BG55"/>
  <c r="BF56"/>
  <c r="BG56"/>
  <c r="BF57"/>
  <c r="BG57"/>
  <c r="BF58"/>
  <c r="BG58"/>
  <c r="BF59"/>
  <c r="BG59"/>
  <c r="BF60"/>
  <c r="BG60"/>
  <c r="BF61"/>
  <c r="BG61"/>
  <c r="BF62"/>
  <c r="BG62"/>
  <c r="BF63"/>
  <c r="BG63"/>
  <c r="BF64"/>
  <c r="BG64"/>
  <c r="BF65"/>
  <c r="BG65"/>
  <c r="BF66"/>
  <c r="BG66"/>
  <c r="BF67"/>
  <c r="BG67"/>
  <c r="BF68"/>
  <c r="BG68"/>
  <c r="BF69"/>
  <c r="BG69"/>
  <c r="BF70"/>
  <c r="BG70"/>
  <c r="BF71"/>
  <c r="BG71"/>
  <c r="BF72"/>
  <c r="BG72"/>
  <c r="BF73"/>
  <c r="BG73"/>
  <c r="BF74"/>
  <c r="BG74"/>
  <c r="BF75"/>
  <c r="BG75"/>
  <c r="BF76"/>
  <c r="BG76"/>
  <c r="BF77"/>
  <c r="BG77"/>
  <c r="BF78"/>
  <c r="BG78"/>
  <c r="BF79"/>
  <c r="BG79"/>
  <c r="BF80"/>
  <c r="BG80"/>
  <c r="BF81"/>
  <c r="BG81"/>
  <c r="BF82"/>
  <c r="BG82"/>
  <c r="BF83"/>
  <c r="BG83"/>
  <c r="BF84"/>
  <c r="BG84"/>
  <c r="BF85"/>
  <c r="BG85"/>
  <c r="BF86"/>
  <c r="BG86"/>
  <c r="BF87"/>
  <c r="BG87"/>
  <c r="BF88"/>
  <c r="BG88"/>
  <c r="BF89"/>
  <c r="BG89"/>
  <c r="BF90"/>
  <c r="BG90"/>
  <c r="BF91"/>
  <c r="BG91"/>
  <c r="BF92"/>
  <c r="BG92"/>
  <c r="BF93"/>
  <c r="BG93"/>
  <c r="BF94"/>
  <c r="BG94"/>
  <c r="BF95"/>
  <c r="BG95"/>
  <c r="BF96"/>
  <c r="BG96"/>
  <c r="BF97"/>
  <c r="BG97"/>
  <c r="BF98"/>
  <c r="BG98"/>
  <c r="BF99"/>
  <c r="BG99"/>
  <c r="BF100"/>
  <c r="BG100"/>
  <c r="BF101"/>
  <c r="BG101"/>
  <c r="BF102"/>
  <c r="BG102"/>
  <c r="BF103"/>
  <c r="BG103"/>
  <c r="BF104"/>
  <c r="BG104"/>
  <c r="BF105"/>
  <c r="BG105"/>
  <c r="BF106"/>
  <c r="BG106"/>
  <c r="BF107"/>
  <c r="BG107"/>
  <c r="BF108"/>
  <c r="BG108"/>
  <c r="BF109"/>
  <c r="BG109"/>
  <c r="BF110"/>
  <c r="BG110"/>
  <c r="BF111"/>
  <c r="BG111"/>
  <c r="BF112"/>
  <c r="BG112"/>
  <c r="BF113"/>
  <c r="BG113"/>
  <c r="BF114"/>
  <c r="BG114"/>
  <c r="BF115"/>
  <c r="BG115"/>
  <c r="BF116"/>
  <c r="BG116"/>
  <c r="BF117"/>
  <c r="BG117"/>
  <c r="BF118"/>
  <c r="BG118"/>
  <c r="BF119"/>
  <c r="BG119"/>
  <c r="BF120"/>
  <c r="BG120"/>
  <c r="BF121"/>
  <c r="BG121"/>
  <c r="BF122"/>
  <c r="BG122"/>
  <c r="BF123"/>
  <c r="BG123"/>
  <c r="BF124"/>
  <c r="BG124"/>
  <c r="BF125"/>
  <c r="BG125"/>
  <c r="BF126"/>
  <c r="BG126"/>
  <c r="BF127"/>
  <c r="BG127"/>
  <c r="BF128"/>
  <c r="BG128"/>
  <c r="BF129"/>
  <c r="BG129"/>
  <c r="BF130"/>
  <c r="BG130"/>
  <c r="BF131"/>
  <c r="BG131"/>
  <c r="BF132"/>
  <c r="BG132"/>
  <c r="BF133"/>
  <c r="BG133"/>
  <c r="BF134"/>
  <c r="BG134"/>
  <c r="BF135"/>
  <c r="BG135"/>
  <c r="BF136"/>
  <c r="BG136"/>
  <c r="BF137"/>
  <c r="BG137"/>
  <c r="BF138"/>
  <c r="BG138"/>
  <c r="BF139"/>
  <c r="BG139"/>
  <c r="BF140"/>
  <c r="BG140"/>
  <c r="BF141"/>
  <c r="BG141"/>
  <c r="BF142"/>
  <c r="BG142"/>
  <c r="BF143"/>
  <c r="BG143"/>
  <c r="BG19"/>
  <c r="BF19"/>
  <c r="CJ110" l="1"/>
  <c r="CJ129"/>
  <c r="CJ125"/>
  <c r="CJ130"/>
  <c r="CJ126"/>
  <c r="CJ122"/>
  <c r="CJ127"/>
  <c r="CJ123"/>
  <c r="CJ128"/>
  <c r="CJ124"/>
  <c r="CJ34"/>
  <c r="CJ30"/>
  <c r="CJ26"/>
  <c r="CJ22"/>
  <c r="CJ31"/>
  <c r="CJ27"/>
  <c r="CJ23"/>
  <c r="CJ32"/>
  <c r="CJ28"/>
  <c r="CJ24"/>
  <c r="CJ33"/>
  <c r="CJ29"/>
  <c r="CJ25"/>
  <c r="CJ21"/>
  <c r="CJ20"/>
  <c r="H13" i="1"/>
  <c r="I13" s="1"/>
  <c r="K13"/>
  <c r="L13"/>
  <c r="M13" s="1"/>
  <c r="N13"/>
  <c r="O13" s="1"/>
  <c r="P13"/>
  <c r="Q13" s="1"/>
  <c r="R13"/>
  <c r="S13" s="1"/>
  <c r="T13"/>
  <c r="U13" s="1"/>
  <c r="V13"/>
  <c r="W13" s="1"/>
  <c r="X13"/>
  <c r="Z13"/>
  <c r="AB13"/>
  <c r="AD13"/>
  <c r="AE13"/>
  <c r="AF13"/>
  <c r="AG13"/>
  <c r="AH13"/>
  <c r="AI13"/>
  <c r="AL13"/>
  <c r="AM13"/>
  <c r="H14"/>
  <c r="I14" s="1"/>
  <c r="J14"/>
  <c r="K14" s="1"/>
  <c r="L14"/>
  <c r="M14" s="1"/>
  <c r="N14"/>
  <c r="O14" s="1"/>
  <c r="P14"/>
  <c r="Q14" s="1"/>
  <c r="R14"/>
  <c r="S14" s="1"/>
  <c r="T14"/>
  <c r="U14" s="1"/>
  <c r="V14"/>
  <c r="X14"/>
  <c r="Z14"/>
  <c r="AB14"/>
  <c r="AD14"/>
  <c r="AE14"/>
  <c r="AF14"/>
  <c r="AG14"/>
  <c r="AH14"/>
  <c r="AI14"/>
  <c r="AL14"/>
  <c r="AM14"/>
  <c r="H15"/>
  <c r="I15" s="1"/>
  <c r="J15"/>
  <c r="K15" s="1"/>
  <c r="L15"/>
  <c r="M15" s="1"/>
  <c r="N15"/>
  <c r="O15" s="1"/>
  <c r="P15"/>
  <c r="Q15" s="1"/>
  <c r="R15"/>
  <c r="S15" s="1"/>
  <c r="T15"/>
  <c r="U15" s="1"/>
  <c r="V15"/>
  <c r="W15" s="1"/>
  <c r="X15"/>
  <c r="Z15"/>
  <c r="AB15"/>
  <c r="AD15"/>
  <c r="AE15"/>
  <c r="AF15"/>
  <c r="AG15"/>
  <c r="AH15"/>
  <c r="AI15"/>
  <c r="AL15"/>
  <c r="AM15"/>
  <c r="H16"/>
  <c r="I16" s="1"/>
  <c r="J16"/>
  <c r="K16" s="1"/>
  <c r="L16"/>
  <c r="M16" s="1"/>
  <c r="N16"/>
  <c r="O16" s="1"/>
  <c r="P16"/>
  <c r="Q16" s="1"/>
  <c r="R16"/>
  <c r="S16" s="1"/>
  <c r="T16"/>
  <c r="U16" s="1"/>
  <c r="V16"/>
  <c r="W16" s="1"/>
  <c r="X16"/>
  <c r="Z16"/>
  <c r="AB16"/>
  <c r="AD16"/>
  <c r="AE16"/>
  <c r="AF16"/>
  <c r="AG16"/>
  <c r="AH16"/>
  <c r="AI16"/>
  <c r="AL16"/>
  <c r="AM16"/>
  <c r="H17"/>
  <c r="I17" s="1"/>
  <c r="J17"/>
  <c r="K17" s="1"/>
  <c r="L17"/>
  <c r="M17" s="1"/>
  <c r="N17"/>
  <c r="O17" s="1"/>
  <c r="P17"/>
  <c r="Q17" s="1"/>
  <c r="R17"/>
  <c r="S17" s="1"/>
  <c r="T17"/>
  <c r="U17" s="1"/>
  <c r="V17"/>
  <c r="W17" s="1"/>
  <c r="X17"/>
  <c r="Z17"/>
  <c r="AB17"/>
  <c r="AD17"/>
  <c r="AE17"/>
  <c r="AF17"/>
  <c r="AG17"/>
  <c r="AH17"/>
  <c r="AI17"/>
  <c r="AL17"/>
  <c r="AM17"/>
  <c r="H18"/>
  <c r="I18" s="1"/>
  <c r="J18"/>
  <c r="K18" s="1"/>
  <c r="L18"/>
  <c r="M18" s="1"/>
  <c r="N18"/>
  <c r="O18" s="1"/>
  <c r="P18"/>
  <c r="Q18" s="1"/>
  <c r="R18"/>
  <c r="S18" s="1"/>
  <c r="T18"/>
  <c r="U18" s="1"/>
  <c r="V18"/>
  <c r="X18"/>
  <c r="Z18"/>
  <c r="AB18"/>
  <c r="AD18"/>
  <c r="AE18"/>
  <c r="AF18"/>
  <c r="AG18"/>
  <c r="AH18"/>
  <c r="AI18"/>
  <c r="AL18"/>
  <c r="AM18"/>
  <c r="H19"/>
  <c r="I19" s="1"/>
  <c r="J19"/>
  <c r="K19" s="1"/>
  <c r="L19"/>
  <c r="M19" s="1"/>
  <c r="N19"/>
  <c r="O19" s="1"/>
  <c r="P19"/>
  <c r="Q19" s="1"/>
  <c r="R19"/>
  <c r="S19" s="1"/>
  <c r="T19"/>
  <c r="U19" s="1"/>
  <c r="V19"/>
  <c r="W19" s="1"/>
  <c r="X19"/>
  <c r="Z19"/>
  <c r="AB19"/>
  <c r="AD19"/>
  <c r="AE19"/>
  <c r="AF19"/>
  <c r="AG19"/>
  <c r="AH19"/>
  <c r="AI19"/>
  <c r="AL19"/>
  <c r="AM19"/>
  <c r="H20"/>
  <c r="I20" s="1"/>
  <c r="J20"/>
  <c r="K20" s="1"/>
  <c r="L20"/>
  <c r="M20" s="1"/>
  <c r="N20"/>
  <c r="O20" s="1"/>
  <c r="P20"/>
  <c r="Q20" s="1"/>
  <c r="R20"/>
  <c r="S20" s="1"/>
  <c r="T20"/>
  <c r="U20" s="1"/>
  <c r="V20"/>
  <c r="X20"/>
  <c r="Z20"/>
  <c r="AB20"/>
  <c r="AD20"/>
  <c r="AE20"/>
  <c r="AF20"/>
  <c r="AG20"/>
  <c r="AH20"/>
  <c r="AI20"/>
  <c r="AL20"/>
  <c r="AM20"/>
  <c r="H21"/>
  <c r="I21" s="1"/>
  <c r="J21"/>
  <c r="K21" s="1"/>
  <c r="L21"/>
  <c r="M21" s="1"/>
  <c r="N21"/>
  <c r="O21" s="1"/>
  <c r="P21"/>
  <c r="Q21" s="1"/>
  <c r="R21"/>
  <c r="S21" s="1"/>
  <c r="T21"/>
  <c r="U21" s="1"/>
  <c r="V21"/>
  <c r="W21" s="1"/>
  <c r="X21"/>
  <c r="Z21"/>
  <c r="AB21"/>
  <c r="AD21"/>
  <c r="AE21"/>
  <c r="AF21"/>
  <c r="AG21"/>
  <c r="AH21"/>
  <c r="AI21"/>
  <c r="AL21"/>
  <c r="AM21"/>
  <c r="H22"/>
  <c r="I22" s="1"/>
  <c r="J22"/>
  <c r="K22" s="1"/>
  <c r="L22"/>
  <c r="M22" s="1"/>
  <c r="N22"/>
  <c r="O22" s="1"/>
  <c r="P22"/>
  <c r="Q22" s="1"/>
  <c r="R22"/>
  <c r="S22" s="1"/>
  <c r="T22"/>
  <c r="U22" s="1"/>
  <c r="V22"/>
  <c r="W22" s="1"/>
  <c r="X22"/>
  <c r="Z22"/>
  <c r="AB22"/>
  <c r="AD22"/>
  <c r="AE22"/>
  <c r="AF22"/>
  <c r="AG22"/>
  <c r="AH22"/>
  <c r="AI22"/>
  <c r="AL22"/>
  <c r="AM22"/>
  <c r="H23"/>
  <c r="I23" s="1"/>
  <c r="J23"/>
  <c r="K23" s="1"/>
  <c r="L23"/>
  <c r="M23" s="1"/>
  <c r="N23"/>
  <c r="O23" s="1"/>
  <c r="P23"/>
  <c r="Q23" s="1"/>
  <c r="R23"/>
  <c r="S23" s="1"/>
  <c r="T23"/>
  <c r="U23" s="1"/>
  <c r="V23"/>
  <c r="W23" s="1"/>
  <c r="X23"/>
  <c r="Z23"/>
  <c r="AB23"/>
  <c r="AD23"/>
  <c r="AE23"/>
  <c r="AF23"/>
  <c r="AG23"/>
  <c r="AH23"/>
  <c r="AI23"/>
  <c r="AL23"/>
  <c r="AM23"/>
  <c r="H24"/>
  <c r="I24" s="1"/>
  <c r="J24"/>
  <c r="K24" s="1"/>
  <c r="L24"/>
  <c r="M24" s="1"/>
  <c r="N24"/>
  <c r="O24" s="1"/>
  <c r="P24"/>
  <c r="Q24" s="1"/>
  <c r="R24"/>
  <c r="S24" s="1"/>
  <c r="T24"/>
  <c r="U24" s="1"/>
  <c r="V24"/>
  <c r="W24" s="1"/>
  <c r="X24"/>
  <c r="Z24"/>
  <c r="AB24"/>
  <c r="AD24"/>
  <c r="AE24"/>
  <c r="AF24"/>
  <c r="AG24"/>
  <c r="AH24"/>
  <c r="AI24"/>
  <c r="AL24"/>
  <c r="AM24"/>
  <c r="H25"/>
  <c r="I25" s="1"/>
  <c r="J25"/>
  <c r="K25" s="1"/>
  <c r="L25"/>
  <c r="M25" s="1"/>
  <c r="N25"/>
  <c r="O25" s="1"/>
  <c r="P25"/>
  <c r="Q25" s="1"/>
  <c r="R25"/>
  <c r="S25" s="1"/>
  <c r="T25"/>
  <c r="U25" s="1"/>
  <c r="V25"/>
  <c r="W25" s="1"/>
  <c r="X25"/>
  <c r="Z25"/>
  <c r="AB25"/>
  <c r="AD25"/>
  <c r="AE25"/>
  <c r="AF25"/>
  <c r="AG25"/>
  <c r="AH25"/>
  <c r="AI25"/>
  <c r="AL25"/>
  <c r="AM25"/>
  <c r="H26"/>
  <c r="I26" s="1"/>
  <c r="J26"/>
  <c r="K26" s="1"/>
  <c r="L26"/>
  <c r="M26" s="1"/>
  <c r="N26"/>
  <c r="O26" s="1"/>
  <c r="P26"/>
  <c r="Q26" s="1"/>
  <c r="R26"/>
  <c r="S26" s="1"/>
  <c r="T26"/>
  <c r="U26" s="1"/>
  <c r="V26"/>
  <c r="X26"/>
  <c r="Z26"/>
  <c r="AB26"/>
  <c r="AD26"/>
  <c r="AE26"/>
  <c r="AF26"/>
  <c r="AG26"/>
  <c r="AH26"/>
  <c r="AI26"/>
  <c r="AL26"/>
  <c r="AM26"/>
  <c r="H27"/>
  <c r="I27" s="1"/>
  <c r="J27"/>
  <c r="K27" s="1"/>
  <c r="L27"/>
  <c r="M27" s="1"/>
  <c r="N27"/>
  <c r="O27" s="1"/>
  <c r="P27"/>
  <c r="Q27" s="1"/>
  <c r="R27"/>
  <c r="S27" s="1"/>
  <c r="T27"/>
  <c r="U27" s="1"/>
  <c r="V27"/>
  <c r="W27" s="1"/>
  <c r="X27"/>
  <c r="Z27"/>
  <c r="AB27"/>
  <c r="AD27"/>
  <c r="AE27"/>
  <c r="AF27"/>
  <c r="AG27"/>
  <c r="AH27"/>
  <c r="AI27"/>
  <c r="AL27"/>
  <c r="AM27"/>
  <c r="H28"/>
  <c r="I28" s="1"/>
  <c r="J28"/>
  <c r="K28" s="1"/>
  <c r="L28"/>
  <c r="M28" s="1"/>
  <c r="N28"/>
  <c r="O28" s="1"/>
  <c r="P28"/>
  <c r="Q28" s="1"/>
  <c r="R28"/>
  <c r="S28" s="1"/>
  <c r="T28"/>
  <c r="U28" s="1"/>
  <c r="V28"/>
  <c r="W28" s="1"/>
  <c r="X28"/>
  <c r="Z28"/>
  <c r="AB28"/>
  <c r="AD28"/>
  <c r="AE28"/>
  <c r="AF28"/>
  <c r="AG28"/>
  <c r="AH28"/>
  <c r="AI28"/>
  <c r="AL28"/>
  <c r="AM28"/>
  <c r="B14" i="24"/>
  <c r="C14"/>
  <c r="D14"/>
  <c r="E14"/>
  <c r="F14"/>
  <c r="G14"/>
  <c r="H14"/>
  <c r="I14" s="1"/>
  <c r="J14"/>
  <c r="K14" s="1"/>
  <c r="L14"/>
  <c r="M14" s="1"/>
  <c r="N14"/>
  <c r="O14" s="1"/>
  <c r="P14"/>
  <c r="Q14" s="1"/>
  <c r="R14"/>
  <c r="S14" s="1"/>
  <c r="T14"/>
  <c r="U14" s="1"/>
  <c r="V14"/>
  <c r="W14" s="1"/>
  <c r="X14"/>
  <c r="Z14"/>
  <c r="AB14"/>
  <c r="AD14"/>
  <c r="AE14"/>
  <c r="AF14"/>
  <c r="AG14"/>
  <c r="AH14"/>
  <c r="AI14"/>
  <c r="AL14"/>
  <c r="AM14"/>
  <c r="AV14"/>
  <c r="AW14"/>
  <c r="AX14"/>
  <c r="AY14"/>
  <c r="B15"/>
  <c r="C15"/>
  <c r="D15"/>
  <c r="E15"/>
  <c r="F15"/>
  <c r="G15"/>
  <c r="H15"/>
  <c r="J15"/>
  <c r="K15" s="1"/>
  <c r="L15"/>
  <c r="M15" s="1"/>
  <c r="N15"/>
  <c r="O15" s="1"/>
  <c r="P15"/>
  <c r="Q15" s="1"/>
  <c r="R15"/>
  <c r="S15" s="1"/>
  <c r="T15"/>
  <c r="U15" s="1"/>
  <c r="V15"/>
  <c r="W15" s="1"/>
  <c r="X15"/>
  <c r="Z15"/>
  <c r="AB15"/>
  <c r="AD15"/>
  <c r="AE15"/>
  <c r="AF15"/>
  <c r="AG15"/>
  <c r="AH15"/>
  <c r="AI15"/>
  <c r="AL15"/>
  <c r="AM15"/>
  <c r="AV15"/>
  <c r="AW15"/>
  <c r="AX15"/>
  <c r="AY15"/>
  <c r="B16"/>
  <c r="C16"/>
  <c r="D16"/>
  <c r="E16"/>
  <c r="F16"/>
  <c r="G16"/>
  <c r="H16"/>
  <c r="I16" s="1"/>
  <c r="J16"/>
  <c r="K16" s="1"/>
  <c r="L16"/>
  <c r="M16" s="1"/>
  <c r="N16"/>
  <c r="O16" s="1"/>
  <c r="P16"/>
  <c r="Q16" s="1"/>
  <c r="R16"/>
  <c r="S16" s="1"/>
  <c r="T16"/>
  <c r="U16" s="1"/>
  <c r="V16"/>
  <c r="W16" s="1"/>
  <c r="X16"/>
  <c r="Z16"/>
  <c r="AB16"/>
  <c r="AD16"/>
  <c r="AE16"/>
  <c r="AF16"/>
  <c r="AG16"/>
  <c r="AH16"/>
  <c r="AI16"/>
  <c r="AL16"/>
  <c r="AM16"/>
  <c r="AV16"/>
  <c r="AW16"/>
  <c r="AX16"/>
  <c r="AY16"/>
  <c r="C13"/>
  <c r="D13"/>
  <c r="E13"/>
  <c r="F13"/>
  <c r="G13"/>
  <c r="H13"/>
  <c r="J13"/>
  <c r="K13" s="1"/>
  <c r="L13"/>
  <c r="M13" s="1"/>
  <c r="N13"/>
  <c r="O13" s="1"/>
  <c r="P13"/>
  <c r="Q13" s="1"/>
  <c r="R13"/>
  <c r="S13" s="1"/>
  <c r="T13"/>
  <c r="U13" s="1"/>
  <c r="V13"/>
  <c r="W13" s="1"/>
  <c r="X13"/>
  <c r="Z13"/>
  <c r="AB13"/>
  <c r="AD13"/>
  <c r="AE13"/>
  <c r="AF13"/>
  <c r="AG13"/>
  <c r="AH13"/>
  <c r="AI13"/>
  <c r="AL13"/>
  <c r="AM13"/>
  <c r="AV13"/>
  <c r="AW13"/>
  <c r="AX13"/>
  <c r="AY13"/>
  <c r="B13"/>
  <c r="B14" i="52"/>
  <c r="C14"/>
  <c r="D14"/>
  <c r="E14"/>
  <c r="F14"/>
  <c r="G14"/>
  <c r="H14"/>
  <c r="J14"/>
  <c r="K14" s="1"/>
  <c r="L14"/>
  <c r="M14" s="1"/>
  <c r="N14"/>
  <c r="O14" s="1"/>
  <c r="P14"/>
  <c r="Q14" s="1"/>
  <c r="R14"/>
  <c r="S14" s="1"/>
  <c r="T14"/>
  <c r="U14" s="1"/>
  <c r="V14"/>
  <c r="W14" s="1"/>
  <c r="X14"/>
  <c r="Y14" s="1"/>
  <c r="Z14"/>
  <c r="AA14" s="1"/>
  <c r="AB14"/>
  <c r="AC14" s="1"/>
  <c r="AD14"/>
  <c r="AE14" s="1"/>
  <c r="AF14"/>
  <c r="AG14" s="1"/>
  <c r="AH14"/>
  <c r="AI14" s="1"/>
  <c r="AL14"/>
  <c r="AM14"/>
  <c r="AV14"/>
  <c r="AW14"/>
  <c r="AX14"/>
  <c r="AY14"/>
  <c r="B15"/>
  <c r="C15"/>
  <c r="D15"/>
  <c r="E15"/>
  <c r="F15"/>
  <c r="G15"/>
  <c r="H15"/>
  <c r="I15" s="1"/>
  <c r="J15"/>
  <c r="K15" s="1"/>
  <c r="L15"/>
  <c r="M15" s="1"/>
  <c r="N15"/>
  <c r="O15" s="1"/>
  <c r="P15"/>
  <c r="Q15" s="1"/>
  <c r="R15"/>
  <c r="S15" s="1"/>
  <c r="T15"/>
  <c r="U15" s="1"/>
  <c r="V15"/>
  <c r="W15" s="1"/>
  <c r="X15"/>
  <c r="Y15" s="1"/>
  <c r="Z15"/>
  <c r="AA15" s="1"/>
  <c r="AB15"/>
  <c r="AC15" s="1"/>
  <c r="AD15"/>
  <c r="AE15" s="1"/>
  <c r="AF15"/>
  <c r="AG15" s="1"/>
  <c r="AH15"/>
  <c r="AI15" s="1"/>
  <c r="AL15"/>
  <c r="AM15"/>
  <c r="AV15"/>
  <c r="AW15"/>
  <c r="AX15"/>
  <c r="AY15"/>
  <c r="B16"/>
  <c r="C16"/>
  <c r="D16"/>
  <c r="E16"/>
  <c r="F16"/>
  <c r="G16"/>
  <c r="H16"/>
  <c r="J16"/>
  <c r="K16" s="1"/>
  <c r="L16"/>
  <c r="M16" s="1"/>
  <c r="N16"/>
  <c r="O16" s="1"/>
  <c r="P16"/>
  <c r="Q16" s="1"/>
  <c r="R16"/>
  <c r="S16" s="1"/>
  <c r="T16"/>
  <c r="U16" s="1"/>
  <c r="V16"/>
  <c r="W16" s="1"/>
  <c r="X16"/>
  <c r="Y16" s="1"/>
  <c r="Z16"/>
  <c r="AA16" s="1"/>
  <c r="AB16"/>
  <c r="AC16" s="1"/>
  <c r="AD16"/>
  <c r="AE16" s="1"/>
  <c r="AF16"/>
  <c r="AG16" s="1"/>
  <c r="AH16"/>
  <c r="AI16" s="1"/>
  <c r="AL16"/>
  <c r="AM16"/>
  <c r="AV16"/>
  <c r="AW16"/>
  <c r="AX16"/>
  <c r="AY16"/>
  <c r="B17"/>
  <c r="C17"/>
  <c r="D17"/>
  <c r="E17"/>
  <c r="F17"/>
  <c r="G17"/>
  <c r="H17"/>
  <c r="I17" s="1"/>
  <c r="J17"/>
  <c r="K17" s="1"/>
  <c r="L17"/>
  <c r="M17" s="1"/>
  <c r="N17"/>
  <c r="O17" s="1"/>
  <c r="P17"/>
  <c r="Q17" s="1"/>
  <c r="R17"/>
  <c r="S17" s="1"/>
  <c r="T17"/>
  <c r="V17"/>
  <c r="W17" s="1"/>
  <c r="X17"/>
  <c r="Y17" s="1"/>
  <c r="Z17"/>
  <c r="AA17" s="1"/>
  <c r="AB17"/>
  <c r="AC17" s="1"/>
  <c r="AD17"/>
  <c r="AE17" s="1"/>
  <c r="AF17"/>
  <c r="AG17" s="1"/>
  <c r="AH17"/>
  <c r="AI17" s="1"/>
  <c r="AL17"/>
  <c r="AM17"/>
  <c r="AV17"/>
  <c r="AW17"/>
  <c r="AX17"/>
  <c r="AY17"/>
  <c r="B18"/>
  <c r="C18"/>
  <c r="D18"/>
  <c r="E18"/>
  <c r="F18"/>
  <c r="G18"/>
  <c r="H18"/>
  <c r="J18"/>
  <c r="K18" s="1"/>
  <c r="L18"/>
  <c r="N18"/>
  <c r="O18" s="1"/>
  <c r="P18"/>
  <c r="Q18" s="1"/>
  <c r="R18"/>
  <c r="S18" s="1"/>
  <c r="T18"/>
  <c r="U18" s="1"/>
  <c r="V18"/>
  <c r="W18" s="1"/>
  <c r="X18"/>
  <c r="Y18" s="1"/>
  <c r="Z18"/>
  <c r="AA18" s="1"/>
  <c r="AB18"/>
  <c r="AC18" s="1"/>
  <c r="AD18"/>
  <c r="AE18" s="1"/>
  <c r="AF18"/>
  <c r="AG18" s="1"/>
  <c r="AH18"/>
  <c r="AI18" s="1"/>
  <c r="AL18"/>
  <c r="AM18"/>
  <c r="AV18"/>
  <c r="AW18"/>
  <c r="AX18"/>
  <c r="AY18"/>
  <c r="C13"/>
  <c r="D13"/>
  <c r="E13"/>
  <c r="F13"/>
  <c r="G13"/>
  <c r="H13"/>
  <c r="I13" s="1"/>
  <c r="J13"/>
  <c r="K13" s="1"/>
  <c r="L13"/>
  <c r="M13" s="1"/>
  <c r="N13"/>
  <c r="O13" s="1"/>
  <c r="P13"/>
  <c r="Q13" s="1"/>
  <c r="R13"/>
  <c r="S13" s="1"/>
  <c r="T13"/>
  <c r="U13" s="1"/>
  <c r="V13"/>
  <c r="W13" s="1"/>
  <c r="X13"/>
  <c r="Y13" s="1"/>
  <c r="Z13"/>
  <c r="AA13" s="1"/>
  <c r="AB13"/>
  <c r="AC13" s="1"/>
  <c r="AD13"/>
  <c r="AE13" s="1"/>
  <c r="AF13"/>
  <c r="AG13" s="1"/>
  <c r="AH13"/>
  <c r="AI13" s="1"/>
  <c r="AL13"/>
  <c r="AM13"/>
  <c r="AV13"/>
  <c r="AW13"/>
  <c r="AX13"/>
  <c r="AY13"/>
  <c r="B13"/>
  <c r="B21" i="25"/>
  <c r="C21"/>
  <c r="D21"/>
  <c r="E21"/>
  <c r="F21"/>
  <c r="G21"/>
  <c r="H21"/>
  <c r="I21" s="1"/>
  <c r="J21"/>
  <c r="K21" s="1"/>
  <c r="L21"/>
  <c r="M21" s="1"/>
  <c r="N21"/>
  <c r="O21" s="1"/>
  <c r="P21"/>
  <c r="Q21" s="1"/>
  <c r="R21"/>
  <c r="S21" s="1"/>
  <c r="T21"/>
  <c r="U21" s="1"/>
  <c r="V21"/>
  <c r="W21" s="1"/>
  <c r="X21"/>
  <c r="Z21"/>
  <c r="AB21"/>
  <c r="AD21"/>
  <c r="AE21"/>
  <c r="AF21"/>
  <c r="AG21"/>
  <c r="AH21"/>
  <c r="AI21"/>
  <c r="AL21"/>
  <c r="AM21"/>
  <c r="AV21"/>
  <c r="AW21"/>
  <c r="AX21"/>
  <c r="AY21"/>
  <c r="B20"/>
  <c r="C20"/>
  <c r="D20"/>
  <c r="E20"/>
  <c r="F20"/>
  <c r="G20"/>
  <c r="H20"/>
  <c r="J20"/>
  <c r="K20" s="1"/>
  <c r="L20"/>
  <c r="M20" s="1"/>
  <c r="N20"/>
  <c r="O20" s="1"/>
  <c r="P20"/>
  <c r="Q20" s="1"/>
  <c r="R20"/>
  <c r="S20" s="1"/>
  <c r="T20"/>
  <c r="U20" s="1"/>
  <c r="V20"/>
  <c r="W20" s="1"/>
  <c r="X20"/>
  <c r="Z20"/>
  <c r="AB20"/>
  <c r="AD20"/>
  <c r="AE20"/>
  <c r="AF20"/>
  <c r="AG20"/>
  <c r="AH20"/>
  <c r="AI20"/>
  <c r="AL20"/>
  <c r="AM20"/>
  <c r="AV20"/>
  <c r="AW20"/>
  <c r="AX20"/>
  <c r="AY20"/>
  <c r="B14"/>
  <c r="C14"/>
  <c r="D14"/>
  <c r="E14"/>
  <c r="F14"/>
  <c r="G14"/>
  <c r="H14"/>
  <c r="J14"/>
  <c r="K14" s="1"/>
  <c r="L14"/>
  <c r="M14" s="1"/>
  <c r="N14"/>
  <c r="O14" s="1"/>
  <c r="P14"/>
  <c r="Q14" s="1"/>
  <c r="R14"/>
  <c r="S14" s="1"/>
  <c r="T14"/>
  <c r="U14" s="1"/>
  <c r="V14"/>
  <c r="W14" s="1"/>
  <c r="X14"/>
  <c r="Z14"/>
  <c r="AB14"/>
  <c r="AD14"/>
  <c r="AE14"/>
  <c r="AF14"/>
  <c r="AG14"/>
  <c r="AH14"/>
  <c r="AI14"/>
  <c r="AL14"/>
  <c r="AM14"/>
  <c r="AV14"/>
  <c r="AW14"/>
  <c r="AX14"/>
  <c r="AY14"/>
  <c r="B15"/>
  <c r="C15"/>
  <c r="D15"/>
  <c r="E15"/>
  <c r="F15"/>
  <c r="G15"/>
  <c r="H15"/>
  <c r="J15"/>
  <c r="K15" s="1"/>
  <c r="L15"/>
  <c r="M15" s="1"/>
  <c r="N15"/>
  <c r="O15" s="1"/>
  <c r="P15"/>
  <c r="Q15" s="1"/>
  <c r="R15"/>
  <c r="S15" s="1"/>
  <c r="T15"/>
  <c r="U15" s="1"/>
  <c r="V15"/>
  <c r="W15" s="1"/>
  <c r="X15"/>
  <c r="Z15"/>
  <c r="AB15"/>
  <c r="AD15"/>
  <c r="AE15"/>
  <c r="AF15"/>
  <c r="AG15"/>
  <c r="AH15"/>
  <c r="AI15"/>
  <c r="AL15"/>
  <c r="AM15"/>
  <c r="AV15"/>
  <c r="AW15"/>
  <c r="AX15"/>
  <c r="AY15"/>
  <c r="B16"/>
  <c r="C16"/>
  <c r="D16"/>
  <c r="E16"/>
  <c r="F16"/>
  <c r="G16"/>
  <c r="H16"/>
  <c r="J16"/>
  <c r="K16" s="1"/>
  <c r="L16"/>
  <c r="M16" s="1"/>
  <c r="N16"/>
  <c r="O16" s="1"/>
  <c r="P16"/>
  <c r="Q16" s="1"/>
  <c r="R16"/>
  <c r="S16" s="1"/>
  <c r="T16"/>
  <c r="U16" s="1"/>
  <c r="V16"/>
  <c r="W16" s="1"/>
  <c r="X16"/>
  <c r="Z16"/>
  <c r="AB16"/>
  <c r="AD16"/>
  <c r="AE16"/>
  <c r="AF16"/>
  <c r="AG16"/>
  <c r="AH16"/>
  <c r="AI16"/>
  <c r="AL16"/>
  <c r="AM16"/>
  <c r="AV16"/>
  <c r="AW16"/>
  <c r="AX16"/>
  <c r="AY16"/>
  <c r="B17"/>
  <c r="C17"/>
  <c r="D17"/>
  <c r="E17"/>
  <c r="F17"/>
  <c r="G17"/>
  <c r="H17"/>
  <c r="I17" s="1"/>
  <c r="J17"/>
  <c r="K17" s="1"/>
  <c r="L17"/>
  <c r="M17" s="1"/>
  <c r="N17"/>
  <c r="O17" s="1"/>
  <c r="P17"/>
  <c r="Q17" s="1"/>
  <c r="R17"/>
  <c r="S17" s="1"/>
  <c r="T17"/>
  <c r="U17" s="1"/>
  <c r="V17"/>
  <c r="W17" s="1"/>
  <c r="X17"/>
  <c r="Z17"/>
  <c r="AB17"/>
  <c r="AD17"/>
  <c r="AE17"/>
  <c r="AF17"/>
  <c r="AG17"/>
  <c r="AH17"/>
  <c r="AI17"/>
  <c r="AL17"/>
  <c r="AM17"/>
  <c r="AV17"/>
  <c r="AW17"/>
  <c r="AX17"/>
  <c r="AY17"/>
  <c r="B18"/>
  <c r="C18"/>
  <c r="D18"/>
  <c r="E18"/>
  <c r="F18"/>
  <c r="G18"/>
  <c r="H18"/>
  <c r="J18"/>
  <c r="K18" s="1"/>
  <c r="L18"/>
  <c r="M18" s="1"/>
  <c r="N18"/>
  <c r="O18" s="1"/>
  <c r="P18"/>
  <c r="Q18" s="1"/>
  <c r="R18"/>
  <c r="S18" s="1"/>
  <c r="T18"/>
  <c r="U18" s="1"/>
  <c r="V18"/>
  <c r="W18" s="1"/>
  <c r="X18"/>
  <c r="Z18"/>
  <c r="AB18"/>
  <c r="AD18"/>
  <c r="AE18"/>
  <c r="AF18"/>
  <c r="AG18"/>
  <c r="AH18"/>
  <c r="AI18"/>
  <c r="AL18"/>
  <c r="AM18"/>
  <c r="AV18"/>
  <c r="AW18"/>
  <c r="AX18"/>
  <c r="AY18"/>
  <c r="B19"/>
  <c r="C19"/>
  <c r="D19"/>
  <c r="E19"/>
  <c r="F19"/>
  <c r="G19"/>
  <c r="H19"/>
  <c r="I19" s="1"/>
  <c r="J19"/>
  <c r="K19" s="1"/>
  <c r="L19"/>
  <c r="M19" s="1"/>
  <c r="N19"/>
  <c r="O19" s="1"/>
  <c r="P19"/>
  <c r="Q19" s="1"/>
  <c r="R19"/>
  <c r="S19" s="1"/>
  <c r="T19"/>
  <c r="U19" s="1"/>
  <c r="V19"/>
  <c r="W19" s="1"/>
  <c r="X19"/>
  <c r="Z19"/>
  <c r="AB19"/>
  <c r="AD19"/>
  <c r="AE19"/>
  <c r="AF19"/>
  <c r="AG19"/>
  <c r="AH19"/>
  <c r="AI19"/>
  <c r="AL19"/>
  <c r="AM19"/>
  <c r="AV19"/>
  <c r="AW19"/>
  <c r="AX19"/>
  <c r="AY19"/>
  <c r="C13"/>
  <c r="D13"/>
  <c r="E13"/>
  <c r="F13"/>
  <c r="G13"/>
  <c r="H13"/>
  <c r="I13" s="1"/>
  <c r="J13"/>
  <c r="K13" s="1"/>
  <c r="L13"/>
  <c r="M13" s="1"/>
  <c r="N13"/>
  <c r="O13" s="1"/>
  <c r="P13"/>
  <c r="Q13" s="1"/>
  <c r="R13"/>
  <c r="S13" s="1"/>
  <c r="T13"/>
  <c r="U13" s="1"/>
  <c r="V13"/>
  <c r="W13" s="1"/>
  <c r="X13"/>
  <c r="Z13"/>
  <c r="AB13"/>
  <c r="AD13"/>
  <c r="AE13"/>
  <c r="AF13"/>
  <c r="AG13"/>
  <c r="AH13"/>
  <c r="AI13"/>
  <c r="AL13"/>
  <c r="AM13"/>
  <c r="AV13"/>
  <c r="AW13"/>
  <c r="AX13"/>
  <c r="AY13"/>
  <c r="B13"/>
  <c r="BB57" i="26"/>
  <c r="D22" i="53"/>
  <c r="E22"/>
  <c r="F22"/>
  <c r="G22"/>
  <c r="H22"/>
  <c r="I22" s="1"/>
  <c r="J22"/>
  <c r="K22" s="1"/>
  <c r="L22"/>
  <c r="M22" s="1"/>
  <c r="N22"/>
  <c r="O22" s="1"/>
  <c r="P22"/>
  <c r="Q22" s="1"/>
  <c r="R22"/>
  <c r="S22" s="1"/>
  <c r="T22"/>
  <c r="U22" s="1"/>
  <c r="V22"/>
  <c r="W22" s="1"/>
  <c r="X22"/>
  <c r="Y22" s="1"/>
  <c r="Z22"/>
  <c r="AA22" s="1"/>
  <c r="AB22"/>
  <c r="AC22" s="1"/>
  <c r="AD22"/>
  <c r="AE22" s="1"/>
  <c r="AF22"/>
  <c r="AG22" s="1"/>
  <c r="AH22"/>
  <c r="AI22" s="1"/>
  <c r="AL22"/>
  <c r="AM22"/>
  <c r="AV22"/>
  <c r="AW22"/>
  <c r="AX22"/>
  <c r="AY22"/>
  <c r="D21"/>
  <c r="E21"/>
  <c r="F21"/>
  <c r="G21"/>
  <c r="H21"/>
  <c r="I21" s="1"/>
  <c r="J21"/>
  <c r="K21" s="1"/>
  <c r="L21"/>
  <c r="M21" s="1"/>
  <c r="N21"/>
  <c r="O21" s="1"/>
  <c r="P21"/>
  <c r="Q21" s="1"/>
  <c r="R21"/>
  <c r="S21" s="1"/>
  <c r="T21"/>
  <c r="V21"/>
  <c r="W21" s="1"/>
  <c r="X21"/>
  <c r="Y21" s="1"/>
  <c r="Z21"/>
  <c r="AA21" s="1"/>
  <c r="AB21"/>
  <c r="AC21" s="1"/>
  <c r="AD21"/>
  <c r="AE21" s="1"/>
  <c r="AF21"/>
  <c r="AG21" s="1"/>
  <c r="AH21"/>
  <c r="AI21" s="1"/>
  <c r="AL21"/>
  <c r="AM21"/>
  <c r="AV21"/>
  <c r="AW21"/>
  <c r="AX21"/>
  <c r="AY21"/>
  <c r="D20"/>
  <c r="E20"/>
  <c r="F20"/>
  <c r="G20"/>
  <c r="H20"/>
  <c r="J20"/>
  <c r="K20" s="1"/>
  <c r="L20"/>
  <c r="M20" s="1"/>
  <c r="N20"/>
  <c r="O20" s="1"/>
  <c r="P20"/>
  <c r="Q20" s="1"/>
  <c r="R20"/>
  <c r="S20" s="1"/>
  <c r="T20"/>
  <c r="U20" s="1"/>
  <c r="V20"/>
  <c r="W20" s="1"/>
  <c r="X20"/>
  <c r="Y20" s="1"/>
  <c r="Z20"/>
  <c r="AA20" s="1"/>
  <c r="AB20"/>
  <c r="AC20" s="1"/>
  <c r="AD20"/>
  <c r="AE20" s="1"/>
  <c r="AF20"/>
  <c r="AG20" s="1"/>
  <c r="AH20"/>
  <c r="AI20" s="1"/>
  <c r="AL20"/>
  <c r="AM20"/>
  <c r="AV20"/>
  <c r="AW20"/>
  <c r="AX20"/>
  <c r="AY20"/>
  <c r="D19"/>
  <c r="E19"/>
  <c r="F19"/>
  <c r="G19"/>
  <c r="H19"/>
  <c r="I19" s="1"/>
  <c r="J19"/>
  <c r="K19" s="1"/>
  <c r="L19"/>
  <c r="M19" s="1"/>
  <c r="N19"/>
  <c r="O19" s="1"/>
  <c r="P19"/>
  <c r="Q19" s="1"/>
  <c r="R19"/>
  <c r="S19" s="1"/>
  <c r="T19"/>
  <c r="U19" s="1"/>
  <c r="V19"/>
  <c r="W19" s="1"/>
  <c r="X19"/>
  <c r="Y19" s="1"/>
  <c r="Z19"/>
  <c r="AA19" s="1"/>
  <c r="AB19"/>
  <c r="AC19" s="1"/>
  <c r="AD19"/>
  <c r="AE19" s="1"/>
  <c r="AF19"/>
  <c r="AG19" s="1"/>
  <c r="AH19"/>
  <c r="AI19" s="1"/>
  <c r="AL19"/>
  <c r="AM19"/>
  <c r="AV19"/>
  <c r="AW19"/>
  <c r="AX19"/>
  <c r="AY19"/>
  <c r="D14"/>
  <c r="E14"/>
  <c r="F14"/>
  <c r="G14"/>
  <c r="H14"/>
  <c r="I14" s="1"/>
  <c r="J14"/>
  <c r="K14" s="1"/>
  <c r="L14"/>
  <c r="M14" s="1"/>
  <c r="N14"/>
  <c r="O14" s="1"/>
  <c r="P14"/>
  <c r="Q14" s="1"/>
  <c r="R14"/>
  <c r="S14" s="1"/>
  <c r="T14"/>
  <c r="U14" s="1"/>
  <c r="V14"/>
  <c r="W14" s="1"/>
  <c r="X14"/>
  <c r="Y14" s="1"/>
  <c r="Z14"/>
  <c r="AA14" s="1"/>
  <c r="AB14"/>
  <c r="AC14" s="1"/>
  <c r="AD14"/>
  <c r="AE14" s="1"/>
  <c r="AF14"/>
  <c r="AG14" s="1"/>
  <c r="AH14"/>
  <c r="AI14" s="1"/>
  <c r="AL14"/>
  <c r="AM14"/>
  <c r="AV14"/>
  <c r="AW14"/>
  <c r="AX14"/>
  <c r="AY14"/>
  <c r="D15"/>
  <c r="E15"/>
  <c r="F15"/>
  <c r="G15"/>
  <c r="H15"/>
  <c r="I15" s="1"/>
  <c r="J15"/>
  <c r="K15" s="1"/>
  <c r="L15"/>
  <c r="M15" s="1"/>
  <c r="N15"/>
  <c r="O15" s="1"/>
  <c r="P15"/>
  <c r="Q15" s="1"/>
  <c r="R15"/>
  <c r="S15" s="1"/>
  <c r="T15"/>
  <c r="U15" s="1"/>
  <c r="V15"/>
  <c r="W15" s="1"/>
  <c r="X15"/>
  <c r="Y15" s="1"/>
  <c r="Z15"/>
  <c r="AA15" s="1"/>
  <c r="AB15"/>
  <c r="AC15" s="1"/>
  <c r="AD15"/>
  <c r="AE15" s="1"/>
  <c r="AF15"/>
  <c r="AG15" s="1"/>
  <c r="AH15"/>
  <c r="AI15" s="1"/>
  <c r="AL15"/>
  <c r="AM15"/>
  <c r="AV15"/>
  <c r="AW15"/>
  <c r="AX15"/>
  <c r="AY15"/>
  <c r="D16"/>
  <c r="E16"/>
  <c r="F16"/>
  <c r="G16"/>
  <c r="H16"/>
  <c r="I16" s="1"/>
  <c r="J16"/>
  <c r="K16" s="1"/>
  <c r="L16"/>
  <c r="M16" s="1"/>
  <c r="N16"/>
  <c r="O16" s="1"/>
  <c r="P16"/>
  <c r="Q16" s="1"/>
  <c r="R16"/>
  <c r="S16" s="1"/>
  <c r="T16"/>
  <c r="U16" s="1"/>
  <c r="V16"/>
  <c r="W16" s="1"/>
  <c r="X16"/>
  <c r="Y16" s="1"/>
  <c r="Z16"/>
  <c r="AA16" s="1"/>
  <c r="AB16"/>
  <c r="AC16" s="1"/>
  <c r="AD16"/>
  <c r="AE16" s="1"/>
  <c r="AF16"/>
  <c r="AG16" s="1"/>
  <c r="AH16"/>
  <c r="AI16" s="1"/>
  <c r="AL16"/>
  <c r="AM16"/>
  <c r="AV16"/>
  <c r="AW16"/>
  <c r="AX16"/>
  <c r="AY16"/>
  <c r="D17"/>
  <c r="E17"/>
  <c r="F17"/>
  <c r="G17"/>
  <c r="H17"/>
  <c r="J17"/>
  <c r="K17" s="1"/>
  <c r="L17"/>
  <c r="M17" s="1"/>
  <c r="N17"/>
  <c r="O17" s="1"/>
  <c r="P17"/>
  <c r="Q17" s="1"/>
  <c r="R17"/>
  <c r="S17" s="1"/>
  <c r="T17"/>
  <c r="U17" s="1"/>
  <c r="V17"/>
  <c r="W17" s="1"/>
  <c r="X17"/>
  <c r="Y17" s="1"/>
  <c r="Z17"/>
  <c r="AA17" s="1"/>
  <c r="AB17"/>
  <c r="AC17" s="1"/>
  <c r="AD17"/>
  <c r="AE17" s="1"/>
  <c r="AF17"/>
  <c r="AG17" s="1"/>
  <c r="AH17"/>
  <c r="AI17" s="1"/>
  <c r="AL17"/>
  <c r="AM17"/>
  <c r="AV17"/>
  <c r="AW17"/>
  <c r="AX17"/>
  <c r="AY17"/>
  <c r="D18"/>
  <c r="E18"/>
  <c r="F18"/>
  <c r="G18"/>
  <c r="H18"/>
  <c r="I18" s="1"/>
  <c r="J18"/>
  <c r="K18" s="1"/>
  <c r="L18"/>
  <c r="M18" s="1"/>
  <c r="N18"/>
  <c r="O18" s="1"/>
  <c r="P18"/>
  <c r="Q18" s="1"/>
  <c r="R18"/>
  <c r="S18" s="1"/>
  <c r="T18"/>
  <c r="U18" s="1"/>
  <c r="V18"/>
  <c r="W18" s="1"/>
  <c r="X18"/>
  <c r="Y18" s="1"/>
  <c r="Z18"/>
  <c r="AA18" s="1"/>
  <c r="AB18"/>
  <c r="AC18" s="1"/>
  <c r="AD18"/>
  <c r="AE18" s="1"/>
  <c r="AF18"/>
  <c r="AG18" s="1"/>
  <c r="AH18"/>
  <c r="AI18" s="1"/>
  <c r="AL18"/>
  <c r="AM18"/>
  <c r="AV18"/>
  <c r="AW18"/>
  <c r="AX18"/>
  <c r="AY18"/>
  <c r="D13"/>
  <c r="E13"/>
  <c r="F13"/>
  <c r="G13"/>
  <c r="H13"/>
  <c r="I13" s="1"/>
  <c r="J13"/>
  <c r="K13" s="1"/>
  <c r="L13"/>
  <c r="M13" s="1"/>
  <c r="M23" s="1"/>
  <c r="N13"/>
  <c r="O13" s="1"/>
  <c r="P13"/>
  <c r="Q13" s="1"/>
  <c r="R13"/>
  <c r="S13" s="1"/>
  <c r="T13"/>
  <c r="V13"/>
  <c r="W13" s="1"/>
  <c r="X13"/>
  <c r="Y13" s="1"/>
  <c r="Z13"/>
  <c r="AA13" s="1"/>
  <c r="AB13"/>
  <c r="AD13"/>
  <c r="AE13" s="1"/>
  <c r="AF13"/>
  <c r="AG13" s="1"/>
  <c r="AH13"/>
  <c r="AI13" s="1"/>
  <c r="AL13"/>
  <c r="AM13"/>
  <c r="AV13"/>
  <c r="AW13"/>
  <c r="AW23" s="1"/>
  <c r="AX13"/>
  <c r="AY13"/>
  <c r="D56" i="26"/>
  <c r="E56"/>
  <c r="F56"/>
  <c r="G56"/>
  <c r="H56"/>
  <c r="I56" s="1"/>
  <c r="I97" i="64" s="1"/>
  <c r="J56" i="26"/>
  <c r="K56" s="1"/>
  <c r="K97" i="64" s="1"/>
  <c r="L56" i="26"/>
  <c r="M56" s="1"/>
  <c r="M97" i="64" s="1"/>
  <c r="N56" i="26"/>
  <c r="O56" s="1"/>
  <c r="O97" i="64" s="1"/>
  <c r="P56" i="26"/>
  <c r="Q56" s="1"/>
  <c r="Q97" i="64" s="1"/>
  <c r="R56" i="26"/>
  <c r="S56" s="1"/>
  <c r="S97" i="64" s="1"/>
  <c r="T56" i="26"/>
  <c r="U56" s="1"/>
  <c r="U97" i="64" s="1"/>
  <c r="V56" i="26"/>
  <c r="X56"/>
  <c r="Z56"/>
  <c r="AB56"/>
  <c r="AD56"/>
  <c r="AE56"/>
  <c r="AF56"/>
  <c r="AG56"/>
  <c r="AH56"/>
  <c r="AI56"/>
  <c r="AL56"/>
  <c r="AM56"/>
  <c r="AV56"/>
  <c r="AW56"/>
  <c r="AX56"/>
  <c r="AY56"/>
  <c r="D55"/>
  <c r="E55"/>
  <c r="F55"/>
  <c r="G55"/>
  <c r="H55"/>
  <c r="I55" s="1"/>
  <c r="I96" i="64" s="1"/>
  <c r="J55" i="26"/>
  <c r="K55" s="1"/>
  <c r="K96" i="64" s="1"/>
  <c r="L55" i="26"/>
  <c r="M55" s="1"/>
  <c r="M96" i="64" s="1"/>
  <c r="N55" i="26"/>
  <c r="O55" s="1"/>
  <c r="O96" i="64" s="1"/>
  <c r="P55" i="26"/>
  <c r="Q55" s="1"/>
  <c r="Q96" i="64" s="1"/>
  <c r="R55" i="26"/>
  <c r="S55" s="1"/>
  <c r="S96" i="64" s="1"/>
  <c r="T55" i="26"/>
  <c r="U55" s="1"/>
  <c r="U96" i="64" s="1"/>
  <c r="V55" i="26"/>
  <c r="W55" s="1"/>
  <c r="W96" i="64" s="1"/>
  <c r="X55" i="26"/>
  <c r="Z55"/>
  <c r="AB55"/>
  <c r="AD55"/>
  <c r="AE55"/>
  <c r="AF55"/>
  <c r="AG55"/>
  <c r="AH55"/>
  <c r="AI55"/>
  <c r="AL55"/>
  <c r="AM55"/>
  <c r="AV55"/>
  <c r="AW55"/>
  <c r="AX55"/>
  <c r="AY55"/>
  <c r="D53"/>
  <c r="E53"/>
  <c r="F53"/>
  <c r="G53"/>
  <c r="H53"/>
  <c r="I53" s="1"/>
  <c r="I94" i="64" s="1"/>
  <c r="J53" i="26"/>
  <c r="K53" s="1"/>
  <c r="K94" i="64" s="1"/>
  <c r="L53" i="26"/>
  <c r="M53" s="1"/>
  <c r="M94" i="64" s="1"/>
  <c r="N53" i="26"/>
  <c r="O53" s="1"/>
  <c r="O94" i="64" s="1"/>
  <c r="P53" i="26"/>
  <c r="Q53" s="1"/>
  <c r="Q94" i="64" s="1"/>
  <c r="R53" i="26"/>
  <c r="S53" s="1"/>
  <c r="S94" i="64" s="1"/>
  <c r="T53" i="26"/>
  <c r="U53" s="1"/>
  <c r="U94" i="64" s="1"/>
  <c r="V53" i="26"/>
  <c r="X53"/>
  <c r="Z53"/>
  <c r="AB53"/>
  <c r="AD53"/>
  <c r="AE53"/>
  <c r="AF53"/>
  <c r="AG53"/>
  <c r="AH53"/>
  <c r="AI53"/>
  <c r="AL53"/>
  <c r="AM53"/>
  <c r="AV53"/>
  <c r="AW53"/>
  <c r="AX53"/>
  <c r="AY53"/>
  <c r="D54"/>
  <c r="E54"/>
  <c r="F54"/>
  <c r="G54"/>
  <c r="H54"/>
  <c r="I54" s="1"/>
  <c r="I95" i="64" s="1"/>
  <c r="J54" i="26"/>
  <c r="K54" s="1"/>
  <c r="K95" i="64" s="1"/>
  <c r="L54" i="26"/>
  <c r="M54" s="1"/>
  <c r="M95" i="64" s="1"/>
  <c r="N54" i="26"/>
  <c r="O54" s="1"/>
  <c r="O95" i="64" s="1"/>
  <c r="P54" i="26"/>
  <c r="Q54" s="1"/>
  <c r="Q95" i="64" s="1"/>
  <c r="R54" i="26"/>
  <c r="S54" s="1"/>
  <c r="S95" i="64" s="1"/>
  <c r="T54" i="26"/>
  <c r="U54" s="1"/>
  <c r="U95" i="64" s="1"/>
  <c r="V54" i="26"/>
  <c r="W54" s="1"/>
  <c r="W95" i="64" s="1"/>
  <c r="X54" i="26"/>
  <c r="Z54"/>
  <c r="AB54"/>
  <c r="AD54"/>
  <c r="AE54"/>
  <c r="AF54"/>
  <c r="AG54"/>
  <c r="AH54"/>
  <c r="AI54"/>
  <c r="AL54"/>
  <c r="AM54"/>
  <c r="AV54"/>
  <c r="AW54"/>
  <c r="AX54"/>
  <c r="AY54"/>
  <c r="D49"/>
  <c r="E49"/>
  <c r="F49"/>
  <c r="G49"/>
  <c r="H49"/>
  <c r="I49" s="1"/>
  <c r="I90" i="64" s="1"/>
  <c r="J49" i="26"/>
  <c r="K49" s="1"/>
  <c r="K90" i="64" s="1"/>
  <c r="L49" i="26"/>
  <c r="M49" s="1"/>
  <c r="M90" i="64" s="1"/>
  <c r="N49" i="26"/>
  <c r="O49" s="1"/>
  <c r="O90" i="64" s="1"/>
  <c r="P49" i="26"/>
  <c r="Q49" s="1"/>
  <c r="Q90" i="64" s="1"/>
  <c r="R49" i="26"/>
  <c r="S49" s="1"/>
  <c r="S90" i="64" s="1"/>
  <c r="T49" i="26"/>
  <c r="U49" s="1"/>
  <c r="U90" i="64" s="1"/>
  <c r="V49" i="26"/>
  <c r="W49" s="1"/>
  <c r="W90" i="64" s="1"/>
  <c r="X49" i="26"/>
  <c r="Z49"/>
  <c r="AB49"/>
  <c r="AD49"/>
  <c r="AE49"/>
  <c r="AF49"/>
  <c r="AG49"/>
  <c r="AH49"/>
  <c r="AI49"/>
  <c r="AL49"/>
  <c r="AM49"/>
  <c r="AV49"/>
  <c r="AW49"/>
  <c r="AX49"/>
  <c r="AY49"/>
  <c r="D50"/>
  <c r="E50"/>
  <c r="F50"/>
  <c r="G50"/>
  <c r="H50"/>
  <c r="I50" s="1"/>
  <c r="I91" i="64" s="1"/>
  <c r="J50" i="26"/>
  <c r="K50" s="1"/>
  <c r="K91" i="64" s="1"/>
  <c r="L50" i="26"/>
  <c r="M50" s="1"/>
  <c r="M91" i="64" s="1"/>
  <c r="N50" i="26"/>
  <c r="O50" s="1"/>
  <c r="O91" i="64" s="1"/>
  <c r="P50" i="26"/>
  <c r="Q50" s="1"/>
  <c r="Q91" i="64" s="1"/>
  <c r="R50" i="26"/>
  <c r="S50" s="1"/>
  <c r="S91" i="64" s="1"/>
  <c r="T50" i="26"/>
  <c r="U50" s="1"/>
  <c r="U91" i="64" s="1"/>
  <c r="V50" i="26"/>
  <c r="W50" s="1"/>
  <c r="W91" i="64" s="1"/>
  <c r="X50" i="26"/>
  <c r="Z50"/>
  <c r="AB50"/>
  <c r="AD50"/>
  <c r="AE50"/>
  <c r="AF50"/>
  <c r="AG50"/>
  <c r="AH50"/>
  <c r="AI50"/>
  <c r="AL50"/>
  <c r="AM50"/>
  <c r="AV50"/>
  <c r="AW50"/>
  <c r="AX50"/>
  <c r="AY50"/>
  <c r="D51"/>
  <c r="E51"/>
  <c r="F51"/>
  <c r="G51"/>
  <c r="H51"/>
  <c r="I51" s="1"/>
  <c r="I92" i="64" s="1"/>
  <c r="J51" i="26"/>
  <c r="K51" s="1"/>
  <c r="K92" i="64" s="1"/>
  <c r="L51" i="26"/>
  <c r="M51" s="1"/>
  <c r="M92" i="64" s="1"/>
  <c r="N51" i="26"/>
  <c r="O51" s="1"/>
  <c r="O92" i="64" s="1"/>
  <c r="P51" i="26"/>
  <c r="Q51" s="1"/>
  <c r="Q92" i="64" s="1"/>
  <c r="R51" i="26"/>
  <c r="S51" s="1"/>
  <c r="S92" i="64" s="1"/>
  <c r="T51" i="26"/>
  <c r="U51" s="1"/>
  <c r="U92" i="64" s="1"/>
  <c r="V51" i="26"/>
  <c r="W51" s="1"/>
  <c r="W92" i="64" s="1"/>
  <c r="X51" i="26"/>
  <c r="Z51"/>
  <c r="AB51"/>
  <c r="AD51"/>
  <c r="AE51"/>
  <c r="AF51"/>
  <c r="AG51"/>
  <c r="AH51"/>
  <c r="AI51"/>
  <c r="AL51"/>
  <c r="AM51"/>
  <c r="AV51"/>
  <c r="AW51"/>
  <c r="AX51"/>
  <c r="AY51"/>
  <c r="D52"/>
  <c r="E52"/>
  <c r="F52"/>
  <c r="G52"/>
  <c r="H52"/>
  <c r="I52" s="1"/>
  <c r="I93" i="64" s="1"/>
  <c r="J52" i="26"/>
  <c r="K52" s="1"/>
  <c r="K93" i="64" s="1"/>
  <c r="L52" i="26"/>
  <c r="M52" s="1"/>
  <c r="M93" i="64" s="1"/>
  <c r="N52" i="26"/>
  <c r="O52" s="1"/>
  <c r="O93" i="64" s="1"/>
  <c r="P52" i="26"/>
  <c r="Q52" s="1"/>
  <c r="Q93" i="64" s="1"/>
  <c r="R52" i="26"/>
  <c r="S52" s="1"/>
  <c r="S93" i="64" s="1"/>
  <c r="T52" i="26"/>
  <c r="U52" s="1"/>
  <c r="U93" i="64" s="1"/>
  <c r="V52" i="26"/>
  <c r="X52"/>
  <c r="Z52"/>
  <c r="AB52"/>
  <c r="AD52"/>
  <c r="AE52"/>
  <c r="AF52"/>
  <c r="AG52"/>
  <c r="AH52"/>
  <c r="AI52"/>
  <c r="AL52"/>
  <c r="AM52"/>
  <c r="AV52"/>
  <c r="AW52"/>
  <c r="AX52"/>
  <c r="AY52"/>
  <c r="D45"/>
  <c r="E45"/>
  <c r="F45"/>
  <c r="G45"/>
  <c r="H45"/>
  <c r="I45" s="1"/>
  <c r="I86" i="64" s="1"/>
  <c r="J45" i="26"/>
  <c r="K45" s="1"/>
  <c r="K86" i="64" s="1"/>
  <c r="L45" i="26"/>
  <c r="M45" s="1"/>
  <c r="M86" i="64" s="1"/>
  <c r="N45" i="26"/>
  <c r="O45" s="1"/>
  <c r="O86" i="64" s="1"/>
  <c r="P45" i="26"/>
  <c r="Q45" s="1"/>
  <c r="Q86" i="64" s="1"/>
  <c r="R45" i="26"/>
  <c r="S45" s="1"/>
  <c r="S86" i="64" s="1"/>
  <c r="T45" i="26"/>
  <c r="U45" s="1"/>
  <c r="U86" i="64" s="1"/>
  <c r="V45" i="26"/>
  <c r="W45" s="1"/>
  <c r="W86" i="64" s="1"/>
  <c r="X45" i="26"/>
  <c r="Z45"/>
  <c r="AB45"/>
  <c r="AD45"/>
  <c r="AE45"/>
  <c r="AF45"/>
  <c r="AG45"/>
  <c r="AH45"/>
  <c r="AI45"/>
  <c r="AL45"/>
  <c r="AM45"/>
  <c r="AV45"/>
  <c r="AW45"/>
  <c r="AX45"/>
  <c r="AY45"/>
  <c r="D46"/>
  <c r="E46"/>
  <c r="F46"/>
  <c r="G46"/>
  <c r="H46"/>
  <c r="I46" s="1"/>
  <c r="I87" i="64" s="1"/>
  <c r="J46" i="26"/>
  <c r="K46" s="1"/>
  <c r="K87" i="64" s="1"/>
  <c r="L46" i="26"/>
  <c r="M46" s="1"/>
  <c r="M87" i="64" s="1"/>
  <c r="N46" i="26"/>
  <c r="O46" s="1"/>
  <c r="O87" i="64" s="1"/>
  <c r="P46" i="26"/>
  <c r="Q46" s="1"/>
  <c r="Q87" i="64" s="1"/>
  <c r="R46" i="26"/>
  <c r="S46" s="1"/>
  <c r="S87" i="64" s="1"/>
  <c r="T46" i="26"/>
  <c r="U46" s="1"/>
  <c r="U87" i="64" s="1"/>
  <c r="V46" i="26"/>
  <c r="X46"/>
  <c r="Z46"/>
  <c r="AB46"/>
  <c r="AD46"/>
  <c r="AE46"/>
  <c r="AF46"/>
  <c r="AG46"/>
  <c r="AH46"/>
  <c r="AI46"/>
  <c r="AL46"/>
  <c r="AM46"/>
  <c r="AV46"/>
  <c r="AW46"/>
  <c r="AX46"/>
  <c r="AY46"/>
  <c r="D47"/>
  <c r="E47"/>
  <c r="F47"/>
  <c r="G47"/>
  <c r="H47"/>
  <c r="I47" s="1"/>
  <c r="I88" i="64" s="1"/>
  <c r="J47" i="26"/>
  <c r="K47" s="1"/>
  <c r="K88" i="64" s="1"/>
  <c r="L47" i="26"/>
  <c r="M47" s="1"/>
  <c r="M88" i="64" s="1"/>
  <c r="N47" i="26"/>
  <c r="O47" s="1"/>
  <c r="O88" i="64" s="1"/>
  <c r="P47" i="26"/>
  <c r="Q47" s="1"/>
  <c r="Q88" i="64" s="1"/>
  <c r="R47" i="26"/>
  <c r="S47" s="1"/>
  <c r="S88" i="64" s="1"/>
  <c r="T47" i="26"/>
  <c r="U47" s="1"/>
  <c r="U88" i="64" s="1"/>
  <c r="V47" i="26"/>
  <c r="W47" s="1"/>
  <c r="W88" i="64" s="1"/>
  <c r="X47" i="26"/>
  <c r="Z47"/>
  <c r="AB47"/>
  <c r="AD47"/>
  <c r="AE47"/>
  <c r="AF47"/>
  <c r="AG47"/>
  <c r="AH47"/>
  <c r="AI47"/>
  <c r="AL47"/>
  <c r="AM47"/>
  <c r="AV47"/>
  <c r="AW47"/>
  <c r="AX47"/>
  <c r="AY47"/>
  <c r="D48"/>
  <c r="E48"/>
  <c r="F48"/>
  <c r="G48"/>
  <c r="H48"/>
  <c r="I48" s="1"/>
  <c r="I89" i="64" s="1"/>
  <c r="J48" i="26"/>
  <c r="K48" s="1"/>
  <c r="K89" i="64" s="1"/>
  <c r="L48" i="26"/>
  <c r="M48" s="1"/>
  <c r="M89" i="64" s="1"/>
  <c r="N48" i="26"/>
  <c r="O48" s="1"/>
  <c r="O89" i="64" s="1"/>
  <c r="P48" i="26"/>
  <c r="Q48" s="1"/>
  <c r="Q89" i="64" s="1"/>
  <c r="R48" i="26"/>
  <c r="S48" s="1"/>
  <c r="S89" i="64" s="1"/>
  <c r="T48" i="26"/>
  <c r="U48" s="1"/>
  <c r="U89" i="64" s="1"/>
  <c r="V48" i="26"/>
  <c r="X48"/>
  <c r="Z48"/>
  <c r="AB48"/>
  <c r="AD48"/>
  <c r="AE48"/>
  <c r="AF48"/>
  <c r="AG48"/>
  <c r="AH48"/>
  <c r="AI48"/>
  <c r="AL48"/>
  <c r="AM48"/>
  <c r="AV48"/>
  <c r="AW48"/>
  <c r="AX48"/>
  <c r="AY48"/>
  <c r="D41"/>
  <c r="E41"/>
  <c r="F41"/>
  <c r="G41"/>
  <c r="H41"/>
  <c r="I41" s="1"/>
  <c r="I82" i="64" s="1"/>
  <c r="J41" i="26"/>
  <c r="K41" s="1"/>
  <c r="K82" i="64" s="1"/>
  <c r="L41" i="26"/>
  <c r="M41" s="1"/>
  <c r="M82" i="64" s="1"/>
  <c r="N41" i="26"/>
  <c r="O41" s="1"/>
  <c r="O82" i="64" s="1"/>
  <c r="P41" i="26"/>
  <c r="Q41" s="1"/>
  <c r="Q82" i="64" s="1"/>
  <c r="R41" i="26"/>
  <c r="S41" s="1"/>
  <c r="S82" i="64" s="1"/>
  <c r="T41" i="26"/>
  <c r="U41" s="1"/>
  <c r="U82" i="64" s="1"/>
  <c r="V41" i="26"/>
  <c r="W41" s="1"/>
  <c r="W82" i="64" s="1"/>
  <c r="X41" i="26"/>
  <c r="Z41"/>
  <c r="AB41"/>
  <c r="AD41"/>
  <c r="AE41"/>
  <c r="AF41"/>
  <c r="AG41"/>
  <c r="AH41"/>
  <c r="AI41"/>
  <c r="AL41"/>
  <c r="AM41"/>
  <c r="AV41"/>
  <c r="AW41"/>
  <c r="AX41"/>
  <c r="AY41"/>
  <c r="D42"/>
  <c r="E42"/>
  <c r="F42"/>
  <c r="G42"/>
  <c r="H42"/>
  <c r="I42" s="1"/>
  <c r="I83" i="64" s="1"/>
  <c r="J42" i="26"/>
  <c r="K42" s="1"/>
  <c r="K83" i="64" s="1"/>
  <c r="L42" i="26"/>
  <c r="M42" s="1"/>
  <c r="M83" i="64" s="1"/>
  <c r="N42" i="26"/>
  <c r="O42" s="1"/>
  <c r="O83" i="64" s="1"/>
  <c r="P42" i="26"/>
  <c r="Q42" s="1"/>
  <c r="Q83" i="64" s="1"/>
  <c r="R42" i="26"/>
  <c r="S42" s="1"/>
  <c r="S83" i="64" s="1"/>
  <c r="T42" i="26"/>
  <c r="U42" s="1"/>
  <c r="U83" i="64" s="1"/>
  <c r="V42" i="26"/>
  <c r="W42" s="1"/>
  <c r="W83" i="64" s="1"/>
  <c r="X42" i="26"/>
  <c r="Z42"/>
  <c r="AB42"/>
  <c r="AD42"/>
  <c r="AE42"/>
  <c r="AF42"/>
  <c r="AG42"/>
  <c r="AH42"/>
  <c r="AI42"/>
  <c r="AL42"/>
  <c r="AM42"/>
  <c r="AV42"/>
  <c r="AW42"/>
  <c r="AX42"/>
  <c r="AY42"/>
  <c r="D43"/>
  <c r="E43"/>
  <c r="F43"/>
  <c r="G43"/>
  <c r="H43"/>
  <c r="I43" s="1"/>
  <c r="I84" i="64" s="1"/>
  <c r="J43" i="26"/>
  <c r="K43" s="1"/>
  <c r="K84" i="64" s="1"/>
  <c r="L43" i="26"/>
  <c r="M43" s="1"/>
  <c r="M84" i="64" s="1"/>
  <c r="N43" i="26"/>
  <c r="O43" s="1"/>
  <c r="O84" i="64" s="1"/>
  <c r="P43" i="26"/>
  <c r="Q43" s="1"/>
  <c r="Q84" i="64" s="1"/>
  <c r="R43" i="26"/>
  <c r="S43" s="1"/>
  <c r="S84" i="64" s="1"/>
  <c r="T43" i="26"/>
  <c r="U43" s="1"/>
  <c r="U84" i="64" s="1"/>
  <c r="V43" i="26"/>
  <c r="W43" s="1"/>
  <c r="W84" i="64" s="1"/>
  <c r="X43" i="26"/>
  <c r="Z43"/>
  <c r="AB43"/>
  <c r="AD43"/>
  <c r="AE43"/>
  <c r="AF43"/>
  <c r="AG43"/>
  <c r="AH43"/>
  <c r="AI43"/>
  <c r="AL43"/>
  <c r="AM43"/>
  <c r="AV43"/>
  <c r="AW43"/>
  <c r="AX43"/>
  <c r="AY43"/>
  <c r="D44"/>
  <c r="E44"/>
  <c r="F44"/>
  <c r="G44"/>
  <c r="H44"/>
  <c r="I44" s="1"/>
  <c r="I85" i="64" s="1"/>
  <c r="J44" i="26"/>
  <c r="K44" s="1"/>
  <c r="K85" i="64" s="1"/>
  <c r="L44" i="26"/>
  <c r="M44" s="1"/>
  <c r="M85" i="64" s="1"/>
  <c r="N44" i="26"/>
  <c r="O44" s="1"/>
  <c r="O85" i="64" s="1"/>
  <c r="P44" i="26"/>
  <c r="Q44" s="1"/>
  <c r="Q85" i="64" s="1"/>
  <c r="R44" i="26"/>
  <c r="S44" s="1"/>
  <c r="S85" i="64" s="1"/>
  <c r="T44" i="26"/>
  <c r="U44" s="1"/>
  <c r="U85" i="64" s="1"/>
  <c r="V44" i="26"/>
  <c r="W44" s="1"/>
  <c r="W85" i="64" s="1"/>
  <c r="X44" i="26"/>
  <c r="Z44"/>
  <c r="AB44"/>
  <c r="AD44"/>
  <c r="AE44"/>
  <c r="AF44"/>
  <c r="AG44"/>
  <c r="AH44"/>
  <c r="AI44"/>
  <c r="AL44"/>
  <c r="AM44"/>
  <c r="AV44"/>
  <c r="AW44"/>
  <c r="AX44"/>
  <c r="AY44"/>
  <c r="D36"/>
  <c r="E36"/>
  <c r="F36"/>
  <c r="G36"/>
  <c r="H36"/>
  <c r="J36"/>
  <c r="K36" s="1"/>
  <c r="K77" i="64" s="1"/>
  <c r="L36" i="26"/>
  <c r="M36" s="1"/>
  <c r="M77" i="64" s="1"/>
  <c r="N36" i="26"/>
  <c r="O36" s="1"/>
  <c r="O77" i="64" s="1"/>
  <c r="P36" i="26"/>
  <c r="Q36" s="1"/>
  <c r="Q77" i="64" s="1"/>
  <c r="R36" i="26"/>
  <c r="S36" s="1"/>
  <c r="S77" i="64" s="1"/>
  <c r="T36" i="26"/>
  <c r="U36" s="1"/>
  <c r="U77" i="64" s="1"/>
  <c r="V36" i="26"/>
  <c r="W36" s="1"/>
  <c r="W77" i="64" s="1"/>
  <c r="X36" i="26"/>
  <c r="Z36"/>
  <c r="AB36"/>
  <c r="AD36"/>
  <c r="AE36"/>
  <c r="AF36"/>
  <c r="AG36"/>
  <c r="AH36"/>
  <c r="AI36"/>
  <c r="AL36"/>
  <c r="AM36"/>
  <c r="AV36"/>
  <c r="AW36"/>
  <c r="AX36"/>
  <c r="AY36"/>
  <c r="D37"/>
  <c r="E37"/>
  <c r="F37"/>
  <c r="G37"/>
  <c r="H37"/>
  <c r="I37" s="1"/>
  <c r="I78" i="64" s="1"/>
  <c r="J37" i="26"/>
  <c r="K37" s="1"/>
  <c r="K78" i="64" s="1"/>
  <c r="L37" i="26"/>
  <c r="M37" s="1"/>
  <c r="M78" i="64" s="1"/>
  <c r="N37" i="26"/>
  <c r="O37" s="1"/>
  <c r="O78" i="64" s="1"/>
  <c r="P37" i="26"/>
  <c r="Q37" s="1"/>
  <c r="Q78" i="64" s="1"/>
  <c r="R37" i="26"/>
  <c r="S37" s="1"/>
  <c r="S78" i="64" s="1"/>
  <c r="T37" i="26"/>
  <c r="U37" s="1"/>
  <c r="U78" i="64" s="1"/>
  <c r="V37" i="26"/>
  <c r="W37" s="1"/>
  <c r="W78" i="64" s="1"/>
  <c r="X37" i="26"/>
  <c r="Z37"/>
  <c r="AB37"/>
  <c r="AD37"/>
  <c r="AE37"/>
  <c r="AF37"/>
  <c r="AG37"/>
  <c r="AH37"/>
  <c r="AI37"/>
  <c r="AL37"/>
  <c r="AM37"/>
  <c r="AV37"/>
  <c r="AW37"/>
  <c r="AX37"/>
  <c r="AY37"/>
  <c r="D38"/>
  <c r="E38"/>
  <c r="F38"/>
  <c r="G38"/>
  <c r="H38"/>
  <c r="J38"/>
  <c r="K38" s="1"/>
  <c r="K79" i="64" s="1"/>
  <c r="L38" i="26"/>
  <c r="M38" s="1"/>
  <c r="M79" i="64" s="1"/>
  <c r="N38" i="26"/>
  <c r="O38" s="1"/>
  <c r="O79" i="64" s="1"/>
  <c r="P38" i="26"/>
  <c r="Q38" s="1"/>
  <c r="Q79" i="64" s="1"/>
  <c r="R38" i="26"/>
  <c r="S38" s="1"/>
  <c r="S79" i="64" s="1"/>
  <c r="T38" i="26"/>
  <c r="U38" s="1"/>
  <c r="U79" i="64" s="1"/>
  <c r="V38" i="26"/>
  <c r="W38" s="1"/>
  <c r="W79" i="64" s="1"/>
  <c r="X38" i="26"/>
  <c r="Z38"/>
  <c r="AB38"/>
  <c r="AD38"/>
  <c r="AE38"/>
  <c r="AF38"/>
  <c r="AG38"/>
  <c r="AH38"/>
  <c r="AI38"/>
  <c r="AL38"/>
  <c r="AM38"/>
  <c r="AV38"/>
  <c r="AW38"/>
  <c r="AX38"/>
  <c r="AY38"/>
  <c r="D39"/>
  <c r="E39"/>
  <c r="F39"/>
  <c r="G39"/>
  <c r="H39"/>
  <c r="I39" s="1"/>
  <c r="I80" i="64" s="1"/>
  <c r="J39" i="26"/>
  <c r="K39" s="1"/>
  <c r="K80" i="64" s="1"/>
  <c r="L39" i="26"/>
  <c r="M39" s="1"/>
  <c r="M80" i="64" s="1"/>
  <c r="N39" i="26"/>
  <c r="O39" s="1"/>
  <c r="O80" i="64" s="1"/>
  <c r="P39" i="26"/>
  <c r="Q39" s="1"/>
  <c r="Q80" i="64" s="1"/>
  <c r="R39" i="26"/>
  <c r="S39" s="1"/>
  <c r="S80" i="64" s="1"/>
  <c r="T39" i="26"/>
  <c r="U39" s="1"/>
  <c r="U80" i="64" s="1"/>
  <c r="V39" i="26"/>
  <c r="W39" s="1"/>
  <c r="W80" i="64" s="1"/>
  <c r="X39" i="26"/>
  <c r="Z39"/>
  <c r="AB39"/>
  <c r="AD39"/>
  <c r="AE39"/>
  <c r="AF39"/>
  <c r="AG39"/>
  <c r="AH39"/>
  <c r="AI39"/>
  <c r="AL39"/>
  <c r="AM39"/>
  <c r="AV39"/>
  <c r="AW39"/>
  <c r="AX39"/>
  <c r="AY39"/>
  <c r="D40"/>
  <c r="E40"/>
  <c r="F40"/>
  <c r="G40"/>
  <c r="H40"/>
  <c r="J40"/>
  <c r="K40" s="1"/>
  <c r="K81" i="64" s="1"/>
  <c r="L40" i="26"/>
  <c r="M40" s="1"/>
  <c r="M81" i="64" s="1"/>
  <c r="N40" i="26"/>
  <c r="O40" s="1"/>
  <c r="O81" i="64" s="1"/>
  <c r="P40" i="26"/>
  <c r="Q40" s="1"/>
  <c r="Q81" i="64" s="1"/>
  <c r="R40" i="26"/>
  <c r="S40" s="1"/>
  <c r="S81" i="64" s="1"/>
  <c r="T40" i="26"/>
  <c r="U40" s="1"/>
  <c r="U81" i="64" s="1"/>
  <c r="V40" i="26"/>
  <c r="W40" s="1"/>
  <c r="W81" i="64" s="1"/>
  <c r="X40" i="26"/>
  <c r="Z40"/>
  <c r="AB40"/>
  <c r="AD40"/>
  <c r="AE40"/>
  <c r="AF40"/>
  <c r="AG40"/>
  <c r="AH40"/>
  <c r="AI40"/>
  <c r="AL40"/>
  <c r="AM40"/>
  <c r="AV40"/>
  <c r="AW40"/>
  <c r="AX40"/>
  <c r="AY40"/>
  <c r="B31"/>
  <c r="D31"/>
  <c r="E31"/>
  <c r="F31"/>
  <c r="G31"/>
  <c r="H31"/>
  <c r="I31" s="1"/>
  <c r="I72" i="64" s="1"/>
  <c r="J31" i="26"/>
  <c r="K31" s="1"/>
  <c r="K72" i="64" s="1"/>
  <c r="L31" i="26"/>
  <c r="M31" s="1"/>
  <c r="M72" i="64" s="1"/>
  <c r="N31" i="26"/>
  <c r="O31" s="1"/>
  <c r="O72" i="64" s="1"/>
  <c r="P31" i="26"/>
  <c r="Q31" s="1"/>
  <c r="Q72" i="64" s="1"/>
  <c r="R31" i="26"/>
  <c r="S31" s="1"/>
  <c r="S72" i="64" s="1"/>
  <c r="T31" i="26"/>
  <c r="U31" s="1"/>
  <c r="U72" i="64" s="1"/>
  <c r="V31" i="26"/>
  <c r="W31" s="1"/>
  <c r="W72" i="64" s="1"/>
  <c r="X31" i="26"/>
  <c r="Z31"/>
  <c r="AB31"/>
  <c r="AD31"/>
  <c r="AE31"/>
  <c r="AF31"/>
  <c r="AG31"/>
  <c r="AH31"/>
  <c r="AI31"/>
  <c r="AL31"/>
  <c r="AM31"/>
  <c r="AV31"/>
  <c r="AW31"/>
  <c r="AX31"/>
  <c r="AY31"/>
  <c r="D32"/>
  <c r="E32"/>
  <c r="F32"/>
  <c r="G32"/>
  <c r="H32"/>
  <c r="J32"/>
  <c r="K32" s="1"/>
  <c r="K73" i="64" s="1"/>
  <c r="L32" i="26"/>
  <c r="M32" s="1"/>
  <c r="M73" i="64" s="1"/>
  <c r="N32" i="26"/>
  <c r="O32" s="1"/>
  <c r="O73" i="64" s="1"/>
  <c r="P32" i="26"/>
  <c r="Q32" s="1"/>
  <c r="Q73" i="64" s="1"/>
  <c r="R32" i="26"/>
  <c r="S32" s="1"/>
  <c r="S73" i="64" s="1"/>
  <c r="T32" i="26"/>
  <c r="U32" s="1"/>
  <c r="U73" i="64" s="1"/>
  <c r="V32" i="26"/>
  <c r="W32" s="1"/>
  <c r="W73" i="64" s="1"/>
  <c r="X32" i="26"/>
  <c r="Z32"/>
  <c r="AB32"/>
  <c r="AD32"/>
  <c r="AE32"/>
  <c r="AF32"/>
  <c r="AG32"/>
  <c r="AH32"/>
  <c r="AI32"/>
  <c r="AL32"/>
  <c r="AM32"/>
  <c r="AV32"/>
  <c r="AW32"/>
  <c r="AX32"/>
  <c r="AY32"/>
  <c r="D33"/>
  <c r="E33"/>
  <c r="F33"/>
  <c r="G33"/>
  <c r="H33"/>
  <c r="I33" s="1"/>
  <c r="I74" i="64" s="1"/>
  <c r="J33" i="26"/>
  <c r="K33" s="1"/>
  <c r="K74" i="64" s="1"/>
  <c r="L33" i="26"/>
  <c r="M33" s="1"/>
  <c r="M74" i="64" s="1"/>
  <c r="N33" i="26"/>
  <c r="O33" s="1"/>
  <c r="O74" i="64" s="1"/>
  <c r="P33" i="26"/>
  <c r="Q33" s="1"/>
  <c r="Q74" i="64" s="1"/>
  <c r="R33" i="26"/>
  <c r="S33" s="1"/>
  <c r="S74" i="64" s="1"/>
  <c r="T33" i="26"/>
  <c r="U33" s="1"/>
  <c r="U74" i="64" s="1"/>
  <c r="V33" i="26"/>
  <c r="W33" s="1"/>
  <c r="W74" i="64" s="1"/>
  <c r="X33" i="26"/>
  <c r="Z33"/>
  <c r="AB33"/>
  <c r="AD33"/>
  <c r="AE33"/>
  <c r="AF33"/>
  <c r="AG33"/>
  <c r="AH33"/>
  <c r="AI33"/>
  <c r="AL33"/>
  <c r="AM33"/>
  <c r="AV33"/>
  <c r="AW33"/>
  <c r="AX33"/>
  <c r="AY33"/>
  <c r="D34"/>
  <c r="E34"/>
  <c r="F34"/>
  <c r="G34"/>
  <c r="H34"/>
  <c r="J34"/>
  <c r="K34" s="1"/>
  <c r="K75" i="64" s="1"/>
  <c r="L34" i="26"/>
  <c r="M34" s="1"/>
  <c r="M75" i="64" s="1"/>
  <c r="N34" i="26"/>
  <c r="O34" s="1"/>
  <c r="O75" i="64" s="1"/>
  <c r="P34" i="26"/>
  <c r="Q34" s="1"/>
  <c r="Q75" i="64" s="1"/>
  <c r="R34" i="26"/>
  <c r="S34" s="1"/>
  <c r="S75" i="64" s="1"/>
  <c r="T34" i="26"/>
  <c r="U34" s="1"/>
  <c r="U75" i="64" s="1"/>
  <c r="V34" i="26"/>
  <c r="W34" s="1"/>
  <c r="W75" i="64" s="1"/>
  <c r="X34" i="26"/>
  <c r="Z34"/>
  <c r="AB34"/>
  <c r="AD34"/>
  <c r="AE34"/>
  <c r="AF34"/>
  <c r="AG34"/>
  <c r="AH34"/>
  <c r="AI34"/>
  <c r="AL34"/>
  <c r="AM34"/>
  <c r="AV34"/>
  <c r="AW34"/>
  <c r="AX34"/>
  <c r="AY34"/>
  <c r="D35"/>
  <c r="E35"/>
  <c r="F35"/>
  <c r="G35"/>
  <c r="H35"/>
  <c r="I35" s="1"/>
  <c r="I76" i="64" s="1"/>
  <c r="J35" i="26"/>
  <c r="K35" s="1"/>
  <c r="K76" i="64" s="1"/>
  <c r="L35" i="26"/>
  <c r="M35" s="1"/>
  <c r="M76" i="64" s="1"/>
  <c r="N35" i="26"/>
  <c r="O35" s="1"/>
  <c r="O76" i="64" s="1"/>
  <c r="P35" i="26"/>
  <c r="Q35" s="1"/>
  <c r="Q76" i="64" s="1"/>
  <c r="R35" i="26"/>
  <c r="S35" s="1"/>
  <c r="S76" i="64" s="1"/>
  <c r="T35" i="26"/>
  <c r="U35" s="1"/>
  <c r="U76" i="64" s="1"/>
  <c r="V35" i="26"/>
  <c r="W35" s="1"/>
  <c r="W76" i="64" s="1"/>
  <c r="X35" i="26"/>
  <c r="Z35"/>
  <c r="AB35"/>
  <c r="AD35"/>
  <c r="AE35"/>
  <c r="AF35"/>
  <c r="AG35"/>
  <c r="AH35"/>
  <c r="AI35"/>
  <c r="AL35"/>
  <c r="AM35"/>
  <c r="AV35"/>
  <c r="AW35"/>
  <c r="AX35"/>
  <c r="AY35"/>
  <c r="D27"/>
  <c r="E27"/>
  <c r="F27"/>
  <c r="G27"/>
  <c r="H27"/>
  <c r="I27" s="1"/>
  <c r="I68" i="64" s="1"/>
  <c r="J27" i="26"/>
  <c r="K27" s="1"/>
  <c r="K68" i="64" s="1"/>
  <c r="L27" i="26"/>
  <c r="M27" s="1"/>
  <c r="M68" i="64" s="1"/>
  <c r="N27" i="26"/>
  <c r="O27" s="1"/>
  <c r="O68" i="64" s="1"/>
  <c r="P27" i="26"/>
  <c r="Q27" s="1"/>
  <c r="Q68" i="64" s="1"/>
  <c r="R27" i="26"/>
  <c r="S27" s="1"/>
  <c r="S68" i="64" s="1"/>
  <c r="T27" i="26"/>
  <c r="U27" s="1"/>
  <c r="U68" i="64" s="1"/>
  <c r="V27" i="26"/>
  <c r="W27" s="1"/>
  <c r="W68" i="64" s="1"/>
  <c r="X27" i="26"/>
  <c r="Z27"/>
  <c r="AB27"/>
  <c r="AD27"/>
  <c r="AE27"/>
  <c r="AF27"/>
  <c r="AG27"/>
  <c r="AH27"/>
  <c r="AI27"/>
  <c r="AL27"/>
  <c r="AM27"/>
  <c r="AV27"/>
  <c r="AW27"/>
  <c r="AX27"/>
  <c r="AY27"/>
  <c r="D28"/>
  <c r="E28"/>
  <c r="F28"/>
  <c r="G28"/>
  <c r="H28"/>
  <c r="I28" s="1"/>
  <c r="I69" i="64" s="1"/>
  <c r="J28" i="26"/>
  <c r="K28" s="1"/>
  <c r="K69" i="64" s="1"/>
  <c r="L28" i="26"/>
  <c r="M28" s="1"/>
  <c r="M69" i="64" s="1"/>
  <c r="N28" i="26"/>
  <c r="O28" s="1"/>
  <c r="O69" i="64" s="1"/>
  <c r="P28" i="26"/>
  <c r="Q28" s="1"/>
  <c r="Q69" i="64" s="1"/>
  <c r="R28" i="26"/>
  <c r="S28" s="1"/>
  <c r="S69" i="64" s="1"/>
  <c r="T28" i="26"/>
  <c r="U28" s="1"/>
  <c r="U69" i="64" s="1"/>
  <c r="V28" i="26"/>
  <c r="W28" s="1"/>
  <c r="W69" i="64" s="1"/>
  <c r="X28" i="26"/>
  <c r="Z28"/>
  <c r="AB28"/>
  <c r="AD28"/>
  <c r="AE28"/>
  <c r="AF28"/>
  <c r="AG28"/>
  <c r="AH28"/>
  <c r="AI28"/>
  <c r="AL28"/>
  <c r="AM28"/>
  <c r="AV28"/>
  <c r="AW28"/>
  <c r="AX28"/>
  <c r="AY28"/>
  <c r="D29"/>
  <c r="E29"/>
  <c r="F29"/>
  <c r="G29"/>
  <c r="H29"/>
  <c r="I29" s="1"/>
  <c r="I70" i="64" s="1"/>
  <c r="J29" i="26"/>
  <c r="K29" s="1"/>
  <c r="K70" i="64" s="1"/>
  <c r="L29" i="26"/>
  <c r="M29" s="1"/>
  <c r="M70" i="64" s="1"/>
  <c r="N29" i="26"/>
  <c r="O29" s="1"/>
  <c r="O70" i="64" s="1"/>
  <c r="P29" i="26"/>
  <c r="Q29" s="1"/>
  <c r="Q70" i="64" s="1"/>
  <c r="R29" i="26"/>
  <c r="S29" s="1"/>
  <c r="S70" i="64" s="1"/>
  <c r="T29" i="26"/>
  <c r="U29" s="1"/>
  <c r="U70" i="64" s="1"/>
  <c r="V29" i="26"/>
  <c r="W29" s="1"/>
  <c r="W70" i="64" s="1"/>
  <c r="X29" i="26"/>
  <c r="Z29"/>
  <c r="AB29"/>
  <c r="AD29"/>
  <c r="AE29"/>
  <c r="AF29"/>
  <c r="AG29"/>
  <c r="AH29"/>
  <c r="AI29"/>
  <c r="AL29"/>
  <c r="AM29"/>
  <c r="AV29"/>
  <c r="AW29"/>
  <c r="AX29"/>
  <c r="AY29"/>
  <c r="B30"/>
  <c r="D30"/>
  <c r="E30"/>
  <c r="F30"/>
  <c r="G30"/>
  <c r="H30"/>
  <c r="I30" s="1"/>
  <c r="I71" i="64" s="1"/>
  <c r="J30" i="26"/>
  <c r="K30" s="1"/>
  <c r="K71" i="64" s="1"/>
  <c r="L30" i="26"/>
  <c r="M30" s="1"/>
  <c r="M71" i="64" s="1"/>
  <c r="N30" i="26"/>
  <c r="O30" s="1"/>
  <c r="O71" i="64" s="1"/>
  <c r="P30" i="26"/>
  <c r="Q30" s="1"/>
  <c r="Q71" i="64" s="1"/>
  <c r="R30" i="26"/>
  <c r="S30" s="1"/>
  <c r="S71" i="64" s="1"/>
  <c r="T30" i="26"/>
  <c r="U30" s="1"/>
  <c r="U71" i="64" s="1"/>
  <c r="V30" i="26"/>
  <c r="W30" s="1"/>
  <c r="W71" i="64" s="1"/>
  <c r="X30" i="26"/>
  <c r="Z30"/>
  <c r="AB30"/>
  <c r="AD30"/>
  <c r="AE30"/>
  <c r="AF30"/>
  <c r="AG30"/>
  <c r="AH30"/>
  <c r="AI30"/>
  <c r="AL30"/>
  <c r="AM30"/>
  <c r="AV30"/>
  <c r="AW30"/>
  <c r="AX30"/>
  <c r="AY30"/>
  <c r="D21"/>
  <c r="E21"/>
  <c r="F21"/>
  <c r="G21"/>
  <c r="H21"/>
  <c r="I21" s="1"/>
  <c r="I62" i="64" s="1"/>
  <c r="J21" i="26"/>
  <c r="K21" s="1"/>
  <c r="K62" i="64" s="1"/>
  <c r="L21" i="26"/>
  <c r="M21" s="1"/>
  <c r="M62" i="64" s="1"/>
  <c r="N21" i="26"/>
  <c r="O21" s="1"/>
  <c r="O62" i="64" s="1"/>
  <c r="P21" i="26"/>
  <c r="Q21" s="1"/>
  <c r="Q62" i="64" s="1"/>
  <c r="R21" i="26"/>
  <c r="S21" s="1"/>
  <c r="S62" i="64" s="1"/>
  <c r="T21" i="26"/>
  <c r="U21" s="1"/>
  <c r="U62" i="64" s="1"/>
  <c r="V21" i="26"/>
  <c r="W21" s="1"/>
  <c r="W62" i="64" s="1"/>
  <c r="X21" i="26"/>
  <c r="Z21"/>
  <c r="AB21"/>
  <c r="AD21"/>
  <c r="AE21"/>
  <c r="AF21"/>
  <c r="AG21"/>
  <c r="AH21"/>
  <c r="AI21"/>
  <c r="AL21"/>
  <c r="AM21"/>
  <c r="AV21"/>
  <c r="AW21"/>
  <c r="AX21"/>
  <c r="AY21"/>
  <c r="D22"/>
  <c r="E22"/>
  <c r="F22"/>
  <c r="G22"/>
  <c r="H22"/>
  <c r="J22"/>
  <c r="K22" s="1"/>
  <c r="K63" i="64" s="1"/>
  <c r="L22" i="26"/>
  <c r="M22" s="1"/>
  <c r="M63" i="64" s="1"/>
  <c r="N22" i="26"/>
  <c r="O22" s="1"/>
  <c r="O63" i="64" s="1"/>
  <c r="P22" i="26"/>
  <c r="Q22" s="1"/>
  <c r="Q63" i="64" s="1"/>
  <c r="R22" i="26"/>
  <c r="S22" s="1"/>
  <c r="S63" i="64" s="1"/>
  <c r="T22" i="26"/>
  <c r="U22" s="1"/>
  <c r="U63" i="64" s="1"/>
  <c r="V22" i="26"/>
  <c r="W22" s="1"/>
  <c r="W63" i="64" s="1"/>
  <c r="X22" i="26"/>
  <c r="Z22"/>
  <c r="AB22"/>
  <c r="AD22"/>
  <c r="AE22"/>
  <c r="AF22"/>
  <c r="AG22"/>
  <c r="AH22"/>
  <c r="AI22"/>
  <c r="AL22"/>
  <c r="AM22"/>
  <c r="AV22"/>
  <c r="AW22"/>
  <c r="AX22"/>
  <c r="AY22"/>
  <c r="D23"/>
  <c r="E23"/>
  <c r="F23"/>
  <c r="G23"/>
  <c r="H23"/>
  <c r="I23" s="1"/>
  <c r="I64" i="64" s="1"/>
  <c r="J23" i="26"/>
  <c r="K23" s="1"/>
  <c r="K64" i="64" s="1"/>
  <c r="L23" i="26"/>
  <c r="M23" s="1"/>
  <c r="M64" i="64" s="1"/>
  <c r="N23" i="26"/>
  <c r="O23" s="1"/>
  <c r="O64" i="64" s="1"/>
  <c r="P23" i="26"/>
  <c r="Q23" s="1"/>
  <c r="Q64" i="64" s="1"/>
  <c r="R23" i="26"/>
  <c r="S23" s="1"/>
  <c r="S64" i="64" s="1"/>
  <c r="T23" i="26"/>
  <c r="U23" s="1"/>
  <c r="U64" i="64" s="1"/>
  <c r="V23" i="26"/>
  <c r="W23" s="1"/>
  <c r="W64" i="64" s="1"/>
  <c r="X23" i="26"/>
  <c r="Z23"/>
  <c r="AB23"/>
  <c r="AD23"/>
  <c r="AE23"/>
  <c r="AF23"/>
  <c r="AG23"/>
  <c r="AH23"/>
  <c r="AI23"/>
  <c r="AL23"/>
  <c r="AM23"/>
  <c r="AV23"/>
  <c r="AW23"/>
  <c r="AX23"/>
  <c r="AY23"/>
  <c r="D24"/>
  <c r="E24"/>
  <c r="F24"/>
  <c r="G24"/>
  <c r="H24"/>
  <c r="J24"/>
  <c r="K24" s="1"/>
  <c r="K65" i="64" s="1"/>
  <c r="L24" i="26"/>
  <c r="M24" s="1"/>
  <c r="M65" i="64" s="1"/>
  <c r="N24" i="26"/>
  <c r="O24" s="1"/>
  <c r="O65" i="64" s="1"/>
  <c r="P24" i="26"/>
  <c r="Q24" s="1"/>
  <c r="Q65" i="64" s="1"/>
  <c r="R24" i="26"/>
  <c r="S24" s="1"/>
  <c r="S65" i="64" s="1"/>
  <c r="T24" i="26"/>
  <c r="U24" s="1"/>
  <c r="U65" i="64" s="1"/>
  <c r="V24" i="26"/>
  <c r="W24" s="1"/>
  <c r="W65" i="64" s="1"/>
  <c r="X24" i="26"/>
  <c r="Z24"/>
  <c r="AB24"/>
  <c r="AD24"/>
  <c r="AE24"/>
  <c r="AF24"/>
  <c r="AG24"/>
  <c r="AH24"/>
  <c r="AI24"/>
  <c r="AL24"/>
  <c r="AM24"/>
  <c r="AV24"/>
  <c r="AW24"/>
  <c r="AX24"/>
  <c r="AY24"/>
  <c r="D25"/>
  <c r="E25"/>
  <c r="F25"/>
  <c r="G25"/>
  <c r="H25"/>
  <c r="J25"/>
  <c r="K25" s="1"/>
  <c r="K66" i="64" s="1"/>
  <c r="L25" i="26"/>
  <c r="M25" s="1"/>
  <c r="M66" i="64" s="1"/>
  <c r="N25" i="26"/>
  <c r="O25" s="1"/>
  <c r="O66" i="64" s="1"/>
  <c r="P25" i="26"/>
  <c r="Q25" s="1"/>
  <c r="Q66" i="64" s="1"/>
  <c r="R25" i="26"/>
  <c r="S25" s="1"/>
  <c r="S66" i="64" s="1"/>
  <c r="T25" i="26"/>
  <c r="U25" s="1"/>
  <c r="U66" i="64" s="1"/>
  <c r="V25" i="26"/>
  <c r="W25" s="1"/>
  <c r="W66" i="64" s="1"/>
  <c r="X25" i="26"/>
  <c r="Z25"/>
  <c r="AB25"/>
  <c r="AD25"/>
  <c r="AE25"/>
  <c r="AF25"/>
  <c r="AG25"/>
  <c r="AH25"/>
  <c r="AI25"/>
  <c r="AL25"/>
  <c r="AM25"/>
  <c r="AV25"/>
  <c r="AW25"/>
  <c r="AX25"/>
  <c r="AY25"/>
  <c r="D26"/>
  <c r="E26"/>
  <c r="F26"/>
  <c r="G26"/>
  <c r="H26"/>
  <c r="I26" s="1"/>
  <c r="I67" i="64" s="1"/>
  <c r="J26" i="26"/>
  <c r="K26" s="1"/>
  <c r="K67" i="64" s="1"/>
  <c r="L26" i="26"/>
  <c r="M26" s="1"/>
  <c r="M67" i="64" s="1"/>
  <c r="N26" i="26"/>
  <c r="O26" s="1"/>
  <c r="O67" i="64" s="1"/>
  <c r="P26" i="26"/>
  <c r="Q26" s="1"/>
  <c r="Q67" i="64" s="1"/>
  <c r="R26" i="26"/>
  <c r="S26" s="1"/>
  <c r="S67" i="64" s="1"/>
  <c r="T26" i="26"/>
  <c r="U26" s="1"/>
  <c r="U67" i="64" s="1"/>
  <c r="V26" i="26"/>
  <c r="W26" s="1"/>
  <c r="W67" i="64" s="1"/>
  <c r="X26" i="26"/>
  <c r="Z26"/>
  <c r="AB26"/>
  <c r="AD26"/>
  <c r="AE26"/>
  <c r="AF26"/>
  <c r="AG26"/>
  <c r="AH26"/>
  <c r="AI26"/>
  <c r="AL26"/>
  <c r="AM26"/>
  <c r="AV26"/>
  <c r="AW26"/>
  <c r="AX26"/>
  <c r="AY26"/>
  <c r="D14"/>
  <c r="E14"/>
  <c r="F14"/>
  <c r="G14"/>
  <c r="H14"/>
  <c r="J14"/>
  <c r="K14" s="1"/>
  <c r="K55" i="64" s="1"/>
  <c r="L14" i="26"/>
  <c r="M14" s="1"/>
  <c r="M55" i="64" s="1"/>
  <c r="N14" i="26"/>
  <c r="O14" s="1"/>
  <c r="O55" i="64" s="1"/>
  <c r="P14" i="26"/>
  <c r="Q14" s="1"/>
  <c r="Q55" i="64" s="1"/>
  <c r="R14" i="26"/>
  <c r="S14" s="1"/>
  <c r="S55" i="64" s="1"/>
  <c r="T14" i="26"/>
  <c r="U14" s="1"/>
  <c r="U55" i="64" s="1"/>
  <c r="V14" i="26"/>
  <c r="W14" s="1"/>
  <c r="W55" i="64" s="1"/>
  <c r="X14" i="26"/>
  <c r="Z14"/>
  <c r="AB14"/>
  <c r="AD14"/>
  <c r="AE14"/>
  <c r="AF14"/>
  <c r="AG14"/>
  <c r="AH14"/>
  <c r="AI14"/>
  <c r="AL14"/>
  <c r="AM14"/>
  <c r="AV14"/>
  <c r="AW14"/>
  <c r="AX14"/>
  <c r="AY14"/>
  <c r="D15"/>
  <c r="E15"/>
  <c r="F15"/>
  <c r="G15"/>
  <c r="H15"/>
  <c r="I15" s="1"/>
  <c r="I56" i="64" s="1"/>
  <c r="J15" i="26"/>
  <c r="K15" s="1"/>
  <c r="K56" i="64" s="1"/>
  <c r="L15" i="26"/>
  <c r="M15" s="1"/>
  <c r="M56" i="64" s="1"/>
  <c r="N15" i="26"/>
  <c r="O15" s="1"/>
  <c r="O56" i="64" s="1"/>
  <c r="P15" i="26"/>
  <c r="Q15" s="1"/>
  <c r="Q56" i="64" s="1"/>
  <c r="R15" i="26"/>
  <c r="S15" s="1"/>
  <c r="S56" i="64" s="1"/>
  <c r="T15" i="26"/>
  <c r="U15" s="1"/>
  <c r="U56" i="64" s="1"/>
  <c r="V15" i="26"/>
  <c r="W15" s="1"/>
  <c r="W56" i="64" s="1"/>
  <c r="X15" i="26"/>
  <c r="Z15"/>
  <c r="AB15"/>
  <c r="AD15"/>
  <c r="AE15"/>
  <c r="AF15"/>
  <c r="AG15"/>
  <c r="AH15"/>
  <c r="AI15"/>
  <c r="AL15"/>
  <c r="AM15"/>
  <c r="AV15"/>
  <c r="AW15"/>
  <c r="AX15"/>
  <c r="AY15"/>
  <c r="D16"/>
  <c r="E16"/>
  <c r="F16"/>
  <c r="G16"/>
  <c r="H16"/>
  <c r="J16"/>
  <c r="K16" s="1"/>
  <c r="K57" i="64" s="1"/>
  <c r="L16" i="26"/>
  <c r="M16" s="1"/>
  <c r="M57" i="64" s="1"/>
  <c r="N16" i="26"/>
  <c r="O16" s="1"/>
  <c r="O57" i="64" s="1"/>
  <c r="P16" i="26"/>
  <c r="Q16" s="1"/>
  <c r="Q57" i="64" s="1"/>
  <c r="R16" i="26"/>
  <c r="S16" s="1"/>
  <c r="S57" i="64" s="1"/>
  <c r="T16" i="26"/>
  <c r="U16" s="1"/>
  <c r="U57" i="64" s="1"/>
  <c r="V16" i="26"/>
  <c r="W16" s="1"/>
  <c r="W57" i="64" s="1"/>
  <c r="X16" i="26"/>
  <c r="Z16"/>
  <c r="AB16"/>
  <c r="AD16"/>
  <c r="AE16"/>
  <c r="AF16"/>
  <c r="AG16"/>
  <c r="AH16"/>
  <c r="AI16"/>
  <c r="AL16"/>
  <c r="AM16"/>
  <c r="AV16"/>
  <c r="AW16"/>
  <c r="AX16"/>
  <c r="AY16"/>
  <c r="D17"/>
  <c r="E17"/>
  <c r="F17"/>
  <c r="G17"/>
  <c r="H17"/>
  <c r="I17" s="1"/>
  <c r="I58" i="64" s="1"/>
  <c r="J17" i="26"/>
  <c r="K17" s="1"/>
  <c r="K58" i="64" s="1"/>
  <c r="L17" i="26"/>
  <c r="M17" s="1"/>
  <c r="M58" i="64" s="1"/>
  <c r="N17" i="26"/>
  <c r="O17" s="1"/>
  <c r="O58" i="64" s="1"/>
  <c r="P17" i="26"/>
  <c r="Q17" s="1"/>
  <c r="Q58" i="64" s="1"/>
  <c r="R17" i="26"/>
  <c r="S17" s="1"/>
  <c r="S58" i="64" s="1"/>
  <c r="T17" i="26"/>
  <c r="U17" s="1"/>
  <c r="U58" i="64" s="1"/>
  <c r="V17" i="26"/>
  <c r="W17" s="1"/>
  <c r="W58" i="64" s="1"/>
  <c r="X17" i="26"/>
  <c r="Z17"/>
  <c r="AB17"/>
  <c r="AD17"/>
  <c r="AE17"/>
  <c r="AF17"/>
  <c r="AG17"/>
  <c r="AH17"/>
  <c r="AI17"/>
  <c r="AL17"/>
  <c r="AM17"/>
  <c r="AV17"/>
  <c r="AW17"/>
  <c r="AX17"/>
  <c r="AY17"/>
  <c r="D18"/>
  <c r="E18"/>
  <c r="F18"/>
  <c r="G18"/>
  <c r="H18"/>
  <c r="J18"/>
  <c r="K18" s="1"/>
  <c r="K59" i="64" s="1"/>
  <c r="L18" i="26"/>
  <c r="M18" s="1"/>
  <c r="M59" i="64" s="1"/>
  <c r="N18" i="26"/>
  <c r="O18" s="1"/>
  <c r="O59" i="64" s="1"/>
  <c r="P18" i="26"/>
  <c r="Q18" s="1"/>
  <c r="Q59" i="64" s="1"/>
  <c r="R18" i="26"/>
  <c r="S18" s="1"/>
  <c r="S59" i="64" s="1"/>
  <c r="T18" i="26"/>
  <c r="U18" s="1"/>
  <c r="U59" i="64" s="1"/>
  <c r="V18" i="26"/>
  <c r="W18" s="1"/>
  <c r="W59" i="64" s="1"/>
  <c r="X18" i="26"/>
  <c r="Z18"/>
  <c r="AB18"/>
  <c r="AD18"/>
  <c r="AE18"/>
  <c r="AF18"/>
  <c r="AG18"/>
  <c r="AH18"/>
  <c r="AI18"/>
  <c r="AL18"/>
  <c r="AM18"/>
  <c r="AV18"/>
  <c r="AW18"/>
  <c r="AX18"/>
  <c r="AY18"/>
  <c r="D19"/>
  <c r="E19"/>
  <c r="F19"/>
  <c r="G19"/>
  <c r="H19"/>
  <c r="J19"/>
  <c r="K19" s="1"/>
  <c r="K60" i="64" s="1"/>
  <c r="L19" i="26"/>
  <c r="M19" s="1"/>
  <c r="M60" i="64" s="1"/>
  <c r="N19" i="26"/>
  <c r="O19" s="1"/>
  <c r="O60" i="64" s="1"/>
  <c r="P19" i="26"/>
  <c r="Q19" s="1"/>
  <c r="Q60" i="64" s="1"/>
  <c r="R19" i="26"/>
  <c r="S19" s="1"/>
  <c r="S60" i="64" s="1"/>
  <c r="T19" i="26"/>
  <c r="U19" s="1"/>
  <c r="U60" i="64" s="1"/>
  <c r="V19" i="26"/>
  <c r="W19" s="1"/>
  <c r="W60" i="64" s="1"/>
  <c r="X19" i="26"/>
  <c r="Z19"/>
  <c r="AB19"/>
  <c r="AD19"/>
  <c r="AE19"/>
  <c r="AF19"/>
  <c r="AG19"/>
  <c r="AH19"/>
  <c r="AI19"/>
  <c r="AL19"/>
  <c r="AM19"/>
  <c r="AV19"/>
  <c r="AW19"/>
  <c r="AX19"/>
  <c r="AY19"/>
  <c r="D20"/>
  <c r="E20"/>
  <c r="F20"/>
  <c r="G20"/>
  <c r="H20"/>
  <c r="J20"/>
  <c r="K20" s="1"/>
  <c r="K61" i="64" s="1"/>
  <c r="L20" i="26"/>
  <c r="M20" s="1"/>
  <c r="M61" i="64" s="1"/>
  <c r="N20" i="26"/>
  <c r="O20" s="1"/>
  <c r="O61" i="64" s="1"/>
  <c r="P20" i="26"/>
  <c r="Q20" s="1"/>
  <c r="Q61" i="64" s="1"/>
  <c r="R20" i="26"/>
  <c r="S20" s="1"/>
  <c r="S61" i="64" s="1"/>
  <c r="T20" i="26"/>
  <c r="U20" s="1"/>
  <c r="U61" i="64" s="1"/>
  <c r="V20" i="26"/>
  <c r="W20" s="1"/>
  <c r="W61" i="64" s="1"/>
  <c r="X20" i="26"/>
  <c r="Z20"/>
  <c r="AB20"/>
  <c r="AD20"/>
  <c r="AE20"/>
  <c r="AF20"/>
  <c r="AG20"/>
  <c r="AH20"/>
  <c r="AI20"/>
  <c r="AL20"/>
  <c r="AM20"/>
  <c r="AV20"/>
  <c r="AW20"/>
  <c r="AX20"/>
  <c r="AY20"/>
  <c r="D13"/>
  <c r="E13"/>
  <c r="F13"/>
  <c r="G13"/>
  <c r="H13"/>
  <c r="J13"/>
  <c r="K13" s="1"/>
  <c r="K54" i="64" s="1"/>
  <c r="L13" i="26"/>
  <c r="N13"/>
  <c r="O13" s="1"/>
  <c r="O54" i="64" s="1"/>
  <c r="P13" i="26"/>
  <c r="Q13" s="1"/>
  <c r="Q54" i="64" s="1"/>
  <c r="R13" i="26"/>
  <c r="S13" s="1"/>
  <c r="S54" i="64" s="1"/>
  <c r="T13" i="26"/>
  <c r="V13"/>
  <c r="W13" s="1"/>
  <c r="W54" i="64" s="1"/>
  <c r="X13" i="26"/>
  <c r="Z13"/>
  <c r="AB13"/>
  <c r="AD13"/>
  <c r="AE13"/>
  <c r="AF13"/>
  <c r="AG13"/>
  <c r="AH13"/>
  <c r="AI13"/>
  <c r="AL13"/>
  <c r="AM13"/>
  <c r="AV13"/>
  <c r="AW13"/>
  <c r="AX13"/>
  <c r="AY13"/>
  <c r="D13" i="54"/>
  <c r="E13"/>
  <c r="F13"/>
  <c r="G13"/>
  <c r="H13"/>
  <c r="J13"/>
  <c r="L13"/>
  <c r="N13"/>
  <c r="P13"/>
  <c r="R13"/>
  <c r="T13"/>
  <c r="V13"/>
  <c r="X13"/>
  <c r="Z13"/>
  <c r="AB13"/>
  <c r="AD13"/>
  <c r="AE13"/>
  <c r="AF13"/>
  <c r="AG13"/>
  <c r="AH13"/>
  <c r="AI13"/>
  <c r="AL13"/>
  <c r="AM13"/>
  <c r="AV13"/>
  <c r="AW13"/>
  <c r="AX13"/>
  <c r="AY13"/>
  <c r="D14"/>
  <c r="E14"/>
  <c r="F14"/>
  <c r="G14"/>
  <c r="H14"/>
  <c r="J14"/>
  <c r="K14" s="1"/>
  <c r="L14"/>
  <c r="M14" s="1"/>
  <c r="N14"/>
  <c r="O14" s="1"/>
  <c r="P14"/>
  <c r="Q14" s="1"/>
  <c r="R14"/>
  <c r="S14" s="1"/>
  <c r="T14"/>
  <c r="U14" s="1"/>
  <c r="V14"/>
  <c r="W14" s="1"/>
  <c r="X14"/>
  <c r="Y14" s="1"/>
  <c r="Z14"/>
  <c r="AA14" s="1"/>
  <c r="AB14"/>
  <c r="AC14" s="1"/>
  <c r="AD14"/>
  <c r="AE14"/>
  <c r="AF14"/>
  <c r="AG14"/>
  <c r="AH14"/>
  <c r="AI14"/>
  <c r="AL14"/>
  <c r="AM14"/>
  <c r="AV14"/>
  <c r="AW14"/>
  <c r="AX14"/>
  <c r="AY14"/>
  <c r="D14" i="27"/>
  <c r="E14"/>
  <c r="F14"/>
  <c r="G14"/>
  <c r="H14"/>
  <c r="J14"/>
  <c r="K14" s="1"/>
  <c r="L14"/>
  <c r="M14" s="1"/>
  <c r="N14"/>
  <c r="O14" s="1"/>
  <c r="P14"/>
  <c r="Q14" s="1"/>
  <c r="R14"/>
  <c r="S14" s="1"/>
  <c r="T14"/>
  <c r="U14" s="1"/>
  <c r="V14"/>
  <c r="W14" s="1"/>
  <c r="X14"/>
  <c r="Z14"/>
  <c r="AB14"/>
  <c r="AD14"/>
  <c r="AE14"/>
  <c r="AF14"/>
  <c r="AG14"/>
  <c r="AH14"/>
  <c r="AI14"/>
  <c r="AL14"/>
  <c r="AM14"/>
  <c r="AV14"/>
  <c r="AW14"/>
  <c r="AX14"/>
  <c r="AY14"/>
  <c r="D15"/>
  <c r="E15"/>
  <c r="F15"/>
  <c r="G15"/>
  <c r="H15"/>
  <c r="J15"/>
  <c r="K15" s="1"/>
  <c r="L15"/>
  <c r="M15" s="1"/>
  <c r="N15"/>
  <c r="O15" s="1"/>
  <c r="P15"/>
  <c r="Q15" s="1"/>
  <c r="R15"/>
  <c r="S15" s="1"/>
  <c r="T15"/>
  <c r="U15" s="1"/>
  <c r="V15"/>
  <c r="W15" s="1"/>
  <c r="X15"/>
  <c r="Z15"/>
  <c r="AB15"/>
  <c r="AD15"/>
  <c r="AE15"/>
  <c r="AF15"/>
  <c r="AG15"/>
  <c r="AH15"/>
  <c r="AI15"/>
  <c r="AL15"/>
  <c r="AM15"/>
  <c r="AV15"/>
  <c r="AW15"/>
  <c r="AX15"/>
  <c r="AY15"/>
  <c r="D16"/>
  <c r="E16"/>
  <c r="F16"/>
  <c r="G16"/>
  <c r="H16"/>
  <c r="J16"/>
  <c r="K16" s="1"/>
  <c r="L16"/>
  <c r="M16" s="1"/>
  <c r="N16"/>
  <c r="O16" s="1"/>
  <c r="P16"/>
  <c r="Q16" s="1"/>
  <c r="R16"/>
  <c r="S16" s="1"/>
  <c r="T16"/>
  <c r="U16" s="1"/>
  <c r="V16"/>
  <c r="W16" s="1"/>
  <c r="X16"/>
  <c r="Z16"/>
  <c r="AB16"/>
  <c r="AD16"/>
  <c r="AE16"/>
  <c r="AF16"/>
  <c r="AG16"/>
  <c r="AH16"/>
  <c r="AI16"/>
  <c r="AL16"/>
  <c r="AM16"/>
  <c r="AV16"/>
  <c r="AW16"/>
  <c r="AX16"/>
  <c r="AY16"/>
  <c r="D17"/>
  <c r="E17"/>
  <c r="F17"/>
  <c r="G17"/>
  <c r="H17"/>
  <c r="J17"/>
  <c r="K17" s="1"/>
  <c r="L17"/>
  <c r="M17" s="1"/>
  <c r="N17"/>
  <c r="O17" s="1"/>
  <c r="P17"/>
  <c r="Q17" s="1"/>
  <c r="R17"/>
  <c r="S17" s="1"/>
  <c r="T17"/>
  <c r="U17" s="1"/>
  <c r="V17"/>
  <c r="W17" s="1"/>
  <c r="X17"/>
  <c r="Z17"/>
  <c r="AB17"/>
  <c r="AD17"/>
  <c r="AE17"/>
  <c r="AF17"/>
  <c r="AG17"/>
  <c r="AH17"/>
  <c r="AI17"/>
  <c r="AL17"/>
  <c r="AM17"/>
  <c r="AV17"/>
  <c r="AW17"/>
  <c r="AX17"/>
  <c r="AY17"/>
  <c r="D18"/>
  <c r="E18"/>
  <c r="F18"/>
  <c r="G18"/>
  <c r="H18"/>
  <c r="J18"/>
  <c r="K18" s="1"/>
  <c r="L18"/>
  <c r="M18" s="1"/>
  <c r="N18"/>
  <c r="O18" s="1"/>
  <c r="P18"/>
  <c r="Q18" s="1"/>
  <c r="R18"/>
  <c r="S18" s="1"/>
  <c r="T18"/>
  <c r="U18" s="1"/>
  <c r="V18"/>
  <c r="W18" s="1"/>
  <c r="X18"/>
  <c r="Z18"/>
  <c r="AB18"/>
  <c r="AD18"/>
  <c r="AE18"/>
  <c r="AF18"/>
  <c r="AG18"/>
  <c r="AH18"/>
  <c r="AI18"/>
  <c r="AL18"/>
  <c r="AM18"/>
  <c r="AV18"/>
  <c r="AW18"/>
  <c r="AX18"/>
  <c r="AY18"/>
  <c r="D19"/>
  <c r="E19"/>
  <c r="F19"/>
  <c r="G19"/>
  <c r="H19"/>
  <c r="J19"/>
  <c r="K19" s="1"/>
  <c r="L19"/>
  <c r="M19" s="1"/>
  <c r="N19"/>
  <c r="O19" s="1"/>
  <c r="P19"/>
  <c r="Q19" s="1"/>
  <c r="R19"/>
  <c r="S19" s="1"/>
  <c r="T19"/>
  <c r="U19" s="1"/>
  <c r="V19"/>
  <c r="W19" s="1"/>
  <c r="X19"/>
  <c r="Z19"/>
  <c r="AB19"/>
  <c r="AD19"/>
  <c r="AE19"/>
  <c r="AF19"/>
  <c r="AG19"/>
  <c r="AH19"/>
  <c r="AI19"/>
  <c r="AL19"/>
  <c r="AM19"/>
  <c r="AV19"/>
  <c r="AW19"/>
  <c r="AX19"/>
  <c r="AY19"/>
  <c r="D20"/>
  <c r="E20"/>
  <c r="F20"/>
  <c r="G20"/>
  <c r="H20"/>
  <c r="J20"/>
  <c r="K20" s="1"/>
  <c r="L20"/>
  <c r="M20" s="1"/>
  <c r="N20"/>
  <c r="O20" s="1"/>
  <c r="P20"/>
  <c r="Q20" s="1"/>
  <c r="R20"/>
  <c r="S20" s="1"/>
  <c r="T20"/>
  <c r="U20" s="1"/>
  <c r="V20"/>
  <c r="W20" s="1"/>
  <c r="X20"/>
  <c r="Z20"/>
  <c r="AB20"/>
  <c r="AD20"/>
  <c r="AE20"/>
  <c r="AF20"/>
  <c r="AG20"/>
  <c r="AH20"/>
  <c r="AI20"/>
  <c r="AL20"/>
  <c r="AM20"/>
  <c r="AV20"/>
  <c r="AW20"/>
  <c r="AX20"/>
  <c r="AY20"/>
  <c r="D21"/>
  <c r="E21"/>
  <c r="F21"/>
  <c r="G21"/>
  <c r="H21"/>
  <c r="J21"/>
  <c r="K21" s="1"/>
  <c r="L21"/>
  <c r="M21" s="1"/>
  <c r="N21"/>
  <c r="O21" s="1"/>
  <c r="P21"/>
  <c r="Q21" s="1"/>
  <c r="R21"/>
  <c r="S21" s="1"/>
  <c r="T21"/>
  <c r="U21" s="1"/>
  <c r="V21"/>
  <c r="W21" s="1"/>
  <c r="X21"/>
  <c r="Z21"/>
  <c r="AB21"/>
  <c r="AD21"/>
  <c r="AE21"/>
  <c r="AF21"/>
  <c r="AG21"/>
  <c r="AH21"/>
  <c r="AI21"/>
  <c r="AL21"/>
  <c r="AM21"/>
  <c r="AV21"/>
  <c r="AW21"/>
  <c r="AX21"/>
  <c r="AY21"/>
  <c r="D22"/>
  <c r="E22"/>
  <c r="F22"/>
  <c r="G22"/>
  <c r="H22"/>
  <c r="J22"/>
  <c r="K22" s="1"/>
  <c r="L22"/>
  <c r="M22" s="1"/>
  <c r="N22"/>
  <c r="O22" s="1"/>
  <c r="P22"/>
  <c r="Q22" s="1"/>
  <c r="R22"/>
  <c r="S22" s="1"/>
  <c r="T22"/>
  <c r="U22" s="1"/>
  <c r="V22"/>
  <c r="W22" s="1"/>
  <c r="X22"/>
  <c r="Z22"/>
  <c r="AB22"/>
  <c r="AD22"/>
  <c r="AE22"/>
  <c r="AF22"/>
  <c r="AG22"/>
  <c r="AH22"/>
  <c r="AI22"/>
  <c r="AL22"/>
  <c r="AM22"/>
  <c r="AV22"/>
  <c r="AW22"/>
  <c r="AX22"/>
  <c r="AY22"/>
  <c r="D23"/>
  <c r="E23"/>
  <c r="F23"/>
  <c r="G23"/>
  <c r="H23"/>
  <c r="J23"/>
  <c r="K23" s="1"/>
  <c r="L23"/>
  <c r="M23" s="1"/>
  <c r="N23"/>
  <c r="O23" s="1"/>
  <c r="P23"/>
  <c r="Q23" s="1"/>
  <c r="R23"/>
  <c r="S23" s="1"/>
  <c r="T23"/>
  <c r="U23" s="1"/>
  <c r="V23"/>
  <c r="W23" s="1"/>
  <c r="X23"/>
  <c r="Z23"/>
  <c r="AB23"/>
  <c r="AD23"/>
  <c r="AE23"/>
  <c r="AF23"/>
  <c r="AG23"/>
  <c r="AH23"/>
  <c r="AI23"/>
  <c r="AL23"/>
  <c r="AM23"/>
  <c r="AV23"/>
  <c r="AW23"/>
  <c r="AX23"/>
  <c r="AY23"/>
  <c r="D24"/>
  <c r="E24"/>
  <c r="F24"/>
  <c r="G24"/>
  <c r="H24"/>
  <c r="J24"/>
  <c r="K24" s="1"/>
  <c r="L24"/>
  <c r="M24" s="1"/>
  <c r="N24"/>
  <c r="O24" s="1"/>
  <c r="P24"/>
  <c r="Q24" s="1"/>
  <c r="R24"/>
  <c r="S24" s="1"/>
  <c r="T24"/>
  <c r="U24" s="1"/>
  <c r="V24"/>
  <c r="W24" s="1"/>
  <c r="X24"/>
  <c r="Z24"/>
  <c r="AB24"/>
  <c r="AD24"/>
  <c r="AE24"/>
  <c r="AF24"/>
  <c r="AG24"/>
  <c r="AH24"/>
  <c r="AI24"/>
  <c r="AL24"/>
  <c r="AM24"/>
  <c r="AV24"/>
  <c r="AW24"/>
  <c r="AX24"/>
  <c r="AY24"/>
  <c r="D25"/>
  <c r="E25"/>
  <c r="F25"/>
  <c r="G25"/>
  <c r="H25"/>
  <c r="J25"/>
  <c r="K25" s="1"/>
  <c r="L25"/>
  <c r="M25" s="1"/>
  <c r="N25"/>
  <c r="O25" s="1"/>
  <c r="P25"/>
  <c r="Q25" s="1"/>
  <c r="R25"/>
  <c r="S25" s="1"/>
  <c r="T25"/>
  <c r="U25" s="1"/>
  <c r="V25"/>
  <c r="W25" s="1"/>
  <c r="X25"/>
  <c r="Z25"/>
  <c r="AB25"/>
  <c r="AD25"/>
  <c r="AE25"/>
  <c r="AF25"/>
  <c r="AG25"/>
  <c r="AH25"/>
  <c r="AI25"/>
  <c r="AL25"/>
  <c r="AM25"/>
  <c r="AV25"/>
  <c r="AW25"/>
  <c r="AX25"/>
  <c r="AY25"/>
  <c r="D26"/>
  <c r="E26"/>
  <c r="F26"/>
  <c r="G26"/>
  <c r="H26"/>
  <c r="J26"/>
  <c r="K26" s="1"/>
  <c r="L26"/>
  <c r="M26" s="1"/>
  <c r="N26"/>
  <c r="O26" s="1"/>
  <c r="P26"/>
  <c r="Q26" s="1"/>
  <c r="R26"/>
  <c r="S26" s="1"/>
  <c r="T26"/>
  <c r="U26" s="1"/>
  <c r="V26"/>
  <c r="W26" s="1"/>
  <c r="X26"/>
  <c r="Z26"/>
  <c r="AB26"/>
  <c r="AD26"/>
  <c r="AE26"/>
  <c r="AF26"/>
  <c r="AG26"/>
  <c r="AH26"/>
  <c r="AI26"/>
  <c r="AL26"/>
  <c r="AM26"/>
  <c r="AV26"/>
  <c r="AW26"/>
  <c r="AX26"/>
  <c r="AY26"/>
  <c r="D27"/>
  <c r="E27"/>
  <c r="F27"/>
  <c r="G27"/>
  <c r="H27"/>
  <c r="J27"/>
  <c r="K27" s="1"/>
  <c r="L27"/>
  <c r="M27" s="1"/>
  <c r="N27"/>
  <c r="O27" s="1"/>
  <c r="P27"/>
  <c r="Q27" s="1"/>
  <c r="R27"/>
  <c r="S27" s="1"/>
  <c r="T27"/>
  <c r="U27" s="1"/>
  <c r="V27"/>
  <c r="W27" s="1"/>
  <c r="X27"/>
  <c r="Z27"/>
  <c r="AB27"/>
  <c r="AD27"/>
  <c r="AE27"/>
  <c r="AF27"/>
  <c r="AG27"/>
  <c r="AH27"/>
  <c r="AI27"/>
  <c r="AL27"/>
  <c r="AM27"/>
  <c r="AV27"/>
  <c r="AW27"/>
  <c r="AX27"/>
  <c r="AY27"/>
  <c r="D28"/>
  <c r="E28"/>
  <c r="F28"/>
  <c r="G28"/>
  <c r="H28"/>
  <c r="J28"/>
  <c r="K28" s="1"/>
  <c r="L28"/>
  <c r="M28" s="1"/>
  <c r="N28"/>
  <c r="O28" s="1"/>
  <c r="P28"/>
  <c r="Q28" s="1"/>
  <c r="R28"/>
  <c r="S28" s="1"/>
  <c r="T28"/>
  <c r="U28" s="1"/>
  <c r="V28"/>
  <c r="W28" s="1"/>
  <c r="X28"/>
  <c r="Z28"/>
  <c r="AB28"/>
  <c r="AD28"/>
  <c r="AE28"/>
  <c r="AF28"/>
  <c r="AG28"/>
  <c r="AH28"/>
  <c r="AI28"/>
  <c r="AL28"/>
  <c r="AM28"/>
  <c r="AV28"/>
  <c r="AW28"/>
  <c r="AX28"/>
  <c r="AY28"/>
  <c r="D29"/>
  <c r="E29"/>
  <c r="F29"/>
  <c r="G29"/>
  <c r="H29"/>
  <c r="J29"/>
  <c r="K29" s="1"/>
  <c r="L29"/>
  <c r="M29" s="1"/>
  <c r="N29"/>
  <c r="O29" s="1"/>
  <c r="P29"/>
  <c r="Q29" s="1"/>
  <c r="R29"/>
  <c r="S29" s="1"/>
  <c r="T29"/>
  <c r="U29" s="1"/>
  <c r="V29"/>
  <c r="W29" s="1"/>
  <c r="X29"/>
  <c r="Z29"/>
  <c r="AB29"/>
  <c r="AD29"/>
  <c r="AE29"/>
  <c r="AF29"/>
  <c r="AG29"/>
  <c r="AH29"/>
  <c r="AI29"/>
  <c r="AL29"/>
  <c r="AM29"/>
  <c r="AV29"/>
  <c r="AW29"/>
  <c r="AX29"/>
  <c r="AY29"/>
  <c r="D30"/>
  <c r="E30"/>
  <c r="F30"/>
  <c r="G30"/>
  <c r="H30"/>
  <c r="J30"/>
  <c r="K30" s="1"/>
  <c r="L30"/>
  <c r="M30" s="1"/>
  <c r="N30"/>
  <c r="O30" s="1"/>
  <c r="P30"/>
  <c r="Q30" s="1"/>
  <c r="R30"/>
  <c r="S30" s="1"/>
  <c r="T30"/>
  <c r="U30" s="1"/>
  <c r="V30"/>
  <c r="W30" s="1"/>
  <c r="X30"/>
  <c r="Z30"/>
  <c r="AB30"/>
  <c r="AD30"/>
  <c r="AE30"/>
  <c r="AF30"/>
  <c r="AG30"/>
  <c r="AH30"/>
  <c r="AI30"/>
  <c r="AL30"/>
  <c r="AM30"/>
  <c r="AV30"/>
  <c r="AW30"/>
  <c r="AX30"/>
  <c r="AY30"/>
  <c r="D31"/>
  <c r="E31"/>
  <c r="F31"/>
  <c r="G31"/>
  <c r="H31"/>
  <c r="I31" s="1"/>
  <c r="J31"/>
  <c r="K31" s="1"/>
  <c r="L31"/>
  <c r="M31" s="1"/>
  <c r="N31"/>
  <c r="O31" s="1"/>
  <c r="P31"/>
  <c r="Q31" s="1"/>
  <c r="R31"/>
  <c r="S31" s="1"/>
  <c r="T31"/>
  <c r="U31" s="1"/>
  <c r="V31"/>
  <c r="W31" s="1"/>
  <c r="X31"/>
  <c r="Z31"/>
  <c r="AB31"/>
  <c r="AD31"/>
  <c r="AE31"/>
  <c r="AF31"/>
  <c r="AG31"/>
  <c r="AH31"/>
  <c r="AI31"/>
  <c r="AL31"/>
  <c r="AM31"/>
  <c r="AV31"/>
  <c r="AW31"/>
  <c r="AX31"/>
  <c r="AY31"/>
  <c r="D32"/>
  <c r="E32"/>
  <c r="F32"/>
  <c r="G32"/>
  <c r="H32"/>
  <c r="J32"/>
  <c r="K32" s="1"/>
  <c r="L32"/>
  <c r="M32" s="1"/>
  <c r="N32"/>
  <c r="O32" s="1"/>
  <c r="P32"/>
  <c r="Q32" s="1"/>
  <c r="R32"/>
  <c r="S32" s="1"/>
  <c r="T32"/>
  <c r="U32" s="1"/>
  <c r="V32"/>
  <c r="W32" s="1"/>
  <c r="X32"/>
  <c r="Z32"/>
  <c r="AB32"/>
  <c r="AD32"/>
  <c r="AE32"/>
  <c r="AF32"/>
  <c r="AG32"/>
  <c r="AH32"/>
  <c r="AI32"/>
  <c r="AL32"/>
  <c r="AM32"/>
  <c r="AV32"/>
  <c r="AW32"/>
  <c r="AX32"/>
  <c r="AY32"/>
  <c r="D33"/>
  <c r="E33"/>
  <c r="F33"/>
  <c r="G33"/>
  <c r="H33"/>
  <c r="J33"/>
  <c r="K33" s="1"/>
  <c r="L33"/>
  <c r="M33" s="1"/>
  <c r="N33"/>
  <c r="O33" s="1"/>
  <c r="P33"/>
  <c r="Q33" s="1"/>
  <c r="R33"/>
  <c r="S33" s="1"/>
  <c r="T33"/>
  <c r="U33" s="1"/>
  <c r="V33"/>
  <c r="W33" s="1"/>
  <c r="X33"/>
  <c r="Z33"/>
  <c r="AB33"/>
  <c r="AD33"/>
  <c r="AE33"/>
  <c r="AF33"/>
  <c r="AG33"/>
  <c r="AH33"/>
  <c r="AI33"/>
  <c r="AL33"/>
  <c r="AM33"/>
  <c r="AV33"/>
  <c r="AW33"/>
  <c r="AX33"/>
  <c r="AY33"/>
  <c r="D34"/>
  <c r="E34"/>
  <c r="F34"/>
  <c r="G34"/>
  <c r="H34"/>
  <c r="I34" s="1"/>
  <c r="J34"/>
  <c r="K34" s="1"/>
  <c r="L34"/>
  <c r="M34" s="1"/>
  <c r="N34"/>
  <c r="O34" s="1"/>
  <c r="P34"/>
  <c r="Q34" s="1"/>
  <c r="R34"/>
  <c r="S34" s="1"/>
  <c r="T34"/>
  <c r="U34" s="1"/>
  <c r="V34"/>
  <c r="W34" s="1"/>
  <c r="X34"/>
  <c r="Z34"/>
  <c r="AB34"/>
  <c r="AD34"/>
  <c r="AE34"/>
  <c r="AF34"/>
  <c r="AG34"/>
  <c r="AH34"/>
  <c r="AI34"/>
  <c r="AL34"/>
  <c r="AM34"/>
  <c r="AV34"/>
  <c r="AW34"/>
  <c r="AX34"/>
  <c r="AY34"/>
  <c r="D35"/>
  <c r="E35"/>
  <c r="F35"/>
  <c r="G35"/>
  <c r="H35"/>
  <c r="J35"/>
  <c r="K35" s="1"/>
  <c r="L35"/>
  <c r="M35" s="1"/>
  <c r="N35"/>
  <c r="O35" s="1"/>
  <c r="P35"/>
  <c r="Q35" s="1"/>
  <c r="R35"/>
  <c r="S35" s="1"/>
  <c r="T35"/>
  <c r="U35" s="1"/>
  <c r="V35"/>
  <c r="W35" s="1"/>
  <c r="X35"/>
  <c r="Z35"/>
  <c r="AB35"/>
  <c r="AD35"/>
  <c r="AE35"/>
  <c r="AF35"/>
  <c r="AG35"/>
  <c r="AH35"/>
  <c r="AI35"/>
  <c r="AL35"/>
  <c r="AM35"/>
  <c r="AV35"/>
  <c r="AW35"/>
  <c r="AX35"/>
  <c r="AY35"/>
  <c r="D36"/>
  <c r="E36"/>
  <c r="F36"/>
  <c r="G36"/>
  <c r="H36"/>
  <c r="J36"/>
  <c r="K36" s="1"/>
  <c r="L36"/>
  <c r="M36" s="1"/>
  <c r="N36"/>
  <c r="O36" s="1"/>
  <c r="P36"/>
  <c r="Q36" s="1"/>
  <c r="R36"/>
  <c r="S36" s="1"/>
  <c r="T36"/>
  <c r="U36" s="1"/>
  <c r="V36"/>
  <c r="W36" s="1"/>
  <c r="X36"/>
  <c r="Z36"/>
  <c r="AB36"/>
  <c r="AD36"/>
  <c r="AE36"/>
  <c r="AF36"/>
  <c r="AG36"/>
  <c r="AH36"/>
  <c r="AI36"/>
  <c r="AL36"/>
  <c r="AM36"/>
  <c r="AV36"/>
  <c r="AW36"/>
  <c r="AX36"/>
  <c r="AY36"/>
  <c r="D37"/>
  <c r="E37"/>
  <c r="F37"/>
  <c r="G37"/>
  <c r="H37"/>
  <c r="J37"/>
  <c r="K37" s="1"/>
  <c r="L37"/>
  <c r="M37" s="1"/>
  <c r="N37"/>
  <c r="O37" s="1"/>
  <c r="P37"/>
  <c r="Q37" s="1"/>
  <c r="R37"/>
  <c r="S37" s="1"/>
  <c r="T37"/>
  <c r="U37" s="1"/>
  <c r="V37"/>
  <c r="W37" s="1"/>
  <c r="X37"/>
  <c r="Z37"/>
  <c r="AB37"/>
  <c r="AD37"/>
  <c r="AE37"/>
  <c r="AF37"/>
  <c r="AG37"/>
  <c r="AH37"/>
  <c r="AI37"/>
  <c r="AL37"/>
  <c r="AM37"/>
  <c r="AV37"/>
  <c r="AW37"/>
  <c r="AX37"/>
  <c r="AY37"/>
  <c r="D38"/>
  <c r="E38"/>
  <c r="F38"/>
  <c r="G38"/>
  <c r="H38"/>
  <c r="J38"/>
  <c r="K38" s="1"/>
  <c r="L38"/>
  <c r="M38" s="1"/>
  <c r="N38"/>
  <c r="O38" s="1"/>
  <c r="P38"/>
  <c r="Q38" s="1"/>
  <c r="R38"/>
  <c r="S38" s="1"/>
  <c r="T38"/>
  <c r="U38" s="1"/>
  <c r="V38"/>
  <c r="W38" s="1"/>
  <c r="X38"/>
  <c r="Z38"/>
  <c r="AB38"/>
  <c r="AD38"/>
  <c r="AE38"/>
  <c r="AF38"/>
  <c r="AG38"/>
  <c r="AH38"/>
  <c r="AI38"/>
  <c r="AL38"/>
  <c r="AM38"/>
  <c r="AV38"/>
  <c r="AW38"/>
  <c r="AX38"/>
  <c r="AY38"/>
  <c r="D13"/>
  <c r="E13"/>
  <c r="F13"/>
  <c r="G13"/>
  <c r="H13"/>
  <c r="J13"/>
  <c r="L13"/>
  <c r="N13"/>
  <c r="P13"/>
  <c r="R13"/>
  <c r="T13"/>
  <c r="V13"/>
  <c r="X13"/>
  <c r="Z13"/>
  <c r="AB13"/>
  <c r="AD13"/>
  <c r="AE13"/>
  <c r="AF13"/>
  <c r="AG13"/>
  <c r="AH13"/>
  <c r="AI13"/>
  <c r="AL13"/>
  <c r="AM13"/>
  <c r="AV13"/>
  <c r="AW13"/>
  <c r="AX13"/>
  <c r="AY13"/>
  <c r="AV14" i="1"/>
  <c r="AW14"/>
  <c r="AX14"/>
  <c r="AY14"/>
  <c r="AV15"/>
  <c r="AW15"/>
  <c r="AX15"/>
  <c r="AY15"/>
  <c r="AV16"/>
  <c r="AW16"/>
  <c r="AX16"/>
  <c r="AY16"/>
  <c r="AV17"/>
  <c r="AW17"/>
  <c r="AX17"/>
  <c r="AY17"/>
  <c r="AV18"/>
  <c r="AW18"/>
  <c r="AX18"/>
  <c r="AY18"/>
  <c r="AV19"/>
  <c r="AW19"/>
  <c r="AX19"/>
  <c r="AY19"/>
  <c r="AV20"/>
  <c r="AW20"/>
  <c r="AX20"/>
  <c r="AY20"/>
  <c r="AV21"/>
  <c r="AW21"/>
  <c r="AX21"/>
  <c r="AY21"/>
  <c r="AV22"/>
  <c r="AW22"/>
  <c r="AX22"/>
  <c r="AY22"/>
  <c r="AV23"/>
  <c r="AW23"/>
  <c r="AX23"/>
  <c r="AY23"/>
  <c r="AV24"/>
  <c r="AW24"/>
  <c r="AX24"/>
  <c r="AY24"/>
  <c r="AV25"/>
  <c r="AW25"/>
  <c r="AX25"/>
  <c r="AY25"/>
  <c r="AV26"/>
  <c r="AW26"/>
  <c r="AX26"/>
  <c r="AY26"/>
  <c r="AV27"/>
  <c r="AW27"/>
  <c r="AX27"/>
  <c r="AY27"/>
  <c r="AV28"/>
  <c r="AW28"/>
  <c r="AX28"/>
  <c r="AY28"/>
  <c r="AW13"/>
  <c r="AX13"/>
  <c r="AY13"/>
  <c r="AV13"/>
  <c r="D24"/>
  <c r="E24"/>
  <c r="F24"/>
  <c r="G24"/>
  <c r="D25"/>
  <c r="E25"/>
  <c r="F25"/>
  <c r="G25"/>
  <c r="D26"/>
  <c r="E26"/>
  <c r="F26"/>
  <c r="G26"/>
  <c r="D27"/>
  <c r="E27"/>
  <c r="F27"/>
  <c r="G27"/>
  <c r="D28"/>
  <c r="E28"/>
  <c r="F28"/>
  <c r="G28"/>
  <c r="D14"/>
  <c r="E14"/>
  <c r="F14"/>
  <c r="G14"/>
  <c r="D15"/>
  <c r="E15"/>
  <c r="F15"/>
  <c r="G15"/>
  <c r="D16"/>
  <c r="E16"/>
  <c r="F16"/>
  <c r="G16"/>
  <c r="D17"/>
  <c r="E17"/>
  <c r="F17"/>
  <c r="G17"/>
  <c r="D18"/>
  <c r="E18"/>
  <c r="F18"/>
  <c r="G18"/>
  <c r="D19"/>
  <c r="E19"/>
  <c r="F19"/>
  <c r="G19"/>
  <c r="D20"/>
  <c r="E20"/>
  <c r="F20"/>
  <c r="G20"/>
  <c r="D21"/>
  <c r="E21"/>
  <c r="F21"/>
  <c r="G21"/>
  <c r="D22"/>
  <c r="E22"/>
  <c r="F22"/>
  <c r="G22"/>
  <c r="D23"/>
  <c r="E23"/>
  <c r="F23"/>
  <c r="G23"/>
  <c r="D13"/>
  <c r="E13"/>
  <c r="F13"/>
  <c r="G13"/>
  <c r="AY150" i="68"/>
  <c r="AX150"/>
  <c r="AW150"/>
  <c r="AV150"/>
  <c r="AM150"/>
  <c r="AL150"/>
  <c r="AI150"/>
  <c r="AH150"/>
  <c r="AG150"/>
  <c r="AF150"/>
  <c r="AE150"/>
  <c r="AD150"/>
  <c r="EZ40"/>
  <c r="DW40"/>
  <c r="DV40"/>
  <c r="DU40"/>
  <c r="DT40"/>
  <c r="DQ40"/>
  <c r="AN40"/>
  <c r="AN188" s="1"/>
  <c r="AJ40"/>
  <c r="BD40" s="1"/>
  <c r="AC40"/>
  <c r="AC17" i="27" s="1"/>
  <c r="AA40" i="68"/>
  <c r="AA17" i="27" s="1"/>
  <c r="Y40" i="68"/>
  <c r="Y17" i="27" s="1"/>
  <c r="W40" i="68"/>
  <c r="U40"/>
  <c r="S40"/>
  <c r="Q40"/>
  <c r="O40"/>
  <c r="M40"/>
  <c r="K40"/>
  <c r="I40"/>
  <c r="C40"/>
  <c r="C17" i="27" s="1"/>
  <c r="B17"/>
  <c r="EZ114" i="68"/>
  <c r="DW114"/>
  <c r="DV114"/>
  <c r="DU114"/>
  <c r="DT114"/>
  <c r="FB114" s="1"/>
  <c r="DQ114"/>
  <c r="AN114"/>
  <c r="AN262" s="1"/>
  <c r="AJ114"/>
  <c r="AO114" s="1"/>
  <c r="AO262" s="1"/>
  <c r="AC114"/>
  <c r="AA114"/>
  <c r="Y114"/>
  <c r="W114"/>
  <c r="U114"/>
  <c r="S114"/>
  <c r="Q114"/>
  <c r="O114"/>
  <c r="M114"/>
  <c r="K114"/>
  <c r="I114"/>
  <c r="C114"/>
  <c r="C16" i="53" s="1"/>
  <c r="B16"/>
  <c r="EZ24" i="68"/>
  <c r="DW24"/>
  <c r="DV24"/>
  <c r="DU24"/>
  <c r="DT24"/>
  <c r="DQ24"/>
  <c r="AN24"/>
  <c r="AN172" s="1"/>
  <c r="AJ24"/>
  <c r="AC24"/>
  <c r="AC18" i="1" s="1"/>
  <c r="AA24" i="68"/>
  <c r="AA18" i="1" s="1"/>
  <c r="Y24" i="68"/>
  <c r="Y18" i="1" s="1"/>
  <c r="W24" i="68"/>
  <c r="U24"/>
  <c r="S24"/>
  <c r="Q24"/>
  <c r="O24"/>
  <c r="M24"/>
  <c r="K24"/>
  <c r="I24"/>
  <c r="C24"/>
  <c r="C18" i="1" s="1"/>
  <c r="B18"/>
  <c r="EZ36" i="68"/>
  <c r="DW36"/>
  <c r="DV36"/>
  <c r="DU36"/>
  <c r="DT36"/>
  <c r="DQ36"/>
  <c r="AN36"/>
  <c r="AN184" s="1"/>
  <c r="AJ36"/>
  <c r="BD36" s="1"/>
  <c r="AC36"/>
  <c r="AC13" i="27" s="1"/>
  <c r="AA36" i="68"/>
  <c r="AA13" i="27" s="1"/>
  <c r="Y36" i="68"/>
  <c r="Y13" i="27" s="1"/>
  <c r="W36" i="68"/>
  <c r="U36"/>
  <c r="S36"/>
  <c r="Q36"/>
  <c r="O36"/>
  <c r="M36"/>
  <c r="K36"/>
  <c r="I36"/>
  <c r="C36"/>
  <c r="C13" i="27" s="1"/>
  <c r="B13"/>
  <c r="EZ105" i="68"/>
  <c r="DW105"/>
  <c r="DV105"/>
  <c r="DU105"/>
  <c r="DT105"/>
  <c r="FB105" s="1"/>
  <c r="DQ105"/>
  <c r="AN105"/>
  <c r="AN253" s="1"/>
  <c r="AJ105"/>
  <c r="BD105" s="1"/>
  <c r="AC105"/>
  <c r="AC52" i="26" s="1"/>
  <c r="AA105" i="68"/>
  <c r="AA52" i="26" s="1"/>
  <c r="Y105" i="68"/>
  <c r="Y52" i="26" s="1"/>
  <c r="W105" i="68"/>
  <c r="U105"/>
  <c r="S105"/>
  <c r="Q105"/>
  <c r="O105"/>
  <c r="M105"/>
  <c r="K105"/>
  <c r="I105"/>
  <c r="C105"/>
  <c r="C52" i="26" s="1"/>
  <c r="B52"/>
  <c r="EZ18" i="68"/>
  <c r="DW18"/>
  <c r="DV18"/>
  <c r="DU18"/>
  <c r="DT18"/>
  <c r="DQ18"/>
  <c r="CJ18"/>
  <c r="FD18" s="1"/>
  <c r="AN18"/>
  <c r="AJ18"/>
  <c r="AC18"/>
  <c r="AA18"/>
  <c r="Y18"/>
  <c r="W18"/>
  <c r="U18"/>
  <c r="S18"/>
  <c r="Q18"/>
  <c r="O18"/>
  <c r="M18"/>
  <c r="K18"/>
  <c r="I18"/>
  <c r="C18"/>
  <c r="EZ75"/>
  <c r="DW75"/>
  <c r="DV75"/>
  <c r="DU75"/>
  <c r="DT75"/>
  <c r="DQ75"/>
  <c r="AN75"/>
  <c r="AN223" s="1"/>
  <c r="AJ75"/>
  <c r="AO75" s="1"/>
  <c r="AO223" s="1"/>
  <c r="AC75"/>
  <c r="AC22" i="26" s="1"/>
  <c r="AA75" i="68"/>
  <c r="AA22" i="26" s="1"/>
  <c r="Y75" i="68"/>
  <c r="Y22" i="26" s="1"/>
  <c r="W75" i="68"/>
  <c r="U75"/>
  <c r="S75"/>
  <c r="Q75"/>
  <c r="O75"/>
  <c r="M75"/>
  <c r="K75"/>
  <c r="I75"/>
  <c r="C75"/>
  <c r="C22" i="26" s="1"/>
  <c r="B22"/>
  <c r="EZ122" i="68"/>
  <c r="DW122"/>
  <c r="DV122"/>
  <c r="DU122"/>
  <c r="DT122"/>
  <c r="DQ122"/>
  <c r="AN122"/>
  <c r="AN270" s="1"/>
  <c r="AJ122"/>
  <c r="BD122" s="1"/>
  <c r="AC122"/>
  <c r="AC13" i="25" s="1"/>
  <c r="AA122" i="68"/>
  <c r="AA13" i="25" s="1"/>
  <c r="Y122" i="68"/>
  <c r="Y13" i="25" s="1"/>
  <c r="W122" i="68"/>
  <c r="U122"/>
  <c r="S122"/>
  <c r="Q122"/>
  <c r="O122"/>
  <c r="M122"/>
  <c r="K122"/>
  <c r="I122"/>
  <c r="C122"/>
  <c r="EZ78"/>
  <c r="DW78"/>
  <c r="DV78"/>
  <c r="DU78"/>
  <c r="DT78"/>
  <c r="FB78" s="1"/>
  <c r="DQ78"/>
  <c r="AN78"/>
  <c r="AN226" s="1"/>
  <c r="AJ78"/>
  <c r="BD78" s="1"/>
  <c r="AC78"/>
  <c r="AC25" i="26" s="1"/>
  <c r="AA78" i="68"/>
  <c r="AA25" i="26" s="1"/>
  <c r="Y78" i="68"/>
  <c r="Y25" i="26" s="1"/>
  <c r="W78" i="68"/>
  <c r="U78"/>
  <c r="S78"/>
  <c r="Q78"/>
  <c r="O78"/>
  <c r="M78"/>
  <c r="K78"/>
  <c r="I78"/>
  <c r="C78"/>
  <c r="C25" i="26" s="1"/>
  <c r="B25"/>
  <c r="EZ25" i="68"/>
  <c r="DW25"/>
  <c r="DV25"/>
  <c r="DU25"/>
  <c r="DT25"/>
  <c r="DQ25"/>
  <c r="AN25"/>
  <c r="AN173" s="1"/>
  <c r="AJ25"/>
  <c r="AO25" s="1"/>
  <c r="AO173" s="1"/>
  <c r="AC25"/>
  <c r="AC19" i="1" s="1"/>
  <c r="AA25" i="68"/>
  <c r="AA19" i="1" s="1"/>
  <c r="Y25" i="68"/>
  <c r="Y19" i="1" s="1"/>
  <c r="W25" i="68"/>
  <c r="U25"/>
  <c r="S25"/>
  <c r="Q25"/>
  <c r="O25"/>
  <c r="M25"/>
  <c r="K25"/>
  <c r="I25"/>
  <c r="C25"/>
  <c r="C19" i="1" s="1"/>
  <c r="B19"/>
  <c r="EZ113" i="68"/>
  <c r="DW113"/>
  <c r="DV113"/>
  <c r="DU113"/>
  <c r="DT113"/>
  <c r="DQ113"/>
  <c r="AN113"/>
  <c r="AN261" s="1"/>
  <c r="AJ113"/>
  <c r="AC113"/>
  <c r="AA113"/>
  <c r="Y113"/>
  <c r="W113"/>
  <c r="U113"/>
  <c r="S113"/>
  <c r="Q113"/>
  <c r="O113"/>
  <c r="M113"/>
  <c r="K113"/>
  <c r="I113"/>
  <c r="C113"/>
  <c r="C15" i="53" s="1"/>
  <c r="B15"/>
  <c r="EZ137" i="68"/>
  <c r="DW137"/>
  <c r="DV137"/>
  <c r="DU137"/>
  <c r="DT137"/>
  <c r="FB137" s="1"/>
  <c r="DQ137"/>
  <c r="AN137"/>
  <c r="AN285" s="1"/>
  <c r="AJ137"/>
  <c r="BD137" s="1"/>
  <c r="AC137"/>
  <c r="AA137"/>
  <c r="Y137"/>
  <c r="W137"/>
  <c r="U137"/>
  <c r="S137"/>
  <c r="Q137"/>
  <c r="O137"/>
  <c r="M137"/>
  <c r="M18" i="52" s="1"/>
  <c r="K137" i="68"/>
  <c r="I137"/>
  <c r="C137"/>
  <c r="EZ41"/>
  <c r="DW41"/>
  <c r="DV41"/>
  <c r="DU41"/>
  <c r="DT41"/>
  <c r="DQ41"/>
  <c r="AN41"/>
  <c r="AN189" s="1"/>
  <c r="AJ41"/>
  <c r="BD41" s="1"/>
  <c r="AC41"/>
  <c r="AC18" i="27" s="1"/>
  <c r="AA41" i="68"/>
  <c r="AA18" i="27" s="1"/>
  <c r="Y41" i="68"/>
  <c r="Y18" i="27" s="1"/>
  <c r="W41" i="68"/>
  <c r="U41"/>
  <c r="S41"/>
  <c r="Q41"/>
  <c r="O41"/>
  <c r="M41"/>
  <c r="K41"/>
  <c r="I41"/>
  <c r="C41"/>
  <c r="C18" i="27" s="1"/>
  <c r="B18"/>
  <c r="EZ17" i="68"/>
  <c r="DW17"/>
  <c r="DV17"/>
  <c r="DU17"/>
  <c r="DT17"/>
  <c r="DQ17"/>
  <c r="CJ17"/>
  <c r="FD17" s="1"/>
  <c r="AN17"/>
  <c r="AJ17"/>
  <c r="AC17"/>
  <c r="AA17"/>
  <c r="Y17"/>
  <c r="W17"/>
  <c r="U17"/>
  <c r="S17"/>
  <c r="Q17"/>
  <c r="O17"/>
  <c r="M17"/>
  <c r="K17"/>
  <c r="I17"/>
  <c r="C17"/>
  <c r="DW38"/>
  <c r="DV38"/>
  <c r="DU38"/>
  <c r="DT38"/>
  <c r="DQ38"/>
  <c r="AN38"/>
  <c r="AN186" s="1"/>
  <c r="AJ38"/>
  <c r="AO38" s="1"/>
  <c r="AO186" s="1"/>
  <c r="AC38"/>
  <c r="AC15" i="27" s="1"/>
  <c r="AA38" i="68"/>
  <c r="AA15" i="27" s="1"/>
  <c r="Y38" i="68"/>
  <c r="Y15" i="27" s="1"/>
  <c r="W38" i="68"/>
  <c r="U38"/>
  <c r="S38"/>
  <c r="Q38"/>
  <c r="O38"/>
  <c r="M38"/>
  <c r="K38"/>
  <c r="I38"/>
  <c r="C38"/>
  <c r="C15" i="27" s="1"/>
  <c r="B15"/>
  <c r="EZ85" i="68"/>
  <c r="DW85"/>
  <c r="DV85"/>
  <c r="DU85"/>
  <c r="DT85"/>
  <c r="DQ85"/>
  <c r="AN85"/>
  <c r="AN233" s="1"/>
  <c r="AJ85"/>
  <c r="BD85" s="1"/>
  <c r="AC85"/>
  <c r="AC32" i="26" s="1"/>
  <c r="AA85" i="68"/>
  <c r="AA32" i="26" s="1"/>
  <c r="Y85" i="68"/>
  <c r="Y32" i="26" s="1"/>
  <c r="W85" i="68"/>
  <c r="U85"/>
  <c r="S85"/>
  <c r="Q85"/>
  <c r="O85"/>
  <c r="M85"/>
  <c r="K85"/>
  <c r="I85"/>
  <c r="C85"/>
  <c r="C32" i="26" s="1"/>
  <c r="B32"/>
  <c r="EZ57" i="68"/>
  <c r="DW57"/>
  <c r="DV57"/>
  <c r="DU57"/>
  <c r="DT57"/>
  <c r="DQ57"/>
  <c r="AN57"/>
  <c r="AN205" s="1"/>
  <c r="AJ57"/>
  <c r="BD57" s="1"/>
  <c r="AC57"/>
  <c r="AC34" i="27" s="1"/>
  <c r="AA57" i="68"/>
  <c r="AA34" i="27" s="1"/>
  <c r="Y57" i="68"/>
  <c r="Y34" i="27" s="1"/>
  <c r="W57" i="68"/>
  <c r="U57"/>
  <c r="S57"/>
  <c r="Q57"/>
  <c r="O57"/>
  <c r="M57"/>
  <c r="K57"/>
  <c r="I57"/>
  <c r="C57"/>
  <c r="C34" i="27" s="1"/>
  <c r="B34"/>
  <c r="EZ135" i="68"/>
  <c r="DW135"/>
  <c r="DV135"/>
  <c r="DU135"/>
  <c r="DT135"/>
  <c r="FB135" s="1"/>
  <c r="DQ135"/>
  <c r="AN135"/>
  <c r="AN283" s="1"/>
  <c r="AJ135"/>
  <c r="BD135" s="1"/>
  <c r="AC135"/>
  <c r="AA135"/>
  <c r="Y135"/>
  <c r="W135"/>
  <c r="U135"/>
  <c r="S135"/>
  <c r="Q135"/>
  <c r="O135"/>
  <c r="M135"/>
  <c r="K135"/>
  <c r="I135"/>
  <c r="C135"/>
  <c r="EZ133"/>
  <c r="DW133"/>
  <c r="DV133"/>
  <c r="DU133"/>
  <c r="DT133"/>
  <c r="DQ133"/>
  <c r="AN133"/>
  <c r="AN281" s="1"/>
  <c r="AJ133"/>
  <c r="AC133"/>
  <c r="AA133"/>
  <c r="Y133"/>
  <c r="W133"/>
  <c r="U133"/>
  <c r="S133"/>
  <c r="Q133"/>
  <c r="O133"/>
  <c r="M133"/>
  <c r="K133"/>
  <c r="I133"/>
  <c r="C133"/>
  <c r="EZ83"/>
  <c r="DW83"/>
  <c r="DV83"/>
  <c r="DU83"/>
  <c r="DT83"/>
  <c r="DQ83"/>
  <c r="AN83"/>
  <c r="AN231" s="1"/>
  <c r="AJ83"/>
  <c r="AO83" s="1"/>
  <c r="AC83"/>
  <c r="AC30" i="26" s="1"/>
  <c r="AA83" i="68"/>
  <c r="AA30" i="26" s="1"/>
  <c r="Y83" i="68"/>
  <c r="Y30" i="26" s="1"/>
  <c r="W83" i="68"/>
  <c r="U83"/>
  <c r="S83"/>
  <c r="Q83"/>
  <c r="O83"/>
  <c r="M83"/>
  <c r="K83"/>
  <c r="I83"/>
  <c r="C83"/>
  <c r="C30" i="26" s="1"/>
  <c r="EZ120" i="68"/>
  <c r="DW120"/>
  <c r="DV120"/>
  <c r="DU120"/>
  <c r="DT120"/>
  <c r="FB120" s="1"/>
  <c r="DQ120"/>
  <c r="AN120"/>
  <c r="AN268" s="1"/>
  <c r="AJ120"/>
  <c r="BD120" s="1"/>
  <c r="AC120"/>
  <c r="AA120"/>
  <c r="Y120"/>
  <c r="W120"/>
  <c r="U120"/>
  <c r="S120"/>
  <c r="Q120"/>
  <c r="O120"/>
  <c r="M120"/>
  <c r="K120"/>
  <c r="I120"/>
  <c r="C120"/>
  <c r="C22" i="53" s="1"/>
  <c r="B22"/>
  <c r="EZ134" i="68"/>
  <c r="DW134"/>
  <c r="DV134"/>
  <c r="DU134"/>
  <c r="DT134"/>
  <c r="FB134" s="1"/>
  <c r="DQ134"/>
  <c r="AN134"/>
  <c r="AN282" s="1"/>
  <c r="AJ134"/>
  <c r="BD134" s="1"/>
  <c r="AC134"/>
  <c r="AA134"/>
  <c r="Y134"/>
  <c r="W134"/>
  <c r="U134"/>
  <c r="S134"/>
  <c r="Q134"/>
  <c r="O134"/>
  <c r="M134"/>
  <c r="K134"/>
  <c r="I134"/>
  <c r="C134"/>
  <c r="EZ80"/>
  <c r="DW80"/>
  <c r="DV80"/>
  <c r="DU80"/>
  <c r="DT80"/>
  <c r="DQ80"/>
  <c r="AN80"/>
  <c r="AN228" s="1"/>
  <c r="AJ80"/>
  <c r="AO80" s="1"/>
  <c r="AO228" s="1"/>
  <c r="AC80"/>
  <c r="AC27" i="26" s="1"/>
  <c r="AA80" i="68"/>
  <c r="AA27" i="26" s="1"/>
  <c r="Y80" i="68"/>
  <c r="Y27" i="26" s="1"/>
  <c r="W80" i="68"/>
  <c r="U80"/>
  <c r="S80"/>
  <c r="Q80"/>
  <c r="O80"/>
  <c r="M80"/>
  <c r="K80"/>
  <c r="I80"/>
  <c r="C80"/>
  <c r="C27" i="26" s="1"/>
  <c r="B27"/>
  <c r="EZ68" i="68"/>
  <c r="DW68"/>
  <c r="DV68"/>
  <c r="DU68"/>
  <c r="DT68"/>
  <c r="DQ68"/>
  <c r="AN68"/>
  <c r="AN216" s="1"/>
  <c r="AJ68"/>
  <c r="BD68" s="1"/>
  <c r="AC68"/>
  <c r="AC15" i="26" s="1"/>
  <c r="AA68" i="68"/>
  <c r="AA15" i="26" s="1"/>
  <c r="Y68" i="68"/>
  <c r="Y15" i="26" s="1"/>
  <c r="W68" i="68"/>
  <c r="U68"/>
  <c r="S68"/>
  <c r="Q68"/>
  <c r="O68"/>
  <c r="M68"/>
  <c r="K68"/>
  <c r="I68"/>
  <c r="C68"/>
  <c r="C15" i="26" s="1"/>
  <c r="B15"/>
  <c r="EZ101" i="68"/>
  <c r="DW101"/>
  <c r="DV101"/>
  <c r="DU101"/>
  <c r="DT101"/>
  <c r="FB101" s="1"/>
  <c r="DQ101"/>
  <c r="AN101"/>
  <c r="AN249" s="1"/>
  <c r="AJ101"/>
  <c r="BD101" s="1"/>
  <c r="AC101"/>
  <c r="AC48" i="26" s="1"/>
  <c r="AA101" i="68"/>
  <c r="AA48" i="26" s="1"/>
  <c r="Y101" i="68"/>
  <c r="Y48" i="26" s="1"/>
  <c r="W101" i="68"/>
  <c r="U101"/>
  <c r="S101"/>
  <c r="Q101"/>
  <c r="O101"/>
  <c r="M101"/>
  <c r="K101"/>
  <c r="I101"/>
  <c r="C101"/>
  <c r="C48" i="26" s="1"/>
  <c r="B48"/>
  <c r="EZ82" i="68"/>
  <c r="DW82"/>
  <c r="DV82"/>
  <c r="DU82"/>
  <c r="DT82"/>
  <c r="FB82" s="1"/>
  <c r="DQ82"/>
  <c r="AN82"/>
  <c r="AJ82"/>
  <c r="BD82" s="1"/>
  <c r="AC82"/>
  <c r="AC29" i="26" s="1"/>
  <c r="AA82" i="68"/>
  <c r="AA29" i="26" s="1"/>
  <c r="Y82" i="68"/>
  <c r="Y29" i="26" s="1"/>
  <c r="W82" i="68"/>
  <c r="U82"/>
  <c r="S82"/>
  <c r="Q82"/>
  <c r="O82"/>
  <c r="M82"/>
  <c r="K82"/>
  <c r="I82"/>
  <c r="C82"/>
  <c r="C29" i="26" s="1"/>
  <c r="B29"/>
  <c r="EZ79" i="68"/>
  <c r="DW79"/>
  <c r="DV79"/>
  <c r="DU79"/>
  <c r="DT79"/>
  <c r="DQ79"/>
  <c r="AN79"/>
  <c r="AN227" s="1"/>
  <c r="AJ79"/>
  <c r="AC79"/>
  <c r="AC26" i="26" s="1"/>
  <c r="AA79" i="68"/>
  <c r="AA26" i="26" s="1"/>
  <c r="Y79" i="68"/>
  <c r="Y26" i="26" s="1"/>
  <c r="W79" i="68"/>
  <c r="U79"/>
  <c r="S79"/>
  <c r="Q79"/>
  <c r="O79"/>
  <c r="M79"/>
  <c r="K79"/>
  <c r="I79"/>
  <c r="C79"/>
  <c r="C26" i="26" s="1"/>
  <c r="B26"/>
  <c r="EZ139" i="68"/>
  <c r="DW139"/>
  <c r="DV139"/>
  <c r="DU139"/>
  <c r="DT139"/>
  <c r="DQ139"/>
  <c r="AN139"/>
  <c r="AN287" s="1"/>
  <c r="AJ139"/>
  <c r="AO139" s="1"/>
  <c r="AC139"/>
  <c r="AC13" i="24" s="1"/>
  <c r="AA139" i="68"/>
  <c r="AA13" i="24" s="1"/>
  <c r="Y139" i="68"/>
  <c r="Y13" i="24" s="1"/>
  <c r="W139" i="68"/>
  <c r="U139"/>
  <c r="S139"/>
  <c r="Q139"/>
  <c r="O139"/>
  <c r="M139"/>
  <c r="K139"/>
  <c r="I139"/>
  <c r="C139"/>
  <c r="EZ123"/>
  <c r="DW123"/>
  <c r="DV123"/>
  <c r="DU123"/>
  <c r="DT123"/>
  <c r="DQ123"/>
  <c r="AN123"/>
  <c r="AN271" s="1"/>
  <c r="AJ123"/>
  <c r="BD123" s="1"/>
  <c r="AC123"/>
  <c r="AC14" i="25" s="1"/>
  <c r="AA123" i="68"/>
  <c r="AA14" i="25" s="1"/>
  <c r="Y123" i="68"/>
  <c r="Y14" i="25" s="1"/>
  <c r="W123" i="68"/>
  <c r="U123"/>
  <c r="S123"/>
  <c r="Q123"/>
  <c r="O123"/>
  <c r="M123"/>
  <c r="K123"/>
  <c r="I123"/>
  <c r="C123"/>
  <c r="EZ99"/>
  <c r="DW99"/>
  <c r="DV99"/>
  <c r="DU99"/>
  <c r="DT99"/>
  <c r="FB99" s="1"/>
  <c r="DQ99"/>
  <c r="AN99"/>
  <c r="AN247" s="1"/>
  <c r="AJ99"/>
  <c r="BD99" s="1"/>
  <c r="AC99"/>
  <c r="AC46" i="26" s="1"/>
  <c r="AA99" i="68"/>
  <c r="AA46" i="26" s="1"/>
  <c r="Y99" i="68"/>
  <c r="Y46" i="26" s="1"/>
  <c r="W99" i="68"/>
  <c r="U99"/>
  <c r="S99"/>
  <c r="Q99"/>
  <c r="O99"/>
  <c r="M99"/>
  <c r="K99"/>
  <c r="I99"/>
  <c r="C99"/>
  <c r="C46" i="26" s="1"/>
  <c r="B46"/>
  <c r="EZ128" i="68"/>
  <c r="DW128"/>
  <c r="DV128"/>
  <c r="DU128"/>
  <c r="DT128"/>
  <c r="DQ128"/>
  <c r="AN128"/>
  <c r="AN276" s="1"/>
  <c r="AJ128"/>
  <c r="AO128" s="1"/>
  <c r="AO276" s="1"/>
  <c r="AC128"/>
  <c r="AC19" i="25" s="1"/>
  <c r="AA128" i="68"/>
  <c r="AA19" i="25" s="1"/>
  <c r="Y128" i="68"/>
  <c r="Y19" i="25" s="1"/>
  <c r="W128" i="68"/>
  <c r="U128"/>
  <c r="S128"/>
  <c r="Q128"/>
  <c r="O128"/>
  <c r="M128"/>
  <c r="K128"/>
  <c r="I128"/>
  <c r="C128"/>
  <c r="EZ58"/>
  <c r="DW58"/>
  <c r="DV58"/>
  <c r="DU58"/>
  <c r="DT58"/>
  <c r="DQ58"/>
  <c r="AN58"/>
  <c r="AN206" s="1"/>
  <c r="AJ58"/>
  <c r="BD58" s="1"/>
  <c r="AC58"/>
  <c r="AC35" i="27" s="1"/>
  <c r="AA58" i="68"/>
  <c r="AA35" i="27" s="1"/>
  <c r="Y58" i="68"/>
  <c r="Y35" i="27" s="1"/>
  <c r="W58" i="68"/>
  <c r="U58"/>
  <c r="S58"/>
  <c r="Q58"/>
  <c r="O58"/>
  <c r="M58"/>
  <c r="K58"/>
  <c r="I58"/>
  <c r="C58"/>
  <c r="C35" i="27" s="1"/>
  <c r="B35"/>
  <c r="EZ16" i="68"/>
  <c r="DW16"/>
  <c r="DV16"/>
  <c r="DU16"/>
  <c r="DT16"/>
  <c r="FB16" s="1"/>
  <c r="DQ16"/>
  <c r="CJ16"/>
  <c r="FD16" s="1"/>
  <c r="AN16"/>
  <c r="AJ16"/>
  <c r="BD16" s="1"/>
  <c r="AC16"/>
  <c r="AA16"/>
  <c r="Y16"/>
  <c r="W16"/>
  <c r="U16"/>
  <c r="S16"/>
  <c r="Q16"/>
  <c r="O16"/>
  <c r="M16"/>
  <c r="K16"/>
  <c r="I16"/>
  <c r="C16"/>
  <c r="EZ26"/>
  <c r="DW26"/>
  <c r="DV26"/>
  <c r="DU26"/>
  <c r="DT26"/>
  <c r="DQ26"/>
  <c r="AN26"/>
  <c r="AN174" s="1"/>
  <c r="AJ26"/>
  <c r="BD26" s="1"/>
  <c r="AC26"/>
  <c r="AC20" i="1" s="1"/>
  <c r="AA26" i="68"/>
  <c r="AA20" i="1" s="1"/>
  <c r="Y26" i="68"/>
  <c r="Y20" i="1" s="1"/>
  <c r="W26" i="68"/>
  <c r="U26"/>
  <c r="S26"/>
  <c r="Q26"/>
  <c r="O26"/>
  <c r="M26"/>
  <c r="K26"/>
  <c r="I26"/>
  <c r="C26"/>
  <c r="C20" i="1" s="1"/>
  <c r="B20"/>
  <c r="EZ72" i="68"/>
  <c r="DW72"/>
  <c r="DV72"/>
  <c r="DU72"/>
  <c r="DT72"/>
  <c r="DQ72"/>
  <c r="AN72"/>
  <c r="AN220" s="1"/>
  <c r="AJ72"/>
  <c r="AC72"/>
  <c r="AC19" i="26" s="1"/>
  <c r="AA72" i="68"/>
  <c r="AA19" i="26" s="1"/>
  <c r="Y72" i="68"/>
  <c r="Y19" i="26" s="1"/>
  <c r="W72" i="68"/>
  <c r="U72"/>
  <c r="S72"/>
  <c r="Q72"/>
  <c r="O72"/>
  <c r="M72"/>
  <c r="K72"/>
  <c r="I72"/>
  <c r="C72"/>
  <c r="C19" i="26" s="1"/>
  <c r="B19"/>
  <c r="EZ103" i="68"/>
  <c r="DW103"/>
  <c r="DV103"/>
  <c r="DU103"/>
  <c r="DT103"/>
  <c r="DQ103"/>
  <c r="AN103"/>
  <c r="AN251" s="1"/>
  <c r="AJ103"/>
  <c r="AO103" s="1"/>
  <c r="AC103"/>
  <c r="AC50" i="26" s="1"/>
  <c r="AA103" i="68"/>
  <c r="AA50" i="26" s="1"/>
  <c r="Y103" i="68"/>
  <c r="Y50" i="26" s="1"/>
  <c r="W103" i="68"/>
  <c r="U103"/>
  <c r="S103"/>
  <c r="Q103"/>
  <c r="O103"/>
  <c r="M103"/>
  <c r="K103"/>
  <c r="I103"/>
  <c r="C103"/>
  <c r="C50" i="26" s="1"/>
  <c r="B50"/>
  <c r="EZ108" i="68"/>
  <c r="DW108"/>
  <c r="DV108"/>
  <c r="DU108"/>
  <c r="DT108"/>
  <c r="FB108" s="1"/>
  <c r="DQ108"/>
  <c r="AN108"/>
  <c r="AN256" s="1"/>
  <c r="AJ108"/>
  <c r="BD108" s="1"/>
  <c r="AC108"/>
  <c r="AC55" i="26" s="1"/>
  <c r="AA108" i="68"/>
  <c r="AA55" i="26" s="1"/>
  <c r="Y108" i="68"/>
  <c r="Y55" i="26" s="1"/>
  <c r="W108" i="68"/>
  <c r="U108"/>
  <c r="S108"/>
  <c r="Q108"/>
  <c r="O108"/>
  <c r="M108"/>
  <c r="K108"/>
  <c r="I108"/>
  <c r="C108"/>
  <c r="C55" i="26" s="1"/>
  <c r="B55"/>
  <c r="EZ22" i="68"/>
  <c r="DW22"/>
  <c r="DV22"/>
  <c r="DU22"/>
  <c r="DT22"/>
  <c r="DQ22"/>
  <c r="AN22"/>
  <c r="AN170" s="1"/>
  <c r="AJ22"/>
  <c r="BD22" s="1"/>
  <c r="AC22"/>
  <c r="AC16" i="1" s="1"/>
  <c r="AA22" i="68"/>
  <c r="AA16" i="1" s="1"/>
  <c r="Y22" i="68"/>
  <c r="Y16" i="1" s="1"/>
  <c r="W22" i="68"/>
  <c r="U22"/>
  <c r="S22"/>
  <c r="Q22"/>
  <c r="O22"/>
  <c r="M22"/>
  <c r="K22"/>
  <c r="I22"/>
  <c r="C22"/>
  <c r="C16" i="1" s="1"/>
  <c r="B16"/>
  <c r="EZ142" i="68"/>
  <c r="DW142"/>
  <c r="DV142"/>
  <c r="DU142"/>
  <c r="DT142"/>
  <c r="FB142" s="1"/>
  <c r="DQ142"/>
  <c r="AN142"/>
  <c r="AN290" s="1"/>
  <c r="AJ142"/>
  <c r="AO142" s="1"/>
  <c r="AO290" s="1"/>
  <c r="AC142"/>
  <c r="AC16" i="24" s="1"/>
  <c r="AA142" i="68"/>
  <c r="AA16" i="24" s="1"/>
  <c r="Y142" i="68"/>
  <c r="Y16" i="24" s="1"/>
  <c r="W142" i="68"/>
  <c r="U142"/>
  <c r="S142"/>
  <c r="Q142"/>
  <c r="O142"/>
  <c r="M142"/>
  <c r="K142"/>
  <c r="I142"/>
  <c r="C142"/>
  <c r="EZ109"/>
  <c r="DW109"/>
  <c r="DV109"/>
  <c r="DU109"/>
  <c r="DT109"/>
  <c r="DQ109"/>
  <c r="AN109"/>
  <c r="AN257" s="1"/>
  <c r="AJ109"/>
  <c r="BD109" s="1"/>
  <c r="AC109"/>
  <c r="AC56" i="26" s="1"/>
  <c r="AA109" i="68"/>
  <c r="AA56" i="26" s="1"/>
  <c r="Y109" i="68"/>
  <c r="Y56" i="26" s="1"/>
  <c r="W109" i="68"/>
  <c r="U109"/>
  <c r="S109"/>
  <c r="Q109"/>
  <c r="O109"/>
  <c r="M109"/>
  <c r="K109"/>
  <c r="I109"/>
  <c r="C109"/>
  <c r="C56" i="26" s="1"/>
  <c r="B56"/>
  <c r="EZ91" i="68"/>
  <c r="DW91"/>
  <c r="DV91"/>
  <c r="DU91"/>
  <c r="DT91"/>
  <c r="FB91" s="1"/>
  <c r="DQ91"/>
  <c r="AN91"/>
  <c r="AN239" s="1"/>
  <c r="AJ91"/>
  <c r="BD91" s="1"/>
  <c r="AC91"/>
  <c r="AC38" i="26" s="1"/>
  <c r="AA91" i="68"/>
  <c r="AA38" i="26" s="1"/>
  <c r="Y91" i="68"/>
  <c r="Y38" i="26" s="1"/>
  <c r="W91" i="68"/>
  <c r="U91"/>
  <c r="S91"/>
  <c r="Q91"/>
  <c r="O91"/>
  <c r="M91"/>
  <c r="K91"/>
  <c r="I91"/>
  <c r="C91"/>
  <c r="C38" i="26" s="1"/>
  <c r="B38"/>
  <c r="EZ46" i="68"/>
  <c r="DW46"/>
  <c r="DV46"/>
  <c r="DU46"/>
  <c r="DT46"/>
  <c r="DQ46"/>
  <c r="AN46"/>
  <c r="AN194" s="1"/>
  <c r="AJ46"/>
  <c r="BD46" s="1"/>
  <c r="AC46"/>
  <c r="AC23" i="27" s="1"/>
  <c r="AA46" i="68"/>
  <c r="AA23" i="27" s="1"/>
  <c r="Y46" i="68"/>
  <c r="Y23" i="27" s="1"/>
  <c r="W46" i="68"/>
  <c r="U46"/>
  <c r="S46"/>
  <c r="Q46"/>
  <c r="O46"/>
  <c r="M46"/>
  <c r="K46"/>
  <c r="I46"/>
  <c r="C46"/>
  <c r="C23" i="27" s="1"/>
  <c r="B23"/>
  <c r="EZ63" i="68"/>
  <c r="DW63"/>
  <c r="DV63"/>
  <c r="DU63"/>
  <c r="DT63"/>
  <c r="DQ63"/>
  <c r="AN63"/>
  <c r="AN211" s="1"/>
  <c r="AJ63"/>
  <c r="AC63"/>
  <c r="AA63"/>
  <c r="Y63"/>
  <c r="W63"/>
  <c r="U63"/>
  <c r="S63"/>
  <c r="Q63"/>
  <c r="O63"/>
  <c r="M63"/>
  <c r="K63"/>
  <c r="I63"/>
  <c r="C63"/>
  <c r="C13" i="54" s="1"/>
  <c r="B13"/>
  <c r="EZ98" i="68"/>
  <c r="DW98"/>
  <c r="DV98"/>
  <c r="DU98"/>
  <c r="DT98"/>
  <c r="DQ98"/>
  <c r="AN98"/>
  <c r="AN246" s="1"/>
  <c r="AJ98"/>
  <c r="AO98" s="1"/>
  <c r="AC98"/>
  <c r="AC45" i="26" s="1"/>
  <c r="AA98" i="68"/>
  <c r="AA45" i="26" s="1"/>
  <c r="Y98" i="68"/>
  <c r="Y45" i="26" s="1"/>
  <c r="W98" i="68"/>
  <c r="U98"/>
  <c r="S98"/>
  <c r="Q98"/>
  <c r="O98"/>
  <c r="M98"/>
  <c r="K98"/>
  <c r="I98"/>
  <c r="C98"/>
  <c r="C45" i="26" s="1"/>
  <c r="B45"/>
  <c r="EZ127" i="68"/>
  <c r="DW127"/>
  <c r="DV127"/>
  <c r="DU127"/>
  <c r="DT127"/>
  <c r="DQ127"/>
  <c r="AN127"/>
  <c r="AN275" s="1"/>
  <c r="AJ127"/>
  <c r="BD127" s="1"/>
  <c r="AC127"/>
  <c r="AC18" i="25" s="1"/>
  <c r="AA127" i="68"/>
  <c r="AA18" i="25" s="1"/>
  <c r="Y127" i="68"/>
  <c r="Y18" i="25" s="1"/>
  <c r="W127" i="68"/>
  <c r="U127"/>
  <c r="S127"/>
  <c r="Q127"/>
  <c r="O127"/>
  <c r="M127"/>
  <c r="K127"/>
  <c r="I127"/>
  <c r="C127"/>
  <c r="EZ15"/>
  <c r="DW15"/>
  <c r="DV15"/>
  <c r="DU15"/>
  <c r="DT15"/>
  <c r="FB15" s="1"/>
  <c r="DQ15"/>
  <c r="CJ15"/>
  <c r="FD15" s="1"/>
  <c r="AN15"/>
  <c r="AJ15"/>
  <c r="BD15" s="1"/>
  <c r="AC15"/>
  <c r="AA15"/>
  <c r="Y15"/>
  <c r="W15"/>
  <c r="U15"/>
  <c r="S15"/>
  <c r="Q15"/>
  <c r="O15"/>
  <c r="M15"/>
  <c r="K15"/>
  <c r="I15"/>
  <c r="C15"/>
  <c r="EZ45"/>
  <c r="DW45"/>
  <c r="DV45"/>
  <c r="DU45"/>
  <c r="DT45"/>
  <c r="DQ45"/>
  <c r="AN45"/>
  <c r="AN193" s="1"/>
  <c r="AJ45"/>
  <c r="AC45"/>
  <c r="AC22" i="27" s="1"/>
  <c r="AA45" i="68"/>
  <c r="AA22" i="27" s="1"/>
  <c r="Y45" i="68"/>
  <c r="Y22" i="27" s="1"/>
  <c r="W45" i="68"/>
  <c r="U45"/>
  <c r="S45"/>
  <c r="Q45"/>
  <c r="O45"/>
  <c r="M45"/>
  <c r="K45"/>
  <c r="I45"/>
  <c r="C45"/>
  <c r="C22" i="27" s="1"/>
  <c r="B22"/>
  <c r="EZ56" i="68"/>
  <c r="DW56"/>
  <c r="DV56"/>
  <c r="DU56"/>
  <c r="DT56"/>
  <c r="DQ56"/>
  <c r="AN56"/>
  <c r="AN204" s="1"/>
  <c r="AJ56"/>
  <c r="AO56" s="1"/>
  <c r="AC56"/>
  <c r="AC33" i="27" s="1"/>
  <c r="AA56" i="68"/>
  <c r="AA33" i="27" s="1"/>
  <c r="Y56" i="68"/>
  <c r="Y33" i="27" s="1"/>
  <c r="W56" i="68"/>
  <c r="U56"/>
  <c r="S56"/>
  <c r="Q56"/>
  <c r="O56"/>
  <c r="M56"/>
  <c r="K56"/>
  <c r="I56"/>
  <c r="C56"/>
  <c r="C33" i="27" s="1"/>
  <c r="B33"/>
  <c r="EZ69" i="68"/>
  <c r="DW69"/>
  <c r="DV69"/>
  <c r="DU69"/>
  <c r="DT69"/>
  <c r="DQ69"/>
  <c r="AN69"/>
  <c r="AN217" s="1"/>
  <c r="AJ69"/>
  <c r="AO69" s="1"/>
  <c r="AC69"/>
  <c r="AC16" i="26" s="1"/>
  <c r="AA69" i="68"/>
  <c r="AA16" i="26" s="1"/>
  <c r="Y69" i="68"/>
  <c r="Y16" i="26" s="1"/>
  <c r="W69" i="68"/>
  <c r="U69"/>
  <c r="S69"/>
  <c r="Q69"/>
  <c r="O69"/>
  <c r="M69"/>
  <c r="K69"/>
  <c r="I69"/>
  <c r="C69"/>
  <c r="C16" i="26" s="1"/>
  <c r="B16"/>
  <c r="EZ130" i="68"/>
  <c r="DW130"/>
  <c r="DV130"/>
  <c r="DU130"/>
  <c r="DT130"/>
  <c r="DQ130"/>
  <c r="AN130"/>
  <c r="AN278" s="1"/>
  <c r="AJ130"/>
  <c r="BD130" s="1"/>
  <c r="AC130"/>
  <c r="AC21" i="25" s="1"/>
  <c r="AA130" i="68"/>
  <c r="AA21" i="25" s="1"/>
  <c r="Y130" i="68"/>
  <c r="Y21" i="25" s="1"/>
  <c r="W130" i="68"/>
  <c r="U130"/>
  <c r="S130"/>
  <c r="Q130"/>
  <c r="O130"/>
  <c r="M130"/>
  <c r="K130"/>
  <c r="I130"/>
  <c r="C130"/>
  <c r="EZ53"/>
  <c r="DW53"/>
  <c r="DV53"/>
  <c r="DU53"/>
  <c r="DT53"/>
  <c r="DQ53"/>
  <c r="AN53"/>
  <c r="AN201" s="1"/>
  <c r="AJ53"/>
  <c r="AO53" s="1"/>
  <c r="AC53"/>
  <c r="AC30" i="27" s="1"/>
  <c r="AA53" i="68"/>
  <c r="AA30" i="27" s="1"/>
  <c r="Y53" i="68"/>
  <c r="Y30" i="27" s="1"/>
  <c r="W53" i="68"/>
  <c r="U53"/>
  <c r="S53"/>
  <c r="Q53"/>
  <c r="O53"/>
  <c r="M53"/>
  <c r="K53"/>
  <c r="I53"/>
  <c r="C53"/>
  <c r="C30" i="27" s="1"/>
  <c r="B30"/>
  <c r="EZ136" i="68"/>
  <c r="DW136"/>
  <c r="DV136"/>
  <c r="DU136"/>
  <c r="DT136"/>
  <c r="FB136" s="1"/>
  <c r="DQ136"/>
  <c r="AN136"/>
  <c r="AN284" s="1"/>
  <c r="AJ136"/>
  <c r="BD136" s="1"/>
  <c r="AC136"/>
  <c r="AA136"/>
  <c r="Y136"/>
  <c r="W136"/>
  <c r="U136"/>
  <c r="S136"/>
  <c r="Q136"/>
  <c r="O136"/>
  <c r="M136"/>
  <c r="K136"/>
  <c r="I136"/>
  <c r="C136"/>
  <c r="EZ97"/>
  <c r="DW97"/>
  <c r="DV97"/>
  <c r="DU97"/>
  <c r="DT97"/>
  <c r="FB97" s="1"/>
  <c r="DQ97"/>
  <c r="AN97"/>
  <c r="AN245" s="1"/>
  <c r="AJ97"/>
  <c r="AC97"/>
  <c r="AC44" i="26" s="1"/>
  <c r="AA97" i="68"/>
  <c r="AA44" i="26" s="1"/>
  <c r="Y97" i="68"/>
  <c r="Y44" i="26" s="1"/>
  <c r="W97" i="68"/>
  <c r="U97"/>
  <c r="S97"/>
  <c r="Q97"/>
  <c r="O97"/>
  <c r="M97"/>
  <c r="K97"/>
  <c r="I97"/>
  <c r="C97"/>
  <c r="C44" i="26" s="1"/>
  <c r="B44"/>
  <c r="EZ129" i="68"/>
  <c r="DW129"/>
  <c r="DV129"/>
  <c r="DU129"/>
  <c r="DT129"/>
  <c r="DQ129"/>
  <c r="AN129"/>
  <c r="AN277" s="1"/>
  <c r="AJ129"/>
  <c r="BD129" s="1"/>
  <c r="AC129"/>
  <c r="AC20" i="25" s="1"/>
  <c r="AA129" i="68"/>
  <c r="AA20" i="25" s="1"/>
  <c r="Y129" i="68"/>
  <c r="Y20" i="25" s="1"/>
  <c r="W129" i="68"/>
  <c r="U129"/>
  <c r="S129"/>
  <c r="Q129"/>
  <c r="O129"/>
  <c r="M129"/>
  <c r="K129"/>
  <c r="I129"/>
  <c r="C129"/>
  <c r="EZ93"/>
  <c r="DW93"/>
  <c r="DV93"/>
  <c r="DU93"/>
  <c r="DT93"/>
  <c r="DQ93"/>
  <c r="AN93"/>
  <c r="AN241" s="1"/>
  <c r="AJ93"/>
  <c r="AO93" s="1"/>
  <c r="AO241" s="1"/>
  <c r="AC93"/>
  <c r="AC40" i="26" s="1"/>
  <c r="AA93" i="68"/>
  <c r="AA40" i="26" s="1"/>
  <c r="Y93" i="68"/>
  <c r="Y40" i="26" s="1"/>
  <c r="W93" i="68"/>
  <c r="U93"/>
  <c r="S93"/>
  <c r="Q93"/>
  <c r="O93"/>
  <c r="M93"/>
  <c r="K93"/>
  <c r="I93"/>
  <c r="C93"/>
  <c r="C40" i="26" s="1"/>
  <c r="B40"/>
  <c r="EZ126" i="68"/>
  <c r="DW126"/>
  <c r="DV126"/>
  <c r="DU126"/>
  <c r="DT126"/>
  <c r="DQ126"/>
  <c r="AN126"/>
  <c r="AN274" s="1"/>
  <c r="AJ126"/>
  <c r="BD126" s="1"/>
  <c r="AC126"/>
  <c r="AC17" i="25" s="1"/>
  <c r="AA126" i="68"/>
  <c r="AA17" i="25" s="1"/>
  <c r="Y126" i="68"/>
  <c r="Y17" i="25" s="1"/>
  <c r="W126" i="68"/>
  <c r="U126"/>
  <c r="S126"/>
  <c r="Q126"/>
  <c r="O126"/>
  <c r="M126"/>
  <c r="K126"/>
  <c r="I126"/>
  <c r="C126"/>
  <c r="EZ67"/>
  <c r="DW67"/>
  <c r="DV67"/>
  <c r="DU67"/>
  <c r="DT67"/>
  <c r="DQ67"/>
  <c r="AN67"/>
  <c r="AN215" s="1"/>
  <c r="AJ67"/>
  <c r="AO67" s="1"/>
  <c r="AC67"/>
  <c r="AC14" i="26" s="1"/>
  <c r="AA67" i="68"/>
  <c r="AA14" i="26" s="1"/>
  <c r="Y67" i="68"/>
  <c r="Y14" i="26" s="1"/>
  <c r="W67" i="68"/>
  <c r="U67"/>
  <c r="S67"/>
  <c r="Q67"/>
  <c r="O67"/>
  <c r="M67"/>
  <c r="K67"/>
  <c r="I67"/>
  <c r="C67"/>
  <c r="C14" i="26" s="1"/>
  <c r="B14"/>
  <c r="EZ84" i="68"/>
  <c r="DW84"/>
  <c r="DV84"/>
  <c r="DU84"/>
  <c r="DT84"/>
  <c r="FB84" s="1"/>
  <c r="DQ84"/>
  <c r="AN84"/>
  <c r="AN232" s="1"/>
  <c r="AJ84"/>
  <c r="BD84" s="1"/>
  <c r="AC84"/>
  <c r="AC31" i="26" s="1"/>
  <c r="AA84" i="68"/>
  <c r="AA31" i="26" s="1"/>
  <c r="Y84" i="68"/>
  <c r="Y31" i="26" s="1"/>
  <c r="W84" i="68"/>
  <c r="U84"/>
  <c r="S84"/>
  <c r="Q84"/>
  <c r="O84"/>
  <c r="M84"/>
  <c r="K84"/>
  <c r="I84"/>
  <c r="C84"/>
  <c r="C31" i="26" s="1"/>
  <c r="EZ92" i="68"/>
  <c r="DW92"/>
  <c r="DV92"/>
  <c r="DU92"/>
  <c r="DT92"/>
  <c r="FB92" s="1"/>
  <c r="DQ92"/>
  <c r="AN92"/>
  <c r="AN240" s="1"/>
  <c r="AJ92"/>
  <c r="AO92" s="1"/>
  <c r="AC92"/>
  <c r="AC39" i="26" s="1"/>
  <c r="AA92" i="68"/>
  <c r="AA39" i="26" s="1"/>
  <c r="Y92" i="68"/>
  <c r="Y39" i="26" s="1"/>
  <c r="W92" i="68"/>
  <c r="U92"/>
  <c r="S92"/>
  <c r="Q92"/>
  <c r="O92"/>
  <c r="M92"/>
  <c r="K92"/>
  <c r="I92"/>
  <c r="C92"/>
  <c r="C39" i="26" s="1"/>
  <c r="B39"/>
  <c r="EZ125" i="68"/>
  <c r="DW125"/>
  <c r="DV125"/>
  <c r="DU125"/>
  <c r="DT125"/>
  <c r="DQ125"/>
  <c r="AN125"/>
  <c r="AN273" s="1"/>
  <c r="AJ125"/>
  <c r="BD125" s="1"/>
  <c r="AC125"/>
  <c r="AC16" i="25" s="1"/>
  <c r="AA125" i="68"/>
  <c r="AA16" i="25" s="1"/>
  <c r="Y125" i="68"/>
  <c r="Y16" i="25" s="1"/>
  <c r="W125" i="68"/>
  <c r="U125"/>
  <c r="S125"/>
  <c r="Q125"/>
  <c r="O125"/>
  <c r="M125"/>
  <c r="K125"/>
  <c r="I125"/>
  <c r="C125"/>
  <c r="EZ111"/>
  <c r="DW111"/>
  <c r="DV111"/>
  <c r="DU111"/>
  <c r="DT111"/>
  <c r="FB111" s="1"/>
  <c r="DQ111"/>
  <c r="AN111"/>
  <c r="AN259" s="1"/>
  <c r="AJ111"/>
  <c r="AC111"/>
  <c r="AA111"/>
  <c r="Y111"/>
  <c r="W111"/>
  <c r="U111"/>
  <c r="S111"/>
  <c r="Q111"/>
  <c r="O111"/>
  <c r="M111"/>
  <c r="K111"/>
  <c r="I111"/>
  <c r="C111"/>
  <c r="C13" i="53" s="1"/>
  <c r="B13"/>
  <c r="EZ77" i="68"/>
  <c r="DW77"/>
  <c r="DV77"/>
  <c r="DU77"/>
  <c r="DT77"/>
  <c r="DQ77"/>
  <c r="AN77"/>
  <c r="AN225" s="1"/>
  <c r="AJ77"/>
  <c r="BD77" s="1"/>
  <c r="AC77"/>
  <c r="AC24" i="26" s="1"/>
  <c r="AA77" i="68"/>
  <c r="AA24" i="26" s="1"/>
  <c r="Y77" i="68"/>
  <c r="Y24" i="26" s="1"/>
  <c r="W77" i="68"/>
  <c r="U77"/>
  <c r="S77"/>
  <c r="Q77"/>
  <c r="O77"/>
  <c r="M77"/>
  <c r="K77"/>
  <c r="I77"/>
  <c r="C77"/>
  <c r="C24" i="26" s="1"/>
  <c r="B24"/>
  <c r="EZ14" i="68"/>
  <c r="DW14"/>
  <c r="DV14"/>
  <c r="DU14"/>
  <c r="DT14"/>
  <c r="DQ14"/>
  <c r="CJ14"/>
  <c r="FD14" s="1"/>
  <c r="AN14"/>
  <c r="AJ14"/>
  <c r="AO14" s="1"/>
  <c r="AR14" s="1"/>
  <c r="AC14"/>
  <c r="AA14"/>
  <c r="Y14"/>
  <c r="W14"/>
  <c r="U14"/>
  <c r="S14"/>
  <c r="Q14"/>
  <c r="O14"/>
  <c r="M14"/>
  <c r="K14"/>
  <c r="I14"/>
  <c r="C14"/>
  <c r="EZ86"/>
  <c r="DW86"/>
  <c r="DV86"/>
  <c r="DU86"/>
  <c r="DT86"/>
  <c r="FB86" s="1"/>
  <c r="DQ86"/>
  <c r="AN86"/>
  <c r="AN234" s="1"/>
  <c r="AJ86"/>
  <c r="BD86" s="1"/>
  <c r="AC86"/>
  <c r="AC33" i="26" s="1"/>
  <c r="AA86" i="68"/>
  <c r="AA33" i="26" s="1"/>
  <c r="Y86" i="68"/>
  <c r="Y33" i="26" s="1"/>
  <c r="W86" i="68"/>
  <c r="U86"/>
  <c r="S86"/>
  <c r="Q86"/>
  <c r="O86"/>
  <c r="M86"/>
  <c r="K86"/>
  <c r="I86"/>
  <c r="C86"/>
  <c r="C33" i="26" s="1"/>
  <c r="B33"/>
  <c r="EZ118" i="68"/>
  <c r="DW118"/>
  <c r="DV118"/>
  <c r="DU118"/>
  <c r="DT118"/>
  <c r="DQ118"/>
  <c r="AN118"/>
  <c r="AN266" s="1"/>
  <c r="AJ118"/>
  <c r="AO118" s="1"/>
  <c r="AC118"/>
  <c r="AA118"/>
  <c r="Y118"/>
  <c r="W118"/>
  <c r="U118"/>
  <c r="S118"/>
  <c r="Q118"/>
  <c r="O118"/>
  <c r="M118"/>
  <c r="K118"/>
  <c r="I118"/>
  <c r="C118"/>
  <c r="C20" i="53" s="1"/>
  <c r="B20"/>
  <c r="EZ39" i="68"/>
  <c r="DW39"/>
  <c r="DV39"/>
  <c r="DU39"/>
  <c r="DT39"/>
  <c r="DQ39"/>
  <c r="AN39"/>
  <c r="AN187" s="1"/>
  <c r="AJ39"/>
  <c r="BD39" s="1"/>
  <c r="AC39"/>
  <c r="AC16" i="27" s="1"/>
  <c r="AA39" i="68"/>
  <c r="AA16" i="27" s="1"/>
  <c r="Y39" i="68"/>
  <c r="Y16" i="27" s="1"/>
  <c r="W39" i="68"/>
  <c r="U39"/>
  <c r="S39"/>
  <c r="Q39"/>
  <c r="O39"/>
  <c r="M39"/>
  <c r="K39"/>
  <c r="I39"/>
  <c r="C39"/>
  <c r="C16" i="27" s="1"/>
  <c r="B16"/>
  <c r="EZ52" i="68"/>
  <c r="DW52"/>
  <c r="DV52"/>
  <c r="DU52"/>
  <c r="DT52"/>
  <c r="DQ52"/>
  <c r="AN52"/>
  <c r="AN200" s="1"/>
  <c r="AJ52"/>
  <c r="AO52" s="1"/>
  <c r="AC52"/>
  <c r="AC29" i="27" s="1"/>
  <c r="AA52" i="68"/>
  <c r="AA29" i="27" s="1"/>
  <c r="Y52" i="68"/>
  <c r="Y29" i="27" s="1"/>
  <c r="W52" i="68"/>
  <c r="U52"/>
  <c r="S52"/>
  <c r="Q52"/>
  <c r="O52"/>
  <c r="M52"/>
  <c r="K52"/>
  <c r="I52"/>
  <c r="C52"/>
  <c r="C29" i="27" s="1"/>
  <c r="B29"/>
  <c r="EZ21" i="68"/>
  <c r="DW21"/>
  <c r="DV21"/>
  <c r="DU21"/>
  <c r="DT21"/>
  <c r="DQ21"/>
  <c r="AN21"/>
  <c r="AN169" s="1"/>
  <c r="AJ21"/>
  <c r="AO21" s="1"/>
  <c r="AO169" s="1"/>
  <c r="AC21"/>
  <c r="AC15" i="1" s="1"/>
  <c r="AA21" i="68"/>
  <c r="AA15" i="1" s="1"/>
  <c r="Y21" i="68"/>
  <c r="Y15" i="1" s="1"/>
  <c r="W21" i="68"/>
  <c r="U21"/>
  <c r="S21"/>
  <c r="Q21"/>
  <c r="O21"/>
  <c r="M21"/>
  <c r="K21"/>
  <c r="I21"/>
  <c r="C21"/>
  <c r="C15" i="1" s="1"/>
  <c r="B15"/>
  <c r="EZ37" i="68"/>
  <c r="DW37"/>
  <c r="DV37"/>
  <c r="DU37"/>
  <c r="DT37"/>
  <c r="DQ37"/>
  <c r="AN37"/>
  <c r="AN185" s="1"/>
  <c r="AJ37"/>
  <c r="BD37" s="1"/>
  <c r="AC37"/>
  <c r="AC14" i="27" s="1"/>
  <c r="AA37" i="68"/>
  <c r="AA14" i="27" s="1"/>
  <c r="Y37" i="68"/>
  <c r="Y14" i="27" s="1"/>
  <c r="W37" i="68"/>
  <c r="U37"/>
  <c r="S37"/>
  <c r="Q37"/>
  <c r="O37"/>
  <c r="M37"/>
  <c r="K37"/>
  <c r="I37"/>
  <c r="C37"/>
  <c r="C14" i="27" s="1"/>
  <c r="B14"/>
  <c r="EZ51" i="68"/>
  <c r="DW51"/>
  <c r="DV51"/>
  <c r="DU51"/>
  <c r="DT51"/>
  <c r="DQ51"/>
  <c r="AN51"/>
  <c r="AN199" s="1"/>
  <c r="AJ51"/>
  <c r="BD51" s="1"/>
  <c r="AC51"/>
  <c r="AC28" i="27" s="1"/>
  <c r="AA51" i="68"/>
  <c r="AA28" i="27" s="1"/>
  <c r="Y51" i="68"/>
  <c r="Y28" i="27" s="1"/>
  <c r="W51" i="68"/>
  <c r="U51"/>
  <c r="S51"/>
  <c r="Q51"/>
  <c r="O51"/>
  <c r="M51"/>
  <c r="K51"/>
  <c r="I51"/>
  <c r="C51"/>
  <c r="C28" i="27" s="1"/>
  <c r="B28"/>
  <c r="EZ50" i="68"/>
  <c r="DW50"/>
  <c r="DV50"/>
  <c r="DU50"/>
  <c r="DT50"/>
  <c r="DQ50"/>
  <c r="AN50"/>
  <c r="AN198" s="1"/>
  <c r="AJ50"/>
  <c r="BD50" s="1"/>
  <c r="AC50"/>
  <c r="AC27" i="27" s="1"/>
  <c r="AA50" i="68"/>
  <c r="AA27" i="27" s="1"/>
  <c r="Y50" i="68"/>
  <c r="Y27" i="27" s="1"/>
  <c r="W50" i="68"/>
  <c r="U50"/>
  <c r="S50"/>
  <c r="Q50"/>
  <c r="O50"/>
  <c r="M50"/>
  <c r="K50"/>
  <c r="I50"/>
  <c r="C50"/>
  <c r="C27" i="27" s="1"/>
  <c r="B27"/>
  <c r="EZ70" i="68"/>
  <c r="DW70"/>
  <c r="DV70"/>
  <c r="DU70"/>
  <c r="DT70"/>
  <c r="DQ70"/>
  <c r="AN70"/>
  <c r="AN218" s="1"/>
  <c r="AJ70"/>
  <c r="AO70" s="1"/>
  <c r="AO218" s="1"/>
  <c r="AC70"/>
  <c r="AC17" i="26" s="1"/>
  <c r="AA70" i="68"/>
  <c r="AA17" i="26" s="1"/>
  <c r="Y70" i="68"/>
  <c r="Y17" i="26" s="1"/>
  <c r="W70" i="68"/>
  <c r="U70"/>
  <c r="S70"/>
  <c r="Q70"/>
  <c r="O70"/>
  <c r="M70"/>
  <c r="K70"/>
  <c r="I70"/>
  <c r="C70"/>
  <c r="C17" i="26" s="1"/>
  <c r="B17"/>
  <c r="EZ29" i="68"/>
  <c r="DW29"/>
  <c r="DV29"/>
  <c r="DU29"/>
  <c r="DT29"/>
  <c r="DQ29"/>
  <c r="AN29"/>
  <c r="AN177" s="1"/>
  <c r="AJ29"/>
  <c r="BD29" s="1"/>
  <c r="AC29"/>
  <c r="AC23" i="1" s="1"/>
  <c r="AA29" i="68"/>
  <c r="AA23" i="1" s="1"/>
  <c r="Y29" i="68"/>
  <c r="Y23" i="1" s="1"/>
  <c r="W29" i="68"/>
  <c r="U29"/>
  <c r="S29"/>
  <c r="Q29"/>
  <c r="O29"/>
  <c r="M29"/>
  <c r="K29"/>
  <c r="I29"/>
  <c r="C29"/>
  <c r="C23" i="1" s="1"/>
  <c r="B23"/>
  <c r="EZ96" i="68"/>
  <c r="DW96"/>
  <c r="DV96"/>
  <c r="DU96"/>
  <c r="DT96"/>
  <c r="FB96" s="1"/>
  <c r="DQ96"/>
  <c r="AN96"/>
  <c r="AN244" s="1"/>
  <c r="AJ96"/>
  <c r="BD96" s="1"/>
  <c r="AC96"/>
  <c r="AC43" i="26" s="1"/>
  <c r="AA96" i="68"/>
  <c r="AA43" i="26" s="1"/>
  <c r="Y96" i="68"/>
  <c r="Y43" i="26" s="1"/>
  <c r="W96" i="68"/>
  <c r="U96"/>
  <c r="S96"/>
  <c r="Q96"/>
  <c r="O96"/>
  <c r="M96"/>
  <c r="K96"/>
  <c r="I96"/>
  <c r="C96"/>
  <c r="C43" i="26" s="1"/>
  <c r="B43"/>
  <c r="EZ27" i="68"/>
  <c r="DW27"/>
  <c r="DV27"/>
  <c r="DU27"/>
  <c r="DT27"/>
  <c r="DQ27"/>
  <c r="AN27"/>
  <c r="AN175" s="1"/>
  <c r="AJ27"/>
  <c r="BD27" s="1"/>
  <c r="AC27"/>
  <c r="AC21" i="1" s="1"/>
  <c r="AA27" i="68"/>
  <c r="AA21" i="1" s="1"/>
  <c r="Y27" i="68"/>
  <c r="Y21" i="1" s="1"/>
  <c r="W27" i="68"/>
  <c r="U27"/>
  <c r="S27"/>
  <c r="Q27"/>
  <c r="O27"/>
  <c r="M27"/>
  <c r="K27"/>
  <c r="I27"/>
  <c r="C27"/>
  <c r="C21" i="1" s="1"/>
  <c r="B21"/>
  <c r="EZ43" i="68"/>
  <c r="DW43"/>
  <c r="DV43"/>
  <c r="DU43"/>
  <c r="DT43"/>
  <c r="DQ43"/>
  <c r="AN43"/>
  <c r="AN191" s="1"/>
  <c r="AJ43"/>
  <c r="AO43" s="1"/>
  <c r="AO191" s="1"/>
  <c r="AC43"/>
  <c r="AC20" i="27" s="1"/>
  <c r="AA43" i="68"/>
  <c r="AA20" i="27" s="1"/>
  <c r="Y43" i="68"/>
  <c r="Y20" i="27" s="1"/>
  <c r="W43" i="68"/>
  <c r="U43"/>
  <c r="S43"/>
  <c r="Q43"/>
  <c r="O43"/>
  <c r="M43"/>
  <c r="K43"/>
  <c r="I43"/>
  <c r="C43"/>
  <c r="C20" i="27" s="1"/>
  <c r="B20"/>
  <c r="EZ81" i="68"/>
  <c r="DW81"/>
  <c r="DV81"/>
  <c r="DU81"/>
  <c r="DT81"/>
  <c r="FB81" s="1"/>
  <c r="DQ81"/>
  <c r="AN81"/>
  <c r="AN229" s="1"/>
  <c r="AJ81"/>
  <c r="BD81" s="1"/>
  <c r="AC81"/>
  <c r="AC28" i="26" s="1"/>
  <c r="AA81" i="68"/>
  <c r="AA28" i="26" s="1"/>
  <c r="Y81" i="68"/>
  <c r="Y28" i="26" s="1"/>
  <c r="W81" i="68"/>
  <c r="U81"/>
  <c r="S81"/>
  <c r="Q81"/>
  <c r="O81"/>
  <c r="M81"/>
  <c r="K81"/>
  <c r="I81"/>
  <c r="C81"/>
  <c r="C28" i="26" s="1"/>
  <c r="B28"/>
  <c r="EZ124" i="68"/>
  <c r="DW124"/>
  <c r="DV124"/>
  <c r="DU124"/>
  <c r="DT124"/>
  <c r="DQ124"/>
  <c r="AN124"/>
  <c r="AN272" s="1"/>
  <c r="AJ124"/>
  <c r="BD124" s="1"/>
  <c r="AC124"/>
  <c r="AC15" i="25" s="1"/>
  <c r="AA124" i="68"/>
  <c r="AA15" i="25" s="1"/>
  <c r="Y124" i="68"/>
  <c r="Y15" i="25" s="1"/>
  <c r="W124" i="68"/>
  <c r="U124"/>
  <c r="S124"/>
  <c r="Q124"/>
  <c r="O124"/>
  <c r="M124"/>
  <c r="K124"/>
  <c r="I124"/>
  <c r="C124"/>
  <c r="EZ94"/>
  <c r="DW94"/>
  <c r="DV94"/>
  <c r="DU94"/>
  <c r="DT94"/>
  <c r="FB94" s="1"/>
  <c r="DQ94"/>
  <c r="AN94"/>
  <c r="AN242" s="1"/>
  <c r="AJ94"/>
  <c r="AO94" s="1"/>
  <c r="AO242" s="1"/>
  <c r="AC94"/>
  <c r="AC41" i="26" s="1"/>
  <c r="AA94" i="68"/>
  <c r="AA41" i="26" s="1"/>
  <c r="Y94" i="68"/>
  <c r="Y41" i="26" s="1"/>
  <c r="W94" i="68"/>
  <c r="U94"/>
  <c r="S94"/>
  <c r="Q94"/>
  <c r="O94"/>
  <c r="M94"/>
  <c r="K94"/>
  <c r="I94"/>
  <c r="C94"/>
  <c r="C41" i="26" s="1"/>
  <c r="B41"/>
  <c r="EZ89" i="68"/>
  <c r="DW89"/>
  <c r="DV89"/>
  <c r="DU89"/>
  <c r="DT89"/>
  <c r="DQ89"/>
  <c r="AN89"/>
  <c r="AN237" s="1"/>
  <c r="AJ89"/>
  <c r="AO89" s="1"/>
  <c r="AO237" s="1"/>
  <c r="AC89"/>
  <c r="AC36" i="26" s="1"/>
  <c r="AA89" i="68"/>
  <c r="AA36" i="26" s="1"/>
  <c r="Y89" i="68"/>
  <c r="Y36" i="26" s="1"/>
  <c r="W89" i="68"/>
  <c r="U89"/>
  <c r="S89"/>
  <c r="Q89"/>
  <c r="O89"/>
  <c r="M89"/>
  <c r="K89"/>
  <c r="I89"/>
  <c r="C89"/>
  <c r="C36" i="26" s="1"/>
  <c r="B36"/>
  <c r="EZ102" i="68"/>
  <c r="DW102"/>
  <c r="DV102"/>
  <c r="DU102"/>
  <c r="DT102"/>
  <c r="FB102" s="1"/>
  <c r="DQ102"/>
  <c r="AN102"/>
  <c r="AN250" s="1"/>
  <c r="AJ102"/>
  <c r="BD102" s="1"/>
  <c r="AC102"/>
  <c r="AC49" i="26" s="1"/>
  <c r="AA102" i="68"/>
  <c r="AA49" i="26" s="1"/>
  <c r="Y102" i="68"/>
  <c r="Y49" i="26" s="1"/>
  <c r="W102" i="68"/>
  <c r="U102"/>
  <c r="S102"/>
  <c r="Q102"/>
  <c r="O102"/>
  <c r="M102"/>
  <c r="K102"/>
  <c r="I102"/>
  <c r="C102"/>
  <c r="C49" i="26" s="1"/>
  <c r="B49"/>
  <c r="EZ106" i="68"/>
  <c r="DW106"/>
  <c r="DV106"/>
  <c r="DU106"/>
  <c r="DT106"/>
  <c r="FB106" s="1"/>
  <c r="DQ106"/>
  <c r="AN106"/>
  <c r="AN254" s="1"/>
  <c r="AJ106"/>
  <c r="BD106" s="1"/>
  <c r="AC106"/>
  <c r="AC53" i="26" s="1"/>
  <c r="AA106" i="68"/>
  <c r="AA53" i="26" s="1"/>
  <c r="Y106" i="68"/>
  <c r="Y53" i="26" s="1"/>
  <c r="W106" i="68"/>
  <c r="U106"/>
  <c r="S106"/>
  <c r="Q106"/>
  <c r="O106"/>
  <c r="M106"/>
  <c r="K106"/>
  <c r="I106"/>
  <c r="C106"/>
  <c r="C53" i="26" s="1"/>
  <c r="B53"/>
  <c r="EZ112" i="68"/>
  <c r="DW112"/>
  <c r="DV112"/>
  <c r="DU112"/>
  <c r="DT112"/>
  <c r="FB112" s="1"/>
  <c r="DQ112"/>
  <c r="AN112"/>
  <c r="AN260" s="1"/>
  <c r="AJ112"/>
  <c r="AO112" s="1"/>
  <c r="AO260" s="1"/>
  <c r="AC112"/>
  <c r="AA112"/>
  <c r="Y112"/>
  <c r="W112"/>
  <c r="U112"/>
  <c r="S112"/>
  <c r="Q112"/>
  <c r="O112"/>
  <c r="M112"/>
  <c r="K112"/>
  <c r="I112"/>
  <c r="C112"/>
  <c r="C14" i="53" s="1"/>
  <c r="B14"/>
  <c r="EZ74" i="68"/>
  <c r="DW74"/>
  <c r="DV74"/>
  <c r="DU74"/>
  <c r="DT74"/>
  <c r="DQ74"/>
  <c r="AN74"/>
  <c r="AN222" s="1"/>
  <c r="AJ74"/>
  <c r="AO74" s="1"/>
  <c r="AO222" s="1"/>
  <c r="AC74"/>
  <c r="AC21" i="26" s="1"/>
  <c r="AA74" i="68"/>
  <c r="AA21" i="26" s="1"/>
  <c r="Y74" i="68"/>
  <c r="Y21" i="26" s="1"/>
  <c r="W74" i="68"/>
  <c r="U74"/>
  <c r="S74"/>
  <c r="Q74"/>
  <c r="O74"/>
  <c r="M74"/>
  <c r="K74"/>
  <c r="I74"/>
  <c r="C74"/>
  <c r="C21" i="26" s="1"/>
  <c r="B21"/>
  <c r="EZ54" i="68"/>
  <c r="DW54"/>
  <c r="DV54"/>
  <c r="DU54"/>
  <c r="DT54"/>
  <c r="DQ54"/>
  <c r="AN54"/>
  <c r="AN202" s="1"/>
  <c r="AJ54"/>
  <c r="BD54" s="1"/>
  <c r="AC54"/>
  <c r="AC31" i="27" s="1"/>
  <c r="AA54" i="68"/>
  <c r="AA31" i="27" s="1"/>
  <c r="Y54" i="68"/>
  <c r="Y31" i="27" s="1"/>
  <c r="W54" i="68"/>
  <c r="U54"/>
  <c r="S54"/>
  <c r="Q54"/>
  <c r="O54"/>
  <c r="M54"/>
  <c r="K54"/>
  <c r="I54"/>
  <c r="C54"/>
  <c r="C31" i="27" s="1"/>
  <c r="B31"/>
  <c r="EZ71" i="68"/>
  <c r="DW71"/>
  <c r="DV71"/>
  <c r="DU71"/>
  <c r="DT71"/>
  <c r="FB71" s="1"/>
  <c r="DQ71"/>
  <c r="AN71"/>
  <c r="AN219" s="1"/>
  <c r="AJ71"/>
  <c r="BD71" s="1"/>
  <c r="AC71"/>
  <c r="AC18" i="26" s="1"/>
  <c r="AA71" i="68"/>
  <c r="AA18" i="26" s="1"/>
  <c r="Y71" i="68"/>
  <c r="Y18" i="26" s="1"/>
  <c r="W71" i="68"/>
  <c r="U71"/>
  <c r="S71"/>
  <c r="Q71"/>
  <c r="O71"/>
  <c r="M71"/>
  <c r="K71"/>
  <c r="I71"/>
  <c r="C71"/>
  <c r="C18" i="26" s="1"/>
  <c r="B18"/>
  <c r="EZ100" i="68"/>
  <c r="DW100"/>
  <c r="DV100"/>
  <c r="DU100"/>
  <c r="DT100"/>
  <c r="DQ100"/>
  <c r="AN100"/>
  <c r="AN248" s="1"/>
  <c r="AJ100"/>
  <c r="AO100" s="1"/>
  <c r="AO248" s="1"/>
  <c r="AC100"/>
  <c r="AC47" i="26" s="1"/>
  <c r="AA100" i="68"/>
  <c r="AA47" i="26" s="1"/>
  <c r="Y100" i="68"/>
  <c r="Y47" i="26" s="1"/>
  <c r="W100" i="68"/>
  <c r="U100"/>
  <c r="S100"/>
  <c r="Q100"/>
  <c r="O100"/>
  <c r="M100"/>
  <c r="K100"/>
  <c r="I100"/>
  <c r="C100"/>
  <c r="C47" i="26" s="1"/>
  <c r="B47"/>
  <c r="EZ141" i="68"/>
  <c r="DW141"/>
  <c r="DV141"/>
  <c r="DU141"/>
  <c r="DT141"/>
  <c r="DQ141"/>
  <c r="AN141"/>
  <c r="AN289" s="1"/>
  <c r="AJ141"/>
  <c r="AO141" s="1"/>
  <c r="AC141"/>
  <c r="AC15" i="24" s="1"/>
  <c r="AA141" i="68"/>
  <c r="AA15" i="24" s="1"/>
  <c r="Y141" i="68"/>
  <c r="Y15" i="24" s="1"/>
  <c r="W141" i="68"/>
  <c r="U141"/>
  <c r="S141"/>
  <c r="Q141"/>
  <c r="O141"/>
  <c r="M141"/>
  <c r="K141"/>
  <c r="I141"/>
  <c r="C141"/>
  <c r="EZ95"/>
  <c r="DW95"/>
  <c r="DV95"/>
  <c r="DU95"/>
  <c r="DT95"/>
  <c r="FB95" s="1"/>
  <c r="DQ95"/>
  <c r="AN95"/>
  <c r="AN243" s="1"/>
  <c r="AJ95"/>
  <c r="BD95" s="1"/>
  <c r="AC95"/>
  <c r="AC42" i="26" s="1"/>
  <c r="AA95" i="68"/>
  <c r="AA42" i="26" s="1"/>
  <c r="Y95" i="68"/>
  <c r="Y42" i="26" s="1"/>
  <c r="W95" i="68"/>
  <c r="U95"/>
  <c r="S95"/>
  <c r="Q95"/>
  <c r="O95"/>
  <c r="M95"/>
  <c r="K95"/>
  <c r="I95"/>
  <c r="C95"/>
  <c r="C42" i="26" s="1"/>
  <c r="B42"/>
  <c r="EZ44" i="68"/>
  <c r="DW44"/>
  <c r="DV44"/>
  <c r="DU44"/>
  <c r="DT44"/>
  <c r="DQ44"/>
  <c r="AN44"/>
  <c r="AN192" s="1"/>
  <c r="AJ44"/>
  <c r="BD44" s="1"/>
  <c r="AC44"/>
  <c r="AC21" i="27" s="1"/>
  <c r="AA44" i="68"/>
  <c r="AA21" i="27" s="1"/>
  <c r="Y44" i="68"/>
  <c r="Y21" i="27" s="1"/>
  <c r="W44" i="68"/>
  <c r="U44"/>
  <c r="S44"/>
  <c r="Q44"/>
  <c r="O44"/>
  <c r="M44"/>
  <c r="K44"/>
  <c r="I44"/>
  <c r="C44"/>
  <c r="C21" i="27" s="1"/>
  <c r="B21"/>
  <c r="EZ19" i="68"/>
  <c r="DW19"/>
  <c r="DV19"/>
  <c r="DU19"/>
  <c r="DT19"/>
  <c r="DQ19"/>
  <c r="CJ19"/>
  <c r="AN19"/>
  <c r="AN167" s="1"/>
  <c r="AJ19"/>
  <c r="AO19" s="1"/>
  <c r="AO167" s="1"/>
  <c r="AC19"/>
  <c r="AC13" i="1" s="1"/>
  <c r="AA19" i="68"/>
  <c r="AA13" i="1" s="1"/>
  <c r="Y19" i="68"/>
  <c r="Y13" i="1" s="1"/>
  <c r="W19" i="68"/>
  <c r="U19"/>
  <c r="S19"/>
  <c r="Q19"/>
  <c r="O19"/>
  <c r="M19"/>
  <c r="K19"/>
  <c r="I19"/>
  <c r="C19"/>
  <c r="C13" i="1" s="1"/>
  <c r="B13"/>
  <c r="EZ73" i="68"/>
  <c r="DW73"/>
  <c r="DV73"/>
  <c r="DU73"/>
  <c r="DT73"/>
  <c r="DQ73"/>
  <c r="AN73"/>
  <c r="AN221" s="1"/>
  <c r="AJ73"/>
  <c r="BD73" s="1"/>
  <c r="AC73"/>
  <c r="AC20" i="26" s="1"/>
  <c r="AA73" i="68"/>
  <c r="AA20" i="26" s="1"/>
  <c r="Y73" i="68"/>
  <c r="Y20" i="26" s="1"/>
  <c r="W73" i="68"/>
  <c r="U73"/>
  <c r="S73"/>
  <c r="Q73"/>
  <c r="O73"/>
  <c r="M73"/>
  <c r="K73"/>
  <c r="I73"/>
  <c r="C73"/>
  <c r="C20" i="26" s="1"/>
  <c r="B20"/>
  <c r="EZ119" i="68"/>
  <c r="DW119"/>
  <c r="DV119"/>
  <c r="DU119"/>
  <c r="DT119"/>
  <c r="FB119" s="1"/>
  <c r="DQ119"/>
  <c r="AN119"/>
  <c r="AN267" s="1"/>
  <c r="AJ119"/>
  <c r="BD119" s="1"/>
  <c r="AC119"/>
  <c r="AA119"/>
  <c r="Y119"/>
  <c r="W119"/>
  <c r="U119"/>
  <c r="S119"/>
  <c r="Q119"/>
  <c r="O119"/>
  <c r="M119"/>
  <c r="K119"/>
  <c r="I119"/>
  <c r="C119"/>
  <c r="C21" i="53" s="1"/>
  <c r="B21"/>
  <c r="EZ88" i="68"/>
  <c r="DW88"/>
  <c r="DV88"/>
  <c r="DU88"/>
  <c r="DT88"/>
  <c r="DQ88"/>
  <c r="AN88"/>
  <c r="AN236" s="1"/>
  <c r="AJ88"/>
  <c r="BD88" s="1"/>
  <c r="AC88"/>
  <c r="AC35" i="26" s="1"/>
  <c r="AA88" i="68"/>
  <c r="AA35" i="26" s="1"/>
  <c r="Y88" i="68"/>
  <c r="Y35" i="26" s="1"/>
  <c r="W88" i="68"/>
  <c r="U88"/>
  <c r="S88"/>
  <c r="Q88"/>
  <c r="O88"/>
  <c r="M88"/>
  <c r="K88"/>
  <c r="I88"/>
  <c r="C88"/>
  <c r="C35" i="26" s="1"/>
  <c r="B35"/>
  <c r="EZ140" i="68"/>
  <c r="DW140"/>
  <c r="DV140"/>
  <c r="DU140"/>
  <c r="DT140"/>
  <c r="DQ140"/>
  <c r="AN140"/>
  <c r="AN288" s="1"/>
  <c r="AJ140"/>
  <c r="AO140" s="1"/>
  <c r="AO288" s="1"/>
  <c r="AC140"/>
  <c r="AC14" i="24" s="1"/>
  <c r="AA140" i="68"/>
  <c r="AA14" i="24" s="1"/>
  <c r="Y140" i="68"/>
  <c r="Y14" i="24" s="1"/>
  <c r="W140" i="68"/>
  <c r="U140"/>
  <c r="S140"/>
  <c r="Q140"/>
  <c r="O140"/>
  <c r="M140"/>
  <c r="K140"/>
  <c r="I140"/>
  <c r="C140"/>
  <c r="EZ76"/>
  <c r="DW76"/>
  <c r="DV76"/>
  <c r="DU76"/>
  <c r="DT76"/>
  <c r="DQ76"/>
  <c r="AN76"/>
  <c r="AN224" s="1"/>
  <c r="AJ76"/>
  <c r="AO76" s="1"/>
  <c r="AC76"/>
  <c r="AC23" i="26" s="1"/>
  <c r="AA76" i="68"/>
  <c r="AA23" i="26" s="1"/>
  <c r="Y76" i="68"/>
  <c r="Y23" i="26" s="1"/>
  <c r="W76" i="68"/>
  <c r="U76"/>
  <c r="S76"/>
  <c r="Q76"/>
  <c r="O76"/>
  <c r="M76"/>
  <c r="K76"/>
  <c r="I76"/>
  <c r="C76"/>
  <c r="C23" i="26" s="1"/>
  <c r="B23"/>
  <c r="EZ143" i="68"/>
  <c r="DW143"/>
  <c r="DV143"/>
  <c r="DU143"/>
  <c r="DT143"/>
  <c r="FB143" s="1"/>
  <c r="DQ143"/>
  <c r="CL143"/>
  <c r="CO143" s="1"/>
  <c r="CK143"/>
  <c r="CN143" s="1"/>
  <c r="CJ143"/>
  <c r="FD143" s="1"/>
  <c r="BE143"/>
  <c r="BD143"/>
  <c r="BA143"/>
  <c r="EZ116"/>
  <c r="DW116"/>
  <c r="DV116"/>
  <c r="DU116"/>
  <c r="DT116"/>
  <c r="FB116" s="1"/>
  <c r="DQ116"/>
  <c r="AN116"/>
  <c r="AN264" s="1"/>
  <c r="AJ116"/>
  <c r="BD116" s="1"/>
  <c r="AC116"/>
  <c r="AA116"/>
  <c r="Y116"/>
  <c r="W116"/>
  <c r="U116"/>
  <c r="S116"/>
  <c r="Q116"/>
  <c r="O116"/>
  <c r="M116"/>
  <c r="K116"/>
  <c r="I116"/>
  <c r="C116"/>
  <c r="C18" i="53" s="1"/>
  <c r="B18"/>
  <c r="EZ42" i="68"/>
  <c r="DW42"/>
  <c r="DV42"/>
  <c r="DU42"/>
  <c r="DT42"/>
  <c r="DQ42"/>
  <c r="AN42"/>
  <c r="AN190" s="1"/>
  <c r="AJ42"/>
  <c r="AO42" s="1"/>
  <c r="AO190" s="1"/>
  <c r="AC42"/>
  <c r="AC19" i="27" s="1"/>
  <c r="AA42" i="68"/>
  <c r="AA19" i="27" s="1"/>
  <c r="Y42" i="68"/>
  <c r="Y19" i="27" s="1"/>
  <c r="W42" i="68"/>
  <c r="U42"/>
  <c r="S42"/>
  <c r="Q42"/>
  <c r="O42"/>
  <c r="M42"/>
  <c r="K42"/>
  <c r="I42"/>
  <c r="C42"/>
  <c r="C19" i="27" s="1"/>
  <c r="B19"/>
  <c r="EZ66" i="68"/>
  <c r="DW66"/>
  <c r="DV66"/>
  <c r="DU66"/>
  <c r="DT66"/>
  <c r="DQ66"/>
  <c r="AN66"/>
  <c r="AJ66"/>
  <c r="AC66"/>
  <c r="AA66"/>
  <c r="Y66"/>
  <c r="W66"/>
  <c r="U66"/>
  <c r="S66"/>
  <c r="Q66"/>
  <c r="O66"/>
  <c r="M66"/>
  <c r="K66"/>
  <c r="I66"/>
  <c r="C66"/>
  <c r="C13" i="26" s="1"/>
  <c r="B13"/>
  <c r="EZ59" i="68"/>
  <c r="DW59"/>
  <c r="DV59"/>
  <c r="DU59"/>
  <c r="DT59"/>
  <c r="DQ59"/>
  <c r="AN59"/>
  <c r="AN207" s="1"/>
  <c r="AJ59"/>
  <c r="BD59" s="1"/>
  <c r="AC59"/>
  <c r="AC36" i="27" s="1"/>
  <c r="AA59" i="68"/>
  <c r="AA36" i="27" s="1"/>
  <c r="Y59" i="68"/>
  <c r="Y36" i="27" s="1"/>
  <c r="W59" i="68"/>
  <c r="U59"/>
  <c r="S59"/>
  <c r="Q59"/>
  <c r="O59"/>
  <c r="M59"/>
  <c r="K59"/>
  <c r="I59"/>
  <c r="C59"/>
  <c r="C36" i="27" s="1"/>
  <c r="B36"/>
  <c r="EZ64" i="68"/>
  <c r="DW64"/>
  <c r="DV64"/>
  <c r="DU64"/>
  <c r="DT64"/>
  <c r="FB64" s="1"/>
  <c r="DQ64"/>
  <c r="AN64"/>
  <c r="AN212" s="1"/>
  <c r="AJ64"/>
  <c r="BD64" s="1"/>
  <c r="AC64"/>
  <c r="AA64"/>
  <c r="Y64"/>
  <c r="W64"/>
  <c r="U64"/>
  <c r="S64"/>
  <c r="Q64"/>
  <c r="O64"/>
  <c r="M64"/>
  <c r="K64"/>
  <c r="I64"/>
  <c r="C64"/>
  <c r="C14" i="54" s="1"/>
  <c r="B14"/>
  <c r="EZ32" i="68"/>
  <c r="DW32"/>
  <c r="DV32"/>
  <c r="DU32"/>
  <c r="DT32"/>
  <c r="DQ32"/>
  <c r="AN32"/>
  <c r="AN180" s="1"/>
  <c r="AJ32"/>
  <c r="AO32" s="1"/>
  <c r="AO180" s="1"/>
  <c r="AC32"/>
  <c r="AC26" i="1" s="1"/>
  <c r="AA32" i="68"/>
  <c r="AA26" i="1" s="1"/>
  <c r="Y32" i="68"/>
  <c r="Y26" i="1" s="1"/>
  <c r="W32" i="68"/>
  <c r="U32"/>
  <c r="S32"/>
  <c r="Q32"/>
  <c r="O32"/>
  <c r="M32"/>
  <c r="K32"/>
  <c r="I32"/>
  <c r="C32"/>
  <c r="C26" i="1" s="1"/>
  <c r="B26"/>
  <c r="EZ20" i="68"/>
  <c r="DW20"/>
  <c r="DV20"/>
  <c r="DU20"/>
  <c r="DT20"/>
  <c r="DQ20"/>
  <c r="AN20"/>
  <c r="AN168" s="1"/>
  <c r="AJ20"/>
  <c r="AO20" s="1"/>
  <c r="AO168" s="1"/>
  <c r="AC20"/>
  <c r="AC14" i="1" s="1"/>
  <c r="AA20" i="68"/>
  <c r="AA14" i="1" s="1"/>
  <c r="Y20" i="68"/>
  <c r="Y14" i="1" s="1"/>
  <c r="W20" i="68"/>
  <c r="U20"/>
  <c r="S20"/>
  <c r="Q20"/>
  <c r="O20"/>
  <c r="M20"/>
  <c r="K20"/>
  <c r="I20"/>
  <c r="C20"/>
  <c r="C14" i="1" s="1"/>
  <c r="B14"/>
  <c r="EZ90" i="68"/>
  <c r="DW90"/>
  <c r="DV90"/>
  <c r="DU90"/>
  <c r="DT90"/>
  <c r="DQ90"/>
  <c r="AN90"/>
  <c r="AN238" s="1"/>
  <c r="AJ90"/>
  <c r="BD90" s="1"/>
  <c r="AC90"/>
  <c r="AC37" i="26" s="1"/>
  <c r="AA90" i="68"/>
  <c r="AA37" i="26" s="1"/>
  <c r="Y90" i="68"/>
  <c r="Y37" i="26" s="1"/>
  <c r="W90" i="68"/>
  <c r="U90"/>
  <c r="S90"/>
  <c r="Q90"/>
  <c r="O90"/>
  <c r="M90"/>
  <c r="K90"/>
  <c r="I90"/>
  <c r="C90"/>
  <c r="C37" i="26" s="1"/>
  <c r="B37"/>
  <c r="EZ34" i="68"/>
  <c r="DW34"/>
  <c r="DV34"/>
  <c r="DU34"/>
  <c r="DT34"/>
  <c r="DQ34"/>
  <c r="AN34"/>
  <c r="AN182" s="1"/>
  <c r="AJ34"/>
  <c r="BD34" s="1"/>
  <c r="AC34"/>
  <c r="AC28" i="1" s="1"/>
  <c r="AA34" i="68"/>
  <c r="AA28" i="1" s="1"/>
  <c r="Y34" i="68"/>
  <c r="Y28" i="1" s="1"/>
  <c r="W34" i="68"/>
  <c r="U34"/>
  <c r="S34"/>
  <c r="Q34"/>
  <c r="O34"/>
  <c r="M34"/>
  <c r="K34"/>
  <c r="I34"/>
  <c r="C34"/>
  <c r="C28" i="1" s="1"/>
  <c r="B28"/>
  <c r="EZ23" i="68"/>
  <c r="DW23"/>
  <c r="DV23"/>
  <c r="DU23"/>
  <c r="DT23"/>
  <c r="DQ23"/>
  <c r="AN23"/>
  <c r="AN171" s="1"/>
  <c r="AJ23"/>
  <c r="AO23" s="1"/>
  <c r="AO171" s="1"/>
  <c r="AC23"/>
  <c r="AC17" i="1" s="1"/>
  <c r="AA23" i="68"/>
  <c r="AA17" i="1" s="1"/>
  <c r="Y23" i="68"/>
  <c r="Y17" i="1" s="1"/>
  <c r="W23" i="68"/>
  <c r="U23"/>
  <c r="S23"/>
  <c r="Q23"/>
  <c r="O23"/>
  <c r="M23"/>
  <c r="K23"/>
  <c r="I23"/>
  <c r="C23"/>
  <c r="C17" i="1" s="1"/>
  <c r="B17"/>
  <c r="EZ33" i="68"/>
  <c r="DW33"/>
  <c r="DV33"/>
  <c r="DU33"/>
  <c r="DT33"/>
  <c r="DQ33"/>
  <c r="AN33"/>
  <c r="AN181" s="1"/>
  <c r="AJ33"/>
  <c r="BD33" s="1"/>
  <c r="AC33"/>
  <c r="AC27" i="1" s="1"/>
  <c r="AA33" i="68"/>
  <c r="AA27" i="1" s="1"/>
  <c r="Y33" i="68"/>
  <c r="Y27" i="1" s="1"/>
  <c r="W33" i="68"/>
  <c r="U33"/>
  <c r="S33"/>
  <c r="Q33"/>
  <c r="O33"/>
  <c r="M33"/>
  <c r="K33"/>
  <c r="I33"/>
  <c r="C33"/>
  <c r="C27" i="1" s="1"/>
  <c r="B27"/>
  <c r="EZ61" i="68"/>
  <c r="DW61"/>
  <c r="DV61"/>
  <c r="DU61"/>
  <c r="DT61"/>
  <c r="DQ61"/>
  <c r="AN61"/>
  <c r="AN209" s="1"/>
  <c r="AJ61"/>
  <c r="BD61" s="1"/>
  <c r="AC61"/>
  <c r="AC38" i="27" s="1"/>
  <c r="AA61" i="68"/>
  <c r="AA38" i="27" s="1"/>
  <c r="Y61" i="68"/>
  <c r="Y38" i="27" s="1"/>
  <c r="W61" i="68"/>
  <c r="U61"/>
  <c r="S61"/>
  <c r="Q61"/>
  <c r="O61"/>
  <c r="M61"/>
  <c r="K61"/>
  <c r="I61"/>
  <c r="C61"/>
  <c r="C38" i="27" s="1"/>
  <c r="B38"/>
  <c r="EZ31" i="68"/>
  <c r="DW31"/>
  <c r="DV31"/>
  <c r="DU31"/>
  <c r="DT31"/>
  <c r="DQ31"/>
  <c r="AN31"/>
  <c r="AN179" s="1"/>
  <c r="AJ31"/>
  <c r="BD31" s="1"/>
  <c r="AC31"/>
  <c r="AC25" i="1" s="1"/>
  <c r="AA31" i="68"/>
  <c r="AA25" i="1" s="1"/>
  <c r="Y31" i="68"/>
  <c r="Y25" i="1" s="1"/>
  <c r="W31" i="68"/>
  <c r="U31"/>
  <c r="S31"/>
  <c r="Q31"/>
  <c r="O31"/>
  <c r="M31"/>
  <c r="K31"/>
  <c r="I31"/>
  <c r="C31"/>
  <c r="C25" i="1" s="1"/>
  <c r="B25"/>
  <c r="EZ30" i="68"/>
  <c r="DW30"/>
  <c r="DV30"/>
  <c r="DU30"/>
  <c r="DT30"/>
  <c r="DQ30"/>
  <c r="AN30"/>
  <c r="AN178" s="1"/>
  <c r="AJ30"/>
  <c r="AC30"/>
  <c r="AC24" i="1" s="1"/>
  <c r="AA30" i="68"/>
  <c r="AA24" i="1" s="1"/>
  <c r="Y30" i="68"/>
  <c r="Y24" i="1" s="1"/>
  <c r="W30" i="68"/>
  <c r="U30"/>
  <c r="S30"/>
  <c r="Q30"/>
  <c r="O30"/>
  <c r="M30"/>
  <c r="K30"/>
  <c r="I30"/>
  <c r="C30"/>
  <c r="C24" i="1" s="1"/>
  <c r="B24"/>
  <c r="EZ47" i="68"/>
  <c r="DW47"/>
  <c r="DV47"/>
  <c r="DU47"/>
  <c r="DT47"/>
  <c r="DQ47"/>
  <c r="AN47"/>
  <c r="AN195" s="1"/>
  <c r="AJ47"/>
  <c r="BD47" s="1"/>
  <c r="AC47"/>
  <c r="AC24" i="27" s="1"/>
  <c r="AA47" i="68"/>
  <c r="AA24" i="27" s="1"/>
  <c r="Y47" i="68"/>
  <c r="Y24" i="27" s="1"/>
  <c r="W47" i="68"/>
  <c r="U47"/>
  <c r="S47"/>
  <c r="Q47"/>
  <c r="O47"/>
  <c r="M47"/>
  <c r="K47"/>
  <c r="I47"/>
  <c r="C47"/>
  <c r="C24" i="27" s="1"/>
  <c r="B24"/>
  <c r="EZ132" i="68"/>
  <c r="DW132"/>
  <c r="DV132"/>
  <c r="DU132"/>
  <c r="DT132"/>
  <c r="FB132" s="1"/>
  <c r="DQ132"/>
  <c r="AN132"/>
  <c r="AN280" s="1"/>
  <c r="AJ132"/>
  <c r="BD132" s="1"/>
  <c r="AC132"/>
  <c r="AA132"/>
  <c r="Y132"/>
  <c r="W132"/>
  <c r="U132"/>
  <c r="S132"/>
  <c r="Q132"/>
  <c r="O132"/>
  <c r="M132"/>
  <c r="K132"/>
  <c r="I132"/>
  <c r="C132"/>
  <c r="EZ104"/>
  <c r="DW104"/>
  <c r="DV104"/>
  <c r="DU104"/>
  <c r="DT104"/>
  <c r="FB104" s="1"/>
  <c r="DQ104"/>
  <c r="AN104"/>
  <c r="AN252" s="1"/>
  <c r="AJ104"/>
  <c r="BD104" s="1"/>
  <c r="AC104"/>
  <c r="AC51" i="26" s="1"/>
  <c r="AA104" i="68"/>
  <c r="AA51" i="26" s="1"/>
  <c r="Y104" i="68"/>
  <c r="Y51" i="26" s="1"/>
  <c r="W104" i="68"/>
  <c r="U104"/>
  <c r="S104"/>
  <c r="Q104"/>
  <c r="O104"/>
  <c r="M104"/>
  <c r="K104"/>
  <c r="I104"/>
  <c r="C104"/>
  <c r="C51" i="26" s="1"/>
  <c r="B51"/>
  <c r="EZ115" i="68"/>
  <c r="DW115"/>
  <c r="DV115"/>
  <c r="DU115"/>
  <c r="DT115"/>
  <c r="FB115" s="1"/>
  <c r="DQ115"/>
  <c r="AN115"/>
  <c r="AN263" s="1"/>
  <c r="AJ115"/>
  <c r="AO115" s="1"/>
  <c r="AO263" s="1"/>
  <c r="AC115"/>
  <c r="AA115"/>
  <c r="Y115"/>
  <c r="W115"/>
  <c r="U115"/>
  <c r="S115"/>
  <c r="Q115"/>
  <c r="O115"/>
  <c r="M115"/>
  <c r="K115"/>
  <c r="I115"/>
  <c r="C115"/>
  <c r="C17" i="53" s="1"/>
  <c r="B17"/>
  <c r="EZ48" i="68"/>
  <c r="DW48"/>
  <c r="DV48"/>
  <c r="DU48"/>
  <c r="DT48"/>
  <c r="DQ48"/>
  <c r="AN48"/>
  <c r="AN196" s="1"/>
  <c r="AJ48"/>
  <c r="AC48"/>
  <c r="AC25" i="27" s="1"/>
  <c r="AA48" i="68"/>
  <c r="AA25" i="27" s="1"/>
  <c r="Y48" i="68"/>
  <c r="Y25" i="27" s="1"/>
  <c r="W48" i="68"/>
  <c r="U48"/>
  <c r="S48"/>
  <c r="Q48"/>
  <c r="O48"/>
  <c r="M48"/>
  <c r="K48"/>
  <c r="I48"/>
  <c r="C48"/>
  <c r="C25" i="27" s="1"/>
  <c r="B25"/>
  <c r="EZ55" i="68"/>
  <c r="DW55"/>
  <c r="DV55"/>
  <c r="DU55"/>
  <c r="DT55"/>
  <c r="DQ55"/>
  <c r="AN55"/>
  <c r="AN203" s="1"/>
  <c r="AJ55"/>
  <c r="BD55" s="1"/>
  <c r="AC55"/>
  <c r="AC32" i="27" s="1"/>
  <c r="AA55" i="68"/>
  <c r="AA32" i="27" s="1"/>
  <c r="Y55" i="68"/>
  <c r="Y32" i="27" s="1"/>
  <c r="W55" i="68"/>
  <c r="U55"/>
  <c r="S55"/>
  <c r="Q55"/>
  <c r="O55"/>
  <c r="M55"/>
  <c r="K55"/>
  <c r="I55"/>
  <c r="C55"/>
  <c r="C32" i="27" s="1"/>
  <c r="B32"/>
  <c r="EZ87" i="68"/>
  <c r="DW87"/>
  <c r="DV87"/>
  <c r="DU87"/>
  <c r="DT87"/>
  <c r="FB87" s="1"/>
  <c r="DQ87"/>
  <c r="AN87"/>
  <c r="AN235" s="1"/>
  <c r="AJ87"/>
  <c r="BD87" s="1"/>
  <c r="AC87"/>
  <c r="AC34" i="26" s="1"/>
  <c r="AA87" i="68"/>
  <c r="AA34" i="26" s="1"/>
  <c r="Y87" i="68"/>
  <c r="Y34" i="26" s="1"/>
  <c r="W87" i="68"/>
  <c r="U87"/>
  <c r="S87"/>
  <c r="Q87"/>
  <c r="O87"/>
  <c r="M87"/>
  <c r="K87"/>
  <c r="I87"/>
  <c r="C87"/>
  <c r="C34" i="26" s="1"/>
  <c r="B34"/>
  <c r="EZ13" i="68"/>
  <c r="DW13"/>
  <c r="DV13"/>
  <c r="DU13"/>
  <c r="DT13"/>
  <c r="DQ13"/>
  <c r="CJ13"/>
  <c r="FD13" s="1"/>
  <c r="AN13"/>
  <c r="AJ13"/>
  <c r="AO13" s="1"/>
  <c r="AC13"/>
  <c r="AA13"/>
  <c r="Y13"/>
  <c r="W13"/>
  <c r="U13"/>
  <c r="S13"/>
  <c r="Q13"/>
  <c r="O13"/>
  <c r="M13"/>
  <c r="K13"/>
  <c r="I13"/>
  <c r="C13"/>
  <c r="EZ117"/>
  <c r="DW117"/>
  <c r="DV117"/>
  <c r="DU117"/>
  <c r="DT117"/>
  <c r="DQ117"/>
  <c r="AN117"/>
  <c r="AN265" s="1"/>
  <c r="AJ117"/>
  <c r="AO117" s="1"/>
  <c r="AO265" s="1"/>
  <c r="AC117"/>
  <c r="AA117"/>
  <c r="Y117"/>
  <c r="W117"/>
  <c r="U117"/>
  <c r="S117"/>
  <c r="Q117"/>
  <c r="O117"/>
  <c r="M117"/>
  <c r="K117"/>
  <c r="I117"/>
  <c r="C117"/>
  <c r="C19" i="53" s="1"/>
  <c r="B19"/>
  <c r="EZ49" i="68"/>
  <c r="DW49"/>
  <c r="DV49"/>
  <c r="DU49"/>
  <c r="DT49"/>
  <c r="DQ49"/>
  <c r="AN49"/>
  <c r="AN197" s="1"/>
  <c r="AJ49"/>
  <c r="BD49" s="1"/>
  <c r="AC49"/>
  <c r="AC26" i="27" s="1"/>
  <c r="AA49" i="68"/>
  <c r="AA26" i="27" s="1"/>
  <c r="Y49" i="68"/>
  <c r="Y26" i="27" s="1"/>
  <c r="W49" i="68"/>
  <c r="U49"/>
  <c r="S49"/>
  <c r="Q49"/>
  <c r="O49"/>
  <c r="M49"/>
  <c r="K49"/>
  <c r="I49"/>
  <c r="C49"/>
  <c r="C26" i="27" s="1"/>
  <c r="B26"/>
  <c r="EZ28" i="68"/>
  <c r="DW28"/>
  <c r="DV28"/>
  <c r="DU28"/>
  <c r="DT28"/>
  <c r="DQ28"/>
  <c r="AN28"/>
  <c r="AN176" s="1"/>
  <c r="AJ28"/>
  <c r="BD28" s="1"/>
  <c r="AC28"/>
  <c r="AC22" i="1" s="1"/>
  <c r="AA28" i="68"/>
  <c r="AA22" i="1" s="1"/>
  <c r="Y28" i="68"/>
  <c r="Y22" i="1" s="1"/>
  <c r="W28" i="68"/>
  <c r="U28"/>
  <c r="S28"/>
  <c r="Q28"/>
  <c r="O28"/>
  <c r="M28"/>
  <c r="K28"/>
  <c r="I28"/>
  <c r="C28"/>
  <c r="C22" i="1" s="1"/>
  <c r="B22"/>
  <c r="EZ60" i="68"/>
  <c r="DW60"/>
  <c r="DV60"/>
  <c r="DU60"/>
  <c r="DT60"/>
  <c r="DQ60"/>
  <c r="AN60"/>
  <c r="AN208" s="1"/>
  <c r="AJ60"/>
  <c r="AO60" s="1"/>
  <c r="AO208" s="1"/>
  <c r="AC60"/>
  <c r="AC37" i="27" s="1"/>
  <c r="AA60" i="68"/>
  <c r="AA37" i="27" s="1"/>
  <c r="Y60" i="68"/>
  <c r="Y37" i="27" s="1"/>
  <c r="W60" i="68"/>
  <c r="U60"/>
  <c r="S60"/>
  <c r="Q60"/>
  <c r="O60"/>
  <c r="M60"/>
  <c r="K60"/>
  <c r="I60"/>
  <c r="C60"/>
  <c r="C37" i="27" s="1"/>
  <c r="B37"/>
  <c r="EZ107" i="68"/>
  <c r="DW107"/>
  <c r="DV107"/>
  <c r="DU107"/>
  <c r="DT107"/>
  <c r="DQ107"/>
  <c r="AN107"/>
  <c r="AN255" s="1"/>
  <c r="AJ107"/>
  <c r="BD107" s="1"/>
  <c r="AC107"/>
  <c r="AC54" i="26" s="1"/>
  <c r="AA107" i="68"/>
  <c r="AA54" i="26" s="1"/>
  <c r="Y107" i="68"/>
  <c r="Y54" i="26" s="1"/>
  <c r="W107" i="68"/>
  <c r="U107"/>
  <c r="S107"/>
  <c r="Q107"/>
  <c r="O107"/>
  <c r="M107"/>
  <c r="K107"/>
  <c r="I107"/>
  <c r="C107"/>
  <c r="C54" i="26" s="1"/>
  <c r="B54"/>
  <c r="EZ12" i="68"/>
  <c r="FB12" s="1"/>
  <c r="DQ12"/>
  <c r="CO12"/>
  <c r="CN12"/>
  <c r="CM12"/>
  <c r="CJ12"/>
  <c r="AN12"/>
  <c r="AJ12"/>
  <c r="AC12"/>
  <c r="AA12"/>
  <c r="Y12"/>
  <c r="W12"/>
  <c r="U12"/>
  <c r="S12"/>
  <c r="Q12"/>
  <c r="O12"/>
  <c r="M12"/>
  <c r="K12"/>
  <c r="I12"/>
  <c r="BE2"/>
  <c r="BD2"/>
  <c r="AN1"/>
  <c r="AJ1"/>
  <c r="AO1" s="1"/>
  <c r="AR1" s="1"/>
  <c r="AI1"/>
  <c r="AG1"/>
  <c r="AE1"/>
  <c r="AC1"/>
  <c r="AA1"/>
  <c r="Y1"/>
  <c r="W1"/>
  <c r="U1"/>
  <c r="S1"/>
  <c r="Q1"/>
  <c r="O1"/>
  <c r="M1"/>
  <c r="K1"/>
  <c r="I1"/>
  <c r="FB80" l="1"/>
  <c r="FD113"/>
  <c r="AN14" i="52"/>
  <c r="CK103" i="68"/>
  <c r="CN103" s="1"/>
  <c r="AO251"/>
  <c r="CK83"/>
  <c r="CN83" s="1"/>
  <c r="AO231"/>
  <c r="CK76"/>
  <c r="CN76" s="1"/>
  <c r="AO224"/>
  <c r="AR56"/>
  <c r="AR204" s="1"/>
  <c r="AO204"/>
  <c r="AN14" i="24"/>
  <c r="AN214" i="68"/>
  <c r="AN110"/>
  <c r="AN150" s="1"/>
  <c r="AR92"/>
  <c r="AR240" s="1"/>
  <c r="AO240"/>
  <c r="AR53"/>
  <c r="AR201" s="1"/>
  <c r="AO201"/>
  <c r="FD82"/>
  <c r="AN230"/>
  <c r="AR118"/>
  <c r="AR266" s="1"/>
  <c r="AO266"/>
  <c r="CK141"/>
  <c r="CN141" s="1"/>
  <c r="AO289"/>
  <c r="AR52"/>
  <c r="AR200" s="1"/>
  <c r="AO200"/>
  <c r="AR67"/>
  <c r="AR215" s="1"/>
  <c r="AO215"/>
  <c r="AR69"/>
  <c r="AR217" s="1"/>
  <c r="AO217"/>
  <c r="CK98"/>
  <c r="CN98" s="1"/>
  <c r="AO246"/>
  <c r="CK139"/>
  <c r="CN139" s="1"/>
  <c r="AO287"/>
  <c r="FD41"/>
  <c r="FD105"/>
  <c r="AN21" i="25"/>
  <c r="FB124" i="68"/>
  <c r="FB129"/>
  <c r="FB130"/>
  <c r="FB127"/>
  <c r="FB128"/>
  <c r="FB122"/>
  <c r="FB126"/>
  <c r="FB123"/>
  <c r="FB125"/>
  <c r="AN17" i="1"/>
  <c r="AN13"/>
  <c r="FD12" i="68"/>
  <c r="CJ147"/>
  <c r="FD135"/>
  <c r="AN23" i="1"/>
  <c r="AN26"/>
  <c r="AN25"/>
  <c r="FD66" i="68"/>
  <c r="AO66"/>
  <c r="AO214" s="1"/>
  <c r="FD28"/>
  <c r="FD87"/>
  <c r="FD48"/>
  <c r="FD104"/>
  <c r="FD47"/>
  <c r="FD31"/>
  <c r="FD33"/>
  <c r="FD119"/>
  <c r="FD19"/>
  <c r="FD95"/>
  <c r="FD100"/>
  <c r="FD112"/>
  <c r="FD81"/>
  <c r="FD92"/>
  <c r="FD93"/>
  <c r="FD91"/>
  <c r="FD128"/>
  <c r="FD123"/>
  <c r="FD101"/>
  <c r="AN17" i="25"/>
  <c r="AN13" i="24"/>
  <c r="AN21" i="1"/>
  <c r="AN15"/>
  <c r="AA13" i="26"/>
  <c r="AA57" s="1"/>
  <c r="Y13"/>
  <c r="Y57" s="1"/>
  <c r="AC13"/>
  <c r="AC57" s="1"/>
  <c r="FD117" i="68"/>
  <c r="FD34"/>
  <c r="FD20"/>
  <c r="FD64"/>
  <c r="FD116"/>
  <c r="FD140"/>
  <c r="FD54"/>
  <c r="FD102"/>
  <c r="FD94"/>
  <c r="FD27"/>
  <c r="FD50"/>
  <c r="FD52"/>
  <c r="FD118"/>
  <c r="FD111"/>
  <c r="FD97"/>
  <c r="FD53"/>
  <c r="FD69"/>
  <c r="FD45"/>
  <c r="FD63"/>
  <c r="FD72"/>
  <c r="FD79"/>
  <c r="FD80"/>
  <c r="FD57"/>
  <c r="FD38"/>
  <c r="FD60"/>
  <c r="FD49"/>
  <c r="FD55"/>
  <c r="FD61"/>
  <c r="FD23"/>
  <c r="FD90"/>
  <c r="FD32"/>
  <c r="FD59"/>
  <c r="FD76"/>
  <c r="FD88"/>
  <c r="FD44"/>
  <c r="FD71"/>
  <c r="FD106"/>
  <c r="FD89"/>
  <c r="FD124"/>
  <c r="FD43"/>
  <c r="FD96"/>
  <c r="FD70"/>
  <c r="FD51"/>
  <c r="FD21"/>
  <c r="FD39"/>
  <c r="FD86"/>
  <c r="FD77"/>
  <c r="FD126"/>
  <c r="FD136"/>
  <c r="FD130"/>
  <c r="FD56"/>
  <c r="FD98"/>
  <c r="FD46"/>
  <c r="FD109"/>
  <c r="FD22"/>
  <c r="FD103"/>
  <c r="FD26"/>
  <c r="FD58"/>
  <c r="FD137"/>
  <c r="FD122"/>
  <c r="AN18" i="1"/>
  <c r="FB41" i="68"/>
  <c r="FB40"/>
  <c r="FB60"/>
  <c r="FB49"/>
  <c r="FB55"/>
  <c r="FB61"/>
  <c r="FB23"/>
  <c r="FB59"/>
  <c r="FB42"/>
  <c r="FB44"/>
  <c r="FB51"/>
  <c r="FB21"/>
  <c r="FB39"/>
  <c r="FB56"/>
  <c r="FB46"/>
  <c r="FB22"/>
  <c r="FB26"/>
  <c r="AJ13" i="24"/>
  <c r="AO13" s="1"/>
  <c r="AR13" s="1"/>
  <c r="FD107" i="68"/>
  <c r="FD29"/>
  <c r="FD37"/>
  <c r="FD67"/>
  <c r="FD127"/>
  <c r="FD142"/>
  <c r="FD108"/>
  <c r="FD120"/>
  <c r="FD133"/>
  <c r="FD25"/>
  <c r="FD36"/>
  <c r="FD114"/>
  <c r="AN20" i="53"/>
  <c r="AN18" i="52"/>
  <c r="AJ18"/>
  <c r="AO18" s="1"/>
  <c r="AJ17"/>
  <c r="AO17" s="1"/>
  <c r="AR17" s="1"/>
  <c r="AJ16"/>
  <c r="AO16" s="1"/>
  <c r="AR16" s="1"/>
  <c r="AN15"/>
  <c r="AJ14"/>
  <c r="AO14" s="1"/>
  <c r="AR14" s="1"/>
  <c r="AN16" i="24"/>
  <c r="AN15"/>
  <c r="AJ15"/>
  <c r="AO15" s="1"/>
  <c r="AR15" s="1"/>
  <c r="AJ14"/>
  <c r="AO14" s="1"/>
  <c r="AR14" s="1"/>
  <c r="AN19" i="1"/>
  <c r="AJ18"/>
  <c r="AO18" s="1"/>
  <c r="AR18" s="1"/>
  <c r="FB25" i="68"/>
  <c r="FB36"/>
  <c r="FB28"/>
  <c r="FB31"/>
  <c r="FB54"/>
  <c r="FB27"/>
  <c r="FB29"/>
  <c r="FB50"/>
  <c r="FB37"/>
  <c r="FB52"/>
  <c r="FB53"/>
  <c r="FB57"/>
  <c r="AJ14" i="1"/>
  <c r="AO14" s="1"/>
  <c r="AR14" s="1"/>
  <c r="FD115" i="68"/>
  <c r="FD132"/>
  <c r="FD30"/>
  <c r="FD42"/>
  <c r="FD73"/>
  <c r="FD141"/>
  <c r="FD74"/>
  <c r="FD125"/>
  <c r="FD84"/>
  <c r="FD129"/>
  <c r="FD99"/>
  <c r="FD139"/>
  <c r="FD68"/>
  <c r="FD134"/>
  <c r="FD83"/>
  <c r="FD85"/>
  <c r="FD78"/>
  <c r="FD75"/>
  <c r="FD24"/>
  <c r="FD40"/>
  <c r="AV29" i="1"/>
  <c r="AN19" i="25"/>
  <c r="AJ19"/>
  <c r="AO19" s="1"/>
  <c r="AR19" s="1"/>
  <c r="AN18"/>
  <c r="AJ18"/>
  <c r="AO18" s="1"/>
  <c r="AR18" s="1"/>
  <c r="AN16"/>
  <c r="AJ16"/>
  <c r="AO16" s="1"/>
  <c r="AR16" s="1"/>
  <c r="AN15"/>
  <c r="AJ15"/>
  <c r="AO15" s="1"/>
  <c r="AR15" s="1"/>
  <c r="AN14"/>
  <c r="AJ14"/>
  <c r="AO14" s="1"/>
  <c r="AR14" s="1"/>
  <c r="AN20"/>
  <c r="AJ20"/>
  <c r="AO20" s="1"/>
  <c r="AR20" s="1"/>
  <c r="I15"/>
  <c r="AK15" s="1"/>
  <c r="AJ13" i="52"/>
  <c r="AO13" s="1"/>
  <c r="AR13" s="1"/>
  <c r="AN16"/>
  <c r="AN27" i="1"/>
  <c r="AJ26"/>
  <c r="AO26" s="1"/>
  <c r="AR26" s="1"/>
  <c r="AN22"/>
  <c r="AN14"/>
  <c r="AR18" i="52"/>
  <c r="AP16" i="24"/>
  <c r="AS16" s="1"/>
  <c r="AK16"/>
  <c r="AP13" i="25"/>
  <c r="AS13" s="1"/>
  <c r="AK13"/>
  <c r="AK19"/>
  <c r="AK13" i="52"/>
  <c r="AP13"/>
  <c r="AS13" s="1"/>
  <c r="AP14" i="24"/>
  <c r="AS14" s="1"/>
  <c r="AP17" i="25"/>
  <c r="AS17" s="1"/>
  <c r="AK17"/>
  <c r="AP21"/>
  <c r="AS21" s="1"/>
  <c r="AK21"/>
  <c r="AK15" i="52"/>
  <c r="AP15"/>
  <c r="AS15" s="1"/>
  <c r="AP19" i="25"/>
  <c r="AS19" s="1"/>
  <c r="AJ15" i="52"/>
  <c r="AO15" s="1"/>
  <c r="AR15" s="1"/>
  <c r="AN17"/>
  <c r="I16" i="25"/>
  <c r="AJ21"/>
  <c r="AO21" s="1"/>
  <c r="AR21" s="1"/>
  <c r="AJ17"/>
  <c r="AO17" s="1"/>
  <c r="AJ13"/>
  <c r="AO13" s="1"/>
  <c r="I18" i="52"/>
  <c r="I14"/>
  <c r="U17"/>
  <c r="AP17" s="1"/>
  <c r="I15" i="24"/>
  <c r="AJ16"/>
  <c r="AO16" s="1"/>
  <c r="AR16" s="1"/>
  <c r="AJ25" i="1"/>
  <c r="AO25" s="1"/>
  <c r="AR25" s="1"/>
  <c r="AK25"/>
  <c r="AJ21"/>
  <c r="AO21" s="1"/>
  <c r="AK21"/>
  <c r="AJ17"/>
  <c r="AO17" s="1"/>
  <c r="AK17"/>
  <c r="AJ13"/>
  <c r="AO13" s="1"/>
  <c r="AK14" i="24"/>
  <c r="AJ20" i="1"/>
  <c r="AO20" s="1"/>
  <c r="AR20" s="1"/>
  <c r="AK13"/>
  <c r="AN13" i="25"/>
  <c r="AN13" i="52"/>
  <c r="I20" i="25"/>
  <c r="AX39" i="27"/>
  <c r="AL39"/>
  <c r="AF39"/>
  <c r="Z39"/>
  <c r="AB57" i="26"/>
  <c r="T57"/>
  <c r="L57"/>
  <c r="I18" i="25"/>
  <c r="I14"/>
  <c r="I16" i="52"/>
  <c r="AP16" s="1"/>
  <c r="I13" i="24"/>
  <c r="AN28" i="1"/>
  <c r="AJ27"/>
  <c r="AO27" s="1"/>
  <c r="AR27" s="1"/>
  <c r="AN24"/>
  <c r="AJ23"/>
  <c r="AO23" s="1"/>
  <c r="AR23" s="1"/>
  <c r="AN20"/>
  <c r="AJ19"/>
  <c r="AO19" s="1"/>
  <c r="AR19" s="1"/>
  <c r="AN16"/>
  <c r="AJ15"/>
  <c r="AO15" s="1"/>
  <c r="AR15" s="1"/>
  <c r="AK28"/>
  <c r="AK24"/>
  <c r="AK16"/>
  <c r="AK27"/>
  <c r="AK23"/>
  <c r="AK19"/>
  <c r="AK15"/>
  <c r="AK22"/>
  <c r="W26"/>
  <c r="AK26" s="1"/>
  <c r="W20"/>
  <c r="AK20" s="1"/>
  <c r="W18"/>
  <c r="AK18" s="1"/>
  <c r="W14"/>
  <c r="AK14" s="1"/>
  <c r="AJ28"/>
  <c r="AO28" s="1"/>
  <c r="AR28" s="1"/>
  <c r="AJ24"/>
  <c r="AO24" s="1"/>
  <c r="AR24" s="1"/>
  <c r="AJ22"/>
  <c r="AO22" s="1"/>
  <c r="AR22" s="1"/>
  <c r="AJ16"/>
  <c r="AO16" s="1"/>
  <c r="Y23" i="53"/>
  <c r="AJ41" i="26"/>
  <c r="AN17" i="53"/>
  <c r="AN16"/>
  <c r="AI15" i="54"/>
  <c r="AN26" i="26"/>
  <c r="AN67" i="64" s="1"/>
  <c r="AJ47" i="26"/>
  <c r="AJ25"/>
  <c r="AP18" i="53"/>
  <c r="AS18" s="1"/>
  <c r="AF29" i="1"/>
  <c r="AL29"/>
  <c r="AL15" i="54"/>
  <c r="Q23" i="53"/>
  <c r="AN46" i="26"/>
  <c r="AN87" i="64" s="1"/>
  <c r="AJ45" i="26"/>
  <c r="AJ53"/>
  <c r="AJ55"/>
  <c r="I25"/>
  <c r="AG23" i="53"/>
  <c r="AP22"/>
  <c r="AS22" s="1"/>
  <c r="AA39" i="27"/>
  <c r="Z29" i="1"/>
  <c r="AX15" i="54"/>
  <c r="AF15"/>
  <c r="AJ29" i="26"/>
  <c r="AJ49"/>
  <c r="AX29" i="1"/>
  <c r="AG39" i="27"/>
  <c r="AE15" i="54"/>
  <c r="AV15"/>
  <c r="AH15"/>
  <c r="AD15"/>
  <c r="AP14" i="53"/>
  <c r="AS14" s="1"/>
  <c r="AN21"/>
  <c r="AP29" i="26"/>
  <c r="AP70" i="64" s="1"/>
  <c r="AK29" i="26"/>
  <c r="S29" i="1"/>
  <c r="R29"/>
  <c r="T29"/>
  <c r="AN20" i="26"/>
  <c r="AN61" i="64" s="1"/>
  <c r="AN16" i="26"/>
  <c r="AN57" i="64" s="1"/>
  <c r="I24" i="26"/>
  <c r="I65" i="64" s="1"/>
  <c r="AJ24" i="26"/>
  <c r="AN21"/>
  <c r="AN62" i="64" s="1"/>
  <c r="AN27" i="26"/>
  <c r="AN68" i="64" s="1"/>
  <c r="AN32" i="26"/>
  <c r="AN73" i="64" s="1"/>
  <c r="AN38" i="26"/>
  <c r="AN79" i="64" s="1"/>
  <c r="AN47" i="26"/>
  <c r="AN88" i="64" s="1"/>
  <c r="W46" i="26"/>
  <c r="AJ46"/>
  <c r="AP37"/>
  <c r="AK37"/>
  <c r="U13" i="27"/>
  <c r="U39" s="1"/>
  <c r="T39"/>
  <c r="AN14" i="54"/>
  <c r="AM15"/>
  <c r="AA13"/>
  <c r="AA15" s="1"/>
  <c r="Z15"/>
  <c r="K13"/>
  <c r="J15"/>
  <c r="AP31" i="26"/>
  <c r="AK31"/>
  <c r="AP55"/>
  <c r="AP96" i="64" s="1"/>
  <c r="AK55" i="26"/>
  <c r="AP41"/>
  <c r="AP82" i="64" s="1"/>
  <c r="AK41" i="26"/>
  <c r="V29" i="1"/>
  <c r="N29"/>
  <c r="AN18" i="26"/>
  <c r="AN59" i="64" s="1"/>
  <c r="AN14" i="26"/>
  <c r="AN55" i="64" s="1"/>
  <c r="AP23" i="26"/>
  <c r="AK23"/>
  <c r="AJ22"/>
  <c r="I22"/>
  <c r="I63" i="64" s="1"/>
  <c r="AN29" i="26"/>
  <c r="AN70" i="64" s="1"/>
  <c r="AN34" i="26"/>
  <c r="AN75" i="64" s="1"/>
  <c r="AN40" i="26"/>
  <c r="AN81" i="64" s="1"/>
  <c r="AN36" i="26"/>
  <c r="AN77" i="64" s="1"/>
  <c r="AN41" i="26"/>
  <c r="AN82" i="64" s="1"/>
  <c r="W48" i="26"/>
  <c r="AJ48"/>
  <c r="AN45"/>
  <c r="AN86" i="64" s="1"/>
  <c r="W52" i="26"/>
  <c r="AJ52"/>
  <c r="AN55"/>
  <c r="AN96" i="64" s="1"/>
  <c r="W56" i="26"/>
  <c r="AJ56"/>
  <c r="AP45"/>
  <c r="AK45"/>
  <c r="AC29" i="1"/>
  <c r="O57" i="26"/>
  <c r="AJ37"/>
  <c r="Y39" i="27"/>
  <c r="AB29" i="1"/>
  <c r="AH57" i="26"/>
  <c r="AP15"/>
  <c r="M13"/>
  <c r="W53"/>
  <c r="AJ31"/>
  <c r="Y29" i="1"/>
  <c r="AV39" i="27"/>
  <c r="AH39"/>
  <c r="AD39"/>
  <c r="AE57" i="26"/>
  <c r="X57"/>
  <c r="P57"/>
  <c r="AJ13"/>
  <c r="I13"/>
  <c r="I54" i="64" s="1"/>
  <c r="AJ33" i="26"/>
  <c r="AN50"/>
  <c r="AN91" i="64" s="1"/>
  <c r="AN42" i="26"/>
  <c r="AN83" i="64" s="1"/>
  <c r="J29" i="1"/>
  <c r="M29"/>
  <c r="L29"/>
  <c r="AN25" i="26"/>
  <c r="AN66" i="64" s="1"/>
  <c r="AN43" i="26"/>
  <c r="AN84" i="64" s="1"/>
  <c r="AN54" i="26"/>
  <c r="AN95" i="64" s="1"/>
  <c r="AP21" i="26"/>
  <c r="AK21"/>
  <c r="M13" i="27"/>
  <c r="M39" s="1"/>
  <c r="L39"/>
  <c r="S13" i="54"/>
  <c r="S15" s="1"/>
  <c r="R15"/>
  <c r="AJ18" i="26"/>
  <c r="I18"/>
  <c r="I59" i="64" s="1"/>
  <c r="AJ14" i="26"/>
  <c r="I14"/>
  <c r="I55" i="64" s="1"/>
  <c r="AN24" i="26"/>
  <c r="AN65" i="64" s="1"/>
  <c r="AP35" i="26"/>
  <c r="AK35"/>
  <c r="I34"/>
  <c r="I75" i="64" s="1"/>
  <c r="AJ34" i="26"/>
  <c r="I40"/>
  <c r="I81" i="64" s="1"/>
  <c r="AJ40" i="26"/>
  <c r="I36"/>
  <c r="I77" i="64" s="1"/>
  <c r="AJ36" i="26"/>
  <c r="Q13" i="27"/>
  <c r="Q39" s="1"/>
  <c r="P39"/>
  <c r="W13" i="54"/>
  <c r="W15" s="1"/>
  <c r="V15"/>
  <c r="O13"/>
  <c r="O15" s="1"/>
  <c r="N15"/>
  <c r="AL57" i="26"/>
  <c r="AN13"/>
  <c r="AN54" i="64" s="1"/>
  <c r="I20" i="26"/>
  <c r="I61" i="64" s="1"/>
  <c r="AJ20" i="26"/>
  <c r="I16"/>
  <c r="I57" i="64" s="1"/>
  <c r="AJ16" i="26"/>
  <c r="AN22"/>
  <c r="AN63" i="64" s="1"/>
  <c r="AP27" i="26"/>
  <c r="AK27"/>
  <c r="I32"/>
  <c r="I73" i="64" s="1"/>
  <c r="AJ32" i="26"/>
  <c r="AP39"/>
  <c r="AK39"/>
  <c r="I38"/>
  <c r="I79" i="64" s="1"/>
  <c r="AJ38" i="26"/>
  <c r="AP43"/>
  <c r="AK43"/>
  <c r="AP47"/>
  <c r="AK47"/>
  <c r="AP49"/>
  <c r="AK49"/>
  <c r="AP33"/>
  <c r="AK33"/>
  <c r="AP17"/>
  <c r="AK17"/>
  <c r="AI57"/>
  <c r="Q57"/>
  <c r="AA29" i="1"/>
  <c r="AG29"/>
  <c r="AB39" i="27"/>
  <c r="AV57" i="26"/>
  <c r="AD57"/>
  <c r="AJ39"/>
  <c r="AJ23"/>
  <c r="AC39" i="27"/>
  <c r="AI29" i="1"/>
  <c r="AE29"/>
  <c r="X29"/>
  <c r="AW29"/>
  <c r="X39" i="27"/>
  <c r="AX57" i="26"/>
  <c r="AF57"/>
  <c r="Z57"/>
  <c r="AJ21"/>
  <c r="S57"/>
  <c r="U13"/>
  <c r="AJ51"/>
  <c r="AJ43"/>
  <c r="AJ35"/>
  <c r="AJ27"/>
  <c r="AK15"/>
  <c r="AN19" i="53"/>
  <c r="S13" i="27"/>
  <c r="S39" s="1"/>
  <c r="R39"/>
  <c r="Y13" i="54"/>
  <c r="Y15" s="1"/>
  <c r="X15"/>
  <c r="Q13"/>
  <c r="Q15" s="1"/>
  <c r="P15"/>
  <c r="AN17" i="26"/>
  <c r="AN58" i="64" s="1"/>
  <c r="AP26" i="26"/>
  <c r="AK26"/>
  <c r="AP30"/>
  <c r="AK30"/>
  <c r="AN37"/>
  <c r="AN78" i="64" s="1"/>
  <c r="AP42" i="26"/>
  <c r="AK42"/>
  <c r="AP50"/>
  <c r="AK50"/>
  <c r="AN15" i="53"/>
  <c r="AH29" i="1"/>
  <c r="AD29"/>
  <c r="Q29"/>
  <c r="AM29"/>
  <c r="AY29"/>
  <c r="AY39" i="27"/>
  <c r="AM39"/>
  <c r="J39"/>
  <c r="AW15" i="54"/>
  <c r="H15"/>
  <c r="AY57" i="26"/>
  <c r="AG57"/>
  <c r="R57"/>
  <c r="J57"/>
  <c r="AJ17"/>
  <c r="AN23"/>
  <c r="AN64" i="64" s="1"/>
  <c r="AN35" i="26"/>
  <c r="AN76" i="64" s="1"/>
  <c r="AN31" i="26"/>
  <c r="AN72" i="64" s="1"/>
  <c r="AN51" i="26"/>
  <c r="AN92" i="64" s="1"/>
  <c r="AJ44" i="26"/>
  <c r="AJ28"/>
  <c r="AN30"/>
  <c r="AN71" i="64" s="1"/>
  <c r="P29" i="1"/>
  <c r="W13" i="27"/>
  <c r="W39" s="1"/>
  <c r="V39"/>
  <c r="O13"/>
  <c r="O39" s="1"/>
  <c r="N39"/>
  <c r="AC13" i="54"/>
  <c r="AC15" s="1"/>
  <c r="AB15"/>
  <c r="U13"/>
  <c r="U15" s="1"/>
  <c r="T15"/>
  <c r="M13"/>
  <c r="M15" s="1"/>
  <c r="L15"/>
  <c r="AN28" i="26"/>
  <c r="AN69" i="64" s="1"/>
  <c r="AN33" i="26"/>
  <c r="AN74" i="64" s="1"/>
  <c r="AN44" i="26"/>
  <c r="AN85" i="64" s="1"/>
  <c r="AP54" i="26"/>
  <c r="AK54"/>
  <c r="AP51"/>
  <c r="AK51"/>
  <c r="AL23" i="53"/>
  <c r="AN13"/>
  <c r="AB23"/>
  <c r="AC13"/>
  <c r="AC23" s="1"/>
  <c r="T23"/>
  <c r="U13"/>
  <c r="AP19"/>
  <c r="AS19" s="1"/>
  <c r="AW39" i="27"/>
  <c r="AI39"/>
  <c r="AE39"/>
  <c r="AY15" i="54"/>
  <c r="AG15"/>
  <c r="AW57" i="26"/>
  <c r="V57"/>
  <c r="N57"/>
  <c r="AN19"/>
  <c r="AN60" i="64" s="1"/>
  <c r="AJ19" i="26"/>
  <c r="AN15"/>
  <c r="AN56" i="64" s="1"/>
  <c r="AJ15" i="26"/>
  <c r="AK28"/>
  <c r="AN39"/>
  <c r="AN80" i="64" s="1"/>
  <c r="AK44" i="26"/>
  <c r="I19"/>
  <c r="I60" i="64" s="1"/>
  <c r="AJ54" i="26"/>
  <c r="AJ50"/>
  <c r="AJ42"/>
  <c r="AJ30"/>
  <c r="AJ26"/>
  <c r="AP44"/>
  <c r="AP28"/>
  <c r="AX23" i="53"/>
  <c r="L23"/>
  <c r="AJ21"/>
  <c r="AO21" s="1"/>
  <c r="AM57" i="26"/>
  <c r="AN49"/>
  <c r="AN90" i="64" s="1"/>
  <c r="AN48" i="26"/>
  <c r="AN89" i="64" s="1"/>
  <c r="AN52" i="26"/>
  <c r="AN93" i="64" s="1"/>
  <c r="AN56" i="26"/>
  <c r="AN97" i="64" s="1"/>
  <c r="AY23" i="53"/>
  <c r="AM23"/>
  <c r="AE23"/>
  <c r="W23"/>
  <c r="O23"/>
  <c r="AJ18"/>
  <c r="AO18" s="1"/>
  <c r="AJ14"/>
  <c r="AO14" s="1"/>
  <c r="AJ22"/>
  <c r="AO22" s="1"/>
  <c r="AD23"/>
  <c r="V23"/>
  <c r="N23"/>
  <c r="AN53" i="26"/>
  <c r="AN94" i="64" s="1"/>
  <c r="AJ20" i="53"/>
  <c r="AO20" s="1"/>
  <c r="I20"/>
  <c r="AP20" s="1"/>
  <c r="AS20" s="1"/>
  <c r="AI23"/>
  <c r="S23"/>
  <c r="AN18"/>
  <c r="AP16"/>
  <c r="AS16" s="1"/>
  <c r="AN14"/>
  <c r="AN22"/>
  <c r="AA23"/>
  <c r="AK15"/>
  <c r="AP15"/>
  <c r="AS15" s="1"/>
  <c r="AH23"/>
  <c r="Z23"/>
  <c r="R23"/>
  <c r="J23"/>
  <c r="AJ17"/>
  <c r="AO17" s="1"/>
  <c r="AR17" s="1"/>
  <c r="AJ15"/>
  <c r="AO15" s="1"/>
  <c r="I17"/>
  <c r="AP17" s="1"/>
  <c r="AS17" s="1"/>
  <c r="AF23"/>
  <c r="X23"/>
  <c r="P23"/>
  <c r="AK19"/>
  <c r="AK22"/>
  <c r="AK18"/>
  <c r="AK14"/>
  <c r="AK16"/>
  <c r="AJ16"/>
  <c r="AO16" s="1"/>
  <c r="AJ13"/>
  <c r="AJ19"/>
  <c r="AO19" s="1"/>
  <c r="U21"/>
  <c r="AK21" s="1"/>
  <c r="AP20" i="1"/>
  <c r="AS20" s="1"/>
  <c r="AP13" i="27"/>
  <c r="AN13"/>
  <c r="AJ13"/>
  <c r="AP38"/>
  <c r="AS38" s="1"/>
  <c r="AN37"/>
  <c r="AP37"/>
  <c r="AS37" s="1"/>
  <c r="AP36"/>
  <c r="AS36" s="1"/>
  <c r="AN35"/>
  <c r="AP35"/>
  <c r="AS35" s="1"/>
  <c r="AN34"/>
  <c r="AP33"/>
  <c r="AS33" s="1"/>
  <c r="AP32"/>
  <c r="AS32" s="1"/>
  <c r="AN31"/>
  <c r="AP30"/>
  <c r="AS30" s="1"/>
  <c r="AN29"/>
  <c r="AP29"/>
  <c r="AS29" s="1"/>
  <c r="AP28"/>
  <c r="AS28" s="1"/>
  <c r="AN27"/>
  <c r="AP27"/>
  <c r="AS27" s="1"/>
  <c r="AN26"/>
  <c r="AJ26"/>
  <c r="AO26" s="1"/>
  <c r="AR26" s="1"/>
  <c r="AP25"/>
  <c r="AS25" s="1"/>
  <c r="AP24"/>
  <c r="AS24" s="1"/>
  <c r="AN23"/>
  <c r="AJ23"/>
  <c r="AO23" s="1"/>
  <c r="AR23" s="1"/>
  <c r="AP22"/>
  <c r="AS22" s="1"/>
  <c r="AN21"/>
  <c r="AP21"/>
  <c r="AS21" s="1"/>
  <c r="AP20"/>
  <c r="AS20" s="1"/>
  <c r="AN19"/>
  <c r="AP19"/>
  <c r="AS19" s="1"/>
  <c r="AN18"/>
  <c r="AP18"/>
  <c r="AS18" s="1"/>
  <c r="AN17"/>
  <c r="AP17"/>
  <c r="AS17" s="1"/>
  <c r="AP16"/>
  <c r="AS16" s="1"/>
  <c r="AN15"/>
  <c r="AP15"/>
  <c r="AS15" s="1"/>
  <c r="AN14"/>
  <c r="AJ14"/>
  <c r="AO14" s="1"/>
  <c r="AR14" s="1"/>
  <c r="AJ14" i="54"/>
  <c r="AO14" s="1"/>
  <c r="AR14" s="1"/>
  <c r="AP15" i="1"/>
  <c r="AS15" s="1"/>
  <c r="AP24"/>
  <c r="AS24" s="1"/>
  <c r="AN13" i="54"/>
  <c r="I13"/>
  <c r="AJ13"/>
  <c r="I14"/>
  <c r="AK14" s="1"/>
  <c r="AP14"/>
  <c r="AS14" s="1"/>
  <c r="AK34" i="27"/>
  <c r="AK31"/>
  <c r="I38"/>
  <c r="AK38" s="1"/>
  <c r="I30"/>
  <c r="AK30" s="1"/>
  <c r="I26"/>
  <c r="AK26" s="1"/>
  <c r="I22"/>
  <c r="AK22" s="1"/>
  <c r="I18"/>
  <c r="AK18" s="1"/>
  <c r="I14"/>
  <c r="AK14" s="1"/>
  <c r="K13"/>
  <c r="AJ37"/>
  <c r="AO37" s="1"/>
  <c r="AJ33"/>
  <c r="AO33" s="1"/>
  <c r="AJ29"/>
  <c r="AO29" s="1"/>
  <c r="AJ25"/>
  <c r="AO25" s="1"/>
  <c r="AR25" s="1"/>
  <c r="AJ21"/>
  <c r="AO21" s="1"/>
  <c r="AJ17"/>
  <c r="AO17" s="1"/>
  <c r="AJ15"/>
  <c r="AO15" s="1"/>
  <c r="AR15" s="1"/>
  <c r="AN36"/>
  <c r="AP34"/>
  <c r="AS34" s="1"/>
  <c r="AN28"/>
  <c r="AP26"/>
  <c r="AS26" s="1"/>
  <c r="AN16"/>
  <c r="AP14"/>
  <c r="I35"/>
  <c r="AK35" s="1"/>
  <c r="I23"/>
  <c r="AK23" s="1"/>
  <c r="I15"/>
  <c r="AK15" s="1"/>
  <c r="AN33"/>
  <c r="AP31"/>
  <c r="AS31" s="1"/>
  <c r="AN25"/>
  <c r="AP23"/>
  <c r="I36"/>
  <c r="AK36" s="1"/>
  <c r="I32"/>
  <c r="AK32" s="1"/>
  <c r="I28"/>
  <c r="AK28" s="1"/>
  <c r="I24"/>
  <c r="AK24" s="1"/>
  <c r="I20"/>
  <c r="AK20" s="1"/>
  <c r="I16"/>
  <c r="AK16" s="1"/>
  <c r="AJ38"/>
  <c r="AO38" s="1"/>
  <c r="AJ36"/>
  <c r="AO36" s="1"/>
  <c r="AJ34"/>
  <c r="AO34" s="1"/>
  <c r="AJ32"/>
  <c r="AO32" s="1"/>
  <c r="AJ30"/>
  <c r="AO30" s="1"/>
  <c r="AJ28"/>
  <c r="AO28" s="1"/>
  <c r="AJ24"/>
  <c r="AO24" s="1"/>
  <c r="AJ22"/>
  <c r="AO22" s="1"/>
  <c r="AJ20"/>
  <c r="AO20" s="1"/>
  <c r="AJ18"/>
  <c r="AO18" s="1"/>
  <c r="AJ16"/>
  <c r="AO16" s="1"/>
  <c r="AN38"/>
  <c r="AN30"/>
  <c r="AN22"/>
  <c r="AJ35"/>
  <c r="AO35" s="1"/>
  <c r="AJ31"/>
  <c r="AO31" s="1"/>
  <c r="AJ27"/>
  <c r="AO27" s="1"/>
  <c r="AJ19"/>
  <c r="AO19" s="1"/>
  <c r="AN32"/>
  <c r="AN24"/>
  <c r="AN20"/>
  <c r="I27"/>
  <c r="AK27" s="1"/>
  <c r="I19"/>
  <c r="AK19" s="1"/>
  <c r="I37"/>
  <c r="AK37" s="1"/>
  <c r="I33"/>
  <c r="AK33" s="1"/>
  <c r="I29"/>
  <c r="AK29" s="1"/>
  <c r="I25"/>
  <c r="AK25" s="1"/>
  <c r="I21"/>
  <c r="AK21" s="1"/>
  <c r="I17"/>
  <c r="AK17" s="1"/>
  <c r="I13"/>
  <c r="FB77" i="68"/>
  <c r="AO85"/>
  <c r="AO233" s="1"/>
  <c r="FB88"/>
  <c r="AP18" i="1"/>
  <c r="AS18" s="1"/>
  <c r="AP14"/>
  <c r="AS14" s="1"/>
  <c r="AP17"/>
  <c r="AS17" s="1"/>
  <c r="AP13"/>
  <c r="AP22"/>
  <c r="AS22" s="1"/>
  <c r="AP27"/>
  <c r="AS27" s="1"/>
  <c r="AP21"/>
  <c r="AS21" s="1"/>
  <c r="AP19"/>
  <c r="AS19" s="1"/>
  <c r="AP25"/>
  <c r="AS25" s="1"/>
  <c r="AP23"/>
  <c r="AS23" s="1"/>
  <c r="AP26"/>
  <c r="AS26" s="1"/>
  <c r="AP16"/>
  <c r="AS16" s="1"/>
  <c r="AP28"/>
  <c r="AS28" s="1"/>
  <c r="FB19" i="68"/>
  <c r="FB90"/>
  <c r="FB34"/>
  <c r="AP52"/>
  <c r="AP38"/>
  <c r="BE18"/>
  <c r="AP53"/>
  <c r="BE12"/>
  <c r="AO87"/>
  <c r="BE140"/>
  <c r="BE22"/>
  <c r="BD80"/>
  <c r="AP21"/>
  <c r="BE17"/>
  <c r="AP25"/>
  <c r="AK28"/>
  <c r="AP47"/>
  <c r="AO77"/>
  <c r="BE84"/>
  <c r="AO108"/>
  <c r="BD103"/>
  <c r="AK26"/>
  <c r="AO16"/>
  <c r="CK16" s="1"/>
  <c r="CN16" s="1"/>
  <c r="AP58"/>
  <c r="BD38"/>
  <c r="AO105"/>
  <c r="AO253" s="1"/>
  <c r="AO36"/>
  <c r="AO40"/>
  <c r="AO188" s="1"/>
  <c r="BE48"/>
  <c r="BE28"/>
  <c r="BD115"/>
  <c r="AP13"/>
  <c r="CL13" s="1"/>
  <c r="CO13" s="1"/>
  <c r="BD20"/>
  <c r="AP32"/>
  <c r="AP42"/>
  <c r="BE44"/>
  <c r="BE100"/>
  <c r="AP98"/>
  <c r="BD98"/>
  <c r="AP63"/>
  <c r="AO58"/>
  <c r="AP139"/>
  <c r="BE79"/>
  <c r="BE68"/>
  <c r="BE13"/>
  <c r="AP115"/>
  <c r="AK34"/>
  <c r="BE32"/>
  <c r="BD76"/>
  <c r="AK51"/>
  <c r="AK39"/>
  <c r="BE93"/>
  <c r="AK15"/>
  <c r="AP15"/>
  <c r="CL15" s="1"/>
  <c r="CO15" s="1"/>
  <c r="AP80"/>
  <c r="AP18"/>
  <c r="CL18" s="1"/>
  <c r="CO18" s="1"/>
  <c r="AP114"/>
  <c r="AK60"/>
  <c r="AP55"/>
  <c r="AO55"/>
  <c r="AO64"/>
  <c r="BD42"/>
  <c r="BE116"/>
  <c r="AO116"/>
  <c r="AP119"/>
  <c r="AO119"/>
  <c r="AP73"/>
  <c r="AO95"/>
  <c r="AP74"/>
  <c r="AK112"/>
  <c r="BE112"/>
  <c r="AP94"/>
  <c r="BE94"/>
  <c r="BE124"/>
  <c r="AO124"/>
  <c r="BE111"/>
  <c r="BD92"/>
  <c r="AO129"/>
  <c r="AP97"/>
  <c r="AO130"/>
  <c r="AK56"/>
  <c r="BE56"/>
  <c r="BE63"/>
  <c r="AP72"/>
  <c r="BE72"/>
  <c r="FB58"/>
  <c r="BD128"/>
  <c r="BE99"/>
  <c r="AO99"/>
  <c r="AO247" s="1"/>
  <c r="AO123"/>
  <c r="AP101"/>
  <c r="AO101"/>
  <c r="AK41"/>
  <c r="BD25"/>
  <c r="AP75"/>
  <c r="FB117"/>
  <c r="BE34"/>
  <c r="FB20"/>
  <c r="BE66"/>
  <c r="AP76"/>
  <c r="AP96"/>
  <c r="AP244" s="1"/>
  <c r="AP51"/>
  <c r="BE39"/>
  <c r="AK93"/>
  <c r="AK1"/>
  <c r="BD117"/>
  <c r="BE30"/>
  <c r="AO61"/>
  <c r="AP33"/>
  <c r="AK23"/>
  <c r="AP23"/>
  <c r="AP59"/>
  <c r="AO59"/>
  <c r="AO88"/>
  <c r="AO236" s="1"/>
  <c r="AO73"/>
  <c r="AP81"/>
  <c r="AO81"/>
  <c r="AP43"/>
  <c r="AK37"/>
  <c r="BE37"/>
  <c r="BE86"/>
  <c r="AO125"/>
  <c r="AP92"/>
  <c r="AO84"/>
  <c r="BE130"/>
  <c r="AK127"/>
  <c r="BE127"/>
  <c r="AK46"/>
  <c r="AO91"/>
  <c r="AO82"/>
  <c r="AO230" s="1"/>
  <c r="BE133"/>
  <c r="AO57"/>
  <c r="BD75"/>
  <c r="CP143"/>
  <c r="DX143" s="1"/>
  <c r="FB113"/>
  <c r="AP12"/>
  <c r="AS12" s="1"/>
  <c r="AP107"/>
  <c r="AP87"/>
  <c r="AK115"/>
  <c r="FB47"/>
  <c r="AP61"/>
  <c r="AP64"/>
  <c r="FB66"/>
  <c r="AP141"/>
  <c r="BD141"/>
  <c r="FB141"/>
  <c r="AK124"/>
  <c r="AK81"/>
  <c r="BE70"/>
  <c r="BE21"/>
  <c r="AP77"/>
  <c r="BE97"/>
  <c r="AP109"/>
  <c r="AP257" s="1"/>
  <c r="AK108"/>
  <c r="AK103"/>
  <c r="AK123"/>
  <c r="FB139"/>
  <c r="FB79"/>
  <c r="AK80"/>
  <c r="BD83"/>
  <c r="FB83"/>
  <c r="FB85"/>
  <c r="AK25"/>
  <c r="FB18"/>
  <c r="AP36"/>
  <c r="AP184" s="1"/>
  <c r="AO107"/>
  <c r="AO49"/>
  <c r="AO197" s="1"/>
  <c r="AK13"/>
  <c r="AP48"/>
  <c r="AP196" s="1"/>
  <c r="AO132"/>
  <c r="AO280" s="1"/>
  <c r="AO47"/>
  <c r="AP30"/>
  <c r="FB30"/>
  <c r="AO31"/>
  <c r="AO179" s="1"/>
  <c r="AO33"/>
  <c r="AO90"/>
  <c r="AO238" s="1"/>
  <c r="AK32"/>
  <c r="AP66"/>
  <c r="AP214" s="1"/>
  <c r="AK42"/>
  <c r="BE42"/>
  <c r="CM143"/>
  <c r="AK76"/>
  <c r="BE76"/>
  <c r="AP88"/>
  <c r="BE88"/>
  <c r="BE73"/>
  <c r="FB73"/>
  <c r="BD19"/>
  <c r="AO44"/>
  <c r="AO192" s="1"/>
  <c r="AP100"/>
  <c r="FB100"/>
  <c r="AO71"/>
  <c r="AO219" s="1"/>
  <c r="AP54"/>
  <c r="AP202" s="1"/>
  <c r="AO54"/>
  <c r="AO202" s="1"/>
  <c r="BE74"/>
  <c r="BD112"/>
  <c r="BE106"/>
  <c r="AO106"/>
  <c r="AO254" s="1"/>
  <c r="AO102"/>
  <c r="AO250" s="1"/>
  <c r="BE89"/>
  <c r="BE43"/>
  <c r="FB43"/>
  <c r="AP70"/>
  <c r="FB70"/>
  <c r="BD52"/>
  <c r="AP118"/>
  <c r="AO86"/>
  <c r="AP14"/>
  <c r="AS14" s="1"/>
  <c r="AP125"/>
  <c r="BE125"/>
  <c r="BD67"/>
  <c r="BE126"/>
  <c r="AP129"/>
  <c r="BE129"/>
  <c r="AO136"/>
  <c r="AO284" s="1"/>
  <c r="BD69"/>
  <c r="BD56"/>
  <c r="BE15"/>
  <c r="AK98"/>
  <c r="BE98"/>
  <c r="AO109"/>
  <c r="FB109"/>
  <c r="BD142"/>
  <c r="AO22"/>
  <c r="AO170" s="1"/>
  <c r="AP128"/>
  <c r="BE128"/>
  <c r="AP82"/>
  <c r="AP230" s="1"/>
  <c r="BE82"/>
  <c r="AP68"/>
  <c r="AO120"/>
  <c r="FB133"/>
  <c r="AO135"/>
  <c r="AO283" s="1"/>
  <c r="AK38"/>
  <c r="BE38"/>
  <c r="FB75"/>
  <c r="AP105"/>
  <c r="BE105"/>
  <c r="FB24"/>
  <c r="AK40"/>
  <c r="FB13"/>
  <c r="FB48"/>
  <c r="FB32"/>
  <c r="FB76"/>
  <c r="FB98"/>
  <c r="FB68"/>
  <c r="BE87"/>
  <c r="BE115"/>
  <c r="AK64"/>
  <c r="AK140"/>
  <c r="FB140"/>
  <c r="BE81"/>
  <c r="BD118"/>
  <c r="BE77"/>
  <c r="AP91"/>
  <c r="BE108"/>
  <c r="BE103"/>
  <c r="AP16"/>
  <c r="AS16" s="1"/>
  <c r="BE123"/>
  <c r="BD139"/>
  <c r="BE80"/>
  <c r="AP83"/>
  <c r="AP57"/>
  <c r="AP205" s="1"/>
  <c r="BE25"/>
  <c r="BE24"/>
  <c r="BD114"/>
  <c r="BE40"/>
  <c r="FB107"/>
  <c r="BD60"/>
  <c r="AO28"/>
  <c r="AO176" s="1"/>
  <c r="AP117"/>
  <c r="BE104"/>
  <c r="AO104"/>
  <c r="AO252" s="1"/>
  <c r="AK132"/>
  <c r="BE132"/>
  <c r="AK47"/>
  <c r="BE47"/>
  <c r="AK31"/>
  <c r="AP31"/>
  <c r="FB33"/>
  <c r="BD23"/>
  <c r="AO34"/>
  <c r="AO182" s="1"/>
  <c r="AP20"/>
  <c r="AK19"/>
  <c r="AP19"/>
  <c r="AK44"/>
  <c r="AP71"/>
  <c r="BE71"/>
  <c r="FB74"/>
  <c r="AP112"/>
  <c r="AK102"/>
  <c r="BE102"/>
  <c r="AP89"/>
  <c r="FB89"/>
  <c r="AK27"/>
  <c r="AP27"/>
  <c r="BE96"/>
  <c r="AO96"/>
  <c r="AO244" s="1"/>
  <c r="AP29"/>
  <c r="AO29"/>
  <c r="AK50"/>
  <c r="AP50"/>
  <c r="BE51"/>
  <c r="AO51"/>
  <c r="AO199" s="1"/>
  <c r="AP37"/>
  <c r="AO37"/>
  <c r="AO39"/>
  <c r="AK14"/>
  <c r="BE14"/>
  <c r="AP67"/>
  <c r="AO126"/>
  <c r="AP93"/>
  <c r="AP136"/>
  <c r="BE136"/>
  <c r="BD53"/>
  <c r="AP69"/>
  <c r="FB45"/>
  <c r="AO15"/>
  <c r="AR15" s="1"/>
  <c r="AO127"/>
  <c r="AO275" s="1"/>
  <c r="FB63"/>
  <c r="AO46"/>
  <c r="AO194" s="1"/>
  <c r="BE109"/>
  <c r="AP142"/>
  <c r="BE142"/>
  <c r="AP103"/>
  <c r="FB103"/>
  <c r="FB72"/>
  <c r="AO26"/>
  <c r="AO174" s="1"/>
  <c r="AK139"/>
  <c r="BE139"/>
  <c r="AP79"/>
  <c r="AP227" s="1"/>
  <c r="AO68"/>
  <c r="BE134"/>
  <c r="AO134"/>
  <c r="AO282" s="1"/>
  <c r="AK120"/>
  <c r="BE120"/>
  <c r="AP135"/>
  <c r="AP283" s="1"/>
  <c r="BE135"/>
  <c r="AP85"/>
  <c r="AP17"/>
  <c r="AS17" s="1"/>
  <c r="FB17"/>
  <c r="AO41"/>
  <c r="AO189" s="1"/>
  <c r="AP137"/>
  <c r="AP285" s="1"/>
  <c r="AO137"/>
  <c r="BE78"/>
  <c r="AO78"/>
  <c r="AO226" s="1"/>
  <c r="AO122"/>
  <c r="AO270" s="1"/>
  <c r="AK18"/>
  <c r="AP24"/>
  <c r="AK114"/>
  <c r="BE114"/>
  <c r="AJ150"/>
  <c r="AO12"/>
  <c r="BD12"/>
  <c r="AO30"/>
  <c r="AO178" s="1"/>
  <c r="BD30"/>
  <c r="AR117"/>
  <c r="AR265" s="1"/>
  <c r="CK117"/>
  <c r="AK87"/>
  <c r="AP60"/>
  <c r="AP208" s="1"/>
  <c r="BE60"/>
  <c r="AO48"/>
  <c r="AO196" s="1"/>
  <c r="BD48"/>
  <c r="AR20"/>
  <c r="AR168" s="1"/>
  <c r="CK20"/>
  <c r="AR74"/>
  <c r="AR222" s="1"/>
  <c r="CK74"/>
  <c r="AK12"/>
  <c r="AK30"/>
  <c r="AR140"/>
  <c r="AR288" s="1"/>
  <c r="CK140"/>
  <c r="CK89"/>
  <c r="AR89"/>
  <c r="AR237" s="1"/>
  <c r="CK70"/>
  <c r="AR70"/>
  <c r="AR218" s="1"/>
  <c r="AO111"/>
  <c r="AO259" s="1"/>
  <c r="BD111"/>
  <c r="AR75"/>
  <c r="AR223" s="1"/>
  <c r="CK75"/>
  <c r="AR60"/>
  <c r="AR208" s="1"/>
  <c r="CK60"/>
  <c r="AR23"/>
  <c r="AR171" s="1"/>
  <c r="CK23"/>
  <c r="AR19"/>
  <c r="AR167" s="1"/>
  <c r="CK19"/>
  <c r="AR141"/>
  <c r="AR289" s="1"/>
  <c r="AR94"/>
  <c r="AR242" s="1"/>
  <c r="CK94"/>
  <c r="AO17"/>
  <c r="BD17"/>
  <c r="AP41"/>
  <c r="AP189" s="1"/>
  <c r="BE41"/>
  <c r="BD113"/>
  <c r="AO113"/>
  <c r="AO261" s="1"/>
  <c r="AK71"/>
  <c r="BD89"/>
  <c r="AK94"/>
  <c r="BD70"/>
  <c r="BE50"/>
  <c r="AK136"/>
  <c r="CP12"/>
  <c r="DX12" s="1"/>
  <c r="DY12" s="1"/>
  <c r="AK107"/>
  <c r="BE107"/>
  <c r="AP49"/>
  <c r="AP197" s="1"/>
  <c r="AP104"/>
  <c r="AP252" s="1"/>
  <c r="AK104"/>
  <c r="AK61"/>
  <c r="BE61"/>
  <c r="AK33"/>
  <c r="BE33"/>
  <c r="BE23"/>
  <c r="AP90"/>
  <c r="AP238" s="1"/>
  <c r="BE64"/>
  <c r="BD66"/>
  <c r="AP116"/>
  <c r="AP264" s="1"/>
  <c r="AK116"/>
  <c r="AP140"/>
  <c r="AP288" s="1"/>
  <c r="BD140"/>
  <c r="AK119"/>
  <c r="BE119"/>
  <c r="AK73"/>
  <c r="BE19"/>
  <c r="AP95"/>
  <c r="AP243" s="1"/>
  <c r="AK100"/>
  <c r="BD74"/>
  <c r="AP106"/>
  <c r="AP254" s="1"/>
  <c r="AK106"/>
  <c r="AK43"/>
  <c r="AK21"/>
  <c r="AR13"/>
  <c r="CK13"/>
  <c r="AR32"/>
  <c r="AR180" s="1"/>
  <c r="CK32"/>
  <c r="AR100"/>
  <c r="AR248" s="1"/>
  <c r="CK100"/>
  <c r="AR43"/>
  <c r="AR191" s="1"/>
  <c r="CK43"/>
  <c r="CK21"/>
  <c r="AR21"/>
  <c r="AR169" s="1"/>
  <c r="AO97"/>
  <c r="AO245" s="1"/>
  <c r="BD97"/>
  <c r="AR115"/>
  <c r="AR263" s="1"/>
  <c r="CK115"/>
  <c r="AR42"/>
  <c r="AR190" s="1"/>
  <c r="CK42"/>
  <c r="AR76"/>
  <c r="AR224" s="1"/>
  <c r="AR112"/>
  <c r="AR260" s="1"/>
  <c r="CK112"/>
  <c r="AP45"/>
  <c r="AP193" s="1"/>
  <c r="BE45"/>
  <c r="BD24"/>
  <c r="AO24"/>
  <c r="AO172" s="1"/>
  <c r="AK49"/>
  <c r="BE49"/>
  <c r="AK117"/>
  <c r="BE117"/>
  <c r="AK90"/>
  <c r="BE90"/>
  <c r="AK20"/>
  <c r="BE20"/>
  <c r="AK88"/>
  <c r="AK95"/>
  <c r="BE95"/>
  <c r="AK141"/>
  <c r="BE141"/>
  <c r="BD43"/>
  <c r="BE27"/>
  <c r="BD21"/>
  <c r="AP111"/>
  <c r="AP259" s="1"/>
  <c r="AK125"/>
  <c r="AP1"/>
  <c r="AP28"/>
  <c r="AP176" s="1"/>
  <c r="BD13"/>
  <c r="AK55"/>
  <c r="BE55"/>
  <c r="AK48"/>
  <c r="AP132"/>
  <c r="AP280" s="1"/>
  <c r="BE31"/>
  <c r="AP34"/>
  <c r="AP182" s="1"/>
  <c r="BD32"/>
  <c r="AK59"/>
  <c r="BE59"/>
  <c r="AK66"/>
  <c r="AP44"/>
  <c r="AP192" s="1"/>
  <c r="BD100"/>
  <c r="AK54"/>
  <c r="BE54"/>
  <c r="AK74"/>
  <c r="AP102"/>
  <c r="AP250" s="1"/>
  <c r="AK89"/>
  <c r="AK29"/>
  <c r="BE29"/>
  <c r="AK70"/>
  <c r="AK105"/>
  <c r="CK93"/>
  <c r="AO18"/>
  <c r="BD18"/>
  <c r="CK118"/>
  <c r="CK67"/>
  <c r="CK69"/>
  <c r="AO45"/>
  <c r="AO193" s="1"/>
  <c r="BD45"/>
  <c r="AR98"/>
  <c r="AR246" s="1"/>
  <c r="AP46"/>
  <c r="AP194" s="1"/>
  <c r="BE46"/>
  <c r="AO72"/>
  <c r="AO220" s="1"/>
  <c r="BD72"/>
  <c r="AP26"/>
  <c r="AP174" s="1"/>
  <c r="BE26"/>
  <c r="AR139"/>
  <c r="AR287" s="1"/>
  <c r="BD94"/>
  <c r="AK96"/>
  <c r="AK118"/>
  <c r="BE67"/>
  <c r="FB93"/>
  <c r="AK129"/>
  <c r="BE69"/>
  <c r="AK45"/>
  <c r="AK22"/>
  <c r="AK128"/>
  <c r="AP113"/>
  <c r="AP261" s="1"/>
  <c r="AP124"/>
  <c r="AP272" s="1"/>
  <c r="AO27"/>
  <c r="AO175" s="1"/>
  <c r="AO50"/>
  <c r="AO198" s="1"/>
  <c r="AK52"/>
  <c r="BE52"/>
  <c r="FB118"/>
  <c r="AP86"/>
  <c r="AP234" s="1"/>
  <c r="AK86"/>
  <c r="AK92"/>
  <c r="BE92"/>
  <c r="FB67"/>
  <c r="AP126"/>
  <c r="AP274" s="1"/>
  <c r="AK126"/>
  <c r="AR93"/>
  <c r="AR241" s="1"/>
  <c r="AK53"/>
  <c r="BE53"/>
  <c r="CK56"/>
  <c r="AK63"/>
  <c r="AK79"/>
  <c r="AK83"/>
  <c r="BE83"/>
  <c r="AP133"/>
  <c r="AP281" s="1"/>
  <c r="CK14"/>
  <c r="CK52"/>
  <c r="CK92"/>
  <c r="CK53"/>
  <c r="AO63"/>
  <c r="AO211" s="1"/>
  <c r="BD63"/>
  <c r="AO79"/>
  <c r="AO227" s="1"/>
  <c r="BD79"/>
  <c r="AO133"/>
  <c r="AO281" s="1"/>
  <c r="BD133"/>
  <c r="BE118"/>
  <c r="FB14"/>
  <c r="AK77"/>
  <c r="AK67"/>
  <c r="AK69"/>
  <c r="AK142"/>
  <c r="AP39"/>
  <c r="AP187" s="1"/>
  <c r="BD14"/>
  <c r="AK111"/>
  <c r="AP84"/>
  <c r="AP232" s="1"/>
  <c r="AK84"/>
  <c r="BD93"/>
  <c r="AK97"/>
  <c r="AP130"/>
  <c r="AP278" s="1"/>
  <c r="AK130"/>
  <c r="AP56"/>
  <c r="AP204" s="1"/>
  <c r="AK82"/>
  <c r="AK135"/>
  <c r="AK17"/>
  <c r="AK122"/>
  <c r="BE122"/>
  <c r="AK75"/>
  <c r="BE75"/>
  <c r="AR142"/>
  <c r="AR290" s="1"/>
  <c r="CK142"/>
  <c r="AR103"/>
  <c r="AR251" s="1"/>
  <c r="AR80"/>
  <c r="AR228" s="1"/>
  <c r="CK80"/>
  <c r="AR83"/>
  <c r="AR231" s="1"/>
  <c r="AR114"/>
  <c r="AR262" s="1"/>
  <c r="CK114"/>
  <c r="AK91"/>
  <c r="BE91"/>
  <c r="AK109"/>
  <c r="AP108"/>
  <c r="AP256" s="1"/>
  <c r="AK72"/>
  <c r="AP99"/>
  <c r="AP247" s="1"/>
  <c r="AK99"/>
  <c r="AK101"/>
  <c r="BE101"/>
  <c r="AK68"/>
  <c r="AP120"/>
  <c r="AP268" s="1"/>
  <c r="AK133"/>
  <c r="AP78"/>
  <c r="AP226" s="1"/>
  <c r="AK78"/>
  <c r="AK36"/>
  <c r="BE36"/>
  <c r="AK24"/>
  <c r="AR128"/>
  <c r="AR276" s="1"/>
  <c r="CK128"/>
  <c r="AR38"/>
  <c r="AR186" s="1"/>
  <c r="CK38"/>
  <c r="AR25"/>
  <c r="AR173" s="1"/>
  <c r="CK25"/>
  <c r="FB69"/>
  <c r="AP127"/>
  <c r="AP275" s="1"/>
  <c r="AP22"/>
  <c r="AP170" s="1"/>
  <c r="AK16"/>
  <c r="BE16"/>
  <c r="AK58"/>
  <c r="BE58"/>
  <c r="AP123"/>
  <c r="AP271" s="1"/>
  <c r="AP134"/>
  <c r="AP282" s="1"/>
  <c r="AK134"/>
  <c r="AK57"/>
  <c r="BE57"/>
  <c r="AK85"/>
  <c r="BE85"/>
  <c r="AK137"/>
  <c r="BE137"/>
  <c r="AK113"/>
  <c r="BE113"/>
  <c r="AP122"/>
  <c r="AP270" s="1"/>
  <c r="AP40"/>
  <c r="AP188" s="1"/>
  <c r="DT18" i="66"/>
  <c r="DU18"/>
  <c r="DV18"/>
  <c r="DW18"/>
  <c r="DT19"/>
  <c r="DU19"/>
  <c r="DV19"/>
  <c r="DW19"/>
  <c r="DT20"/>
  <c r="DU20"/>
  <c r="DV20"/>
  <c r="DW20"/>
  <c r="DT21"/>
  <c r="DU21"/>
  <c r="DV21"/>
  <c r="DW21"/>
  <c r="DT22"/>
  <c r="DU22"/>
  <c r="DV22"/>
  <c r="DW22"/>
  <c r="DT23"/>
  <c r="DU23"/>
  <c r="DV23"/>
  <c r="DW23"/>
  <c r="DT24"/>
  <c r="DU24"/>
  <c r="DV24"/>
  <c r="DW24"/>
  <c r="DT25"/>
  <c r="DU25"/>
  <c r="DV25"/>
  <c r="DW25"/>
  <c r="DT26"/>
  <c r="DU26"/>
  <c r="DV26"/>
  <c r="DW26"/>
  <c r="DT27"/>
  <c r="DU27"/>
  <c r="DV27"/>
  <c r="DW27"/>
  <c r="DT28"/>
  <c r="DU28"/>
  <c r="DV28"/>
  <c r="DW28"/>
  <c r="DT29"/>
  <c r="DU29"/>
  <c r="DV29"/>
  <c r="DW29"/>
  <c r="DT30"/>
  <c r="DU30"/>
  <c r="DV30"/>
  <c r="DW30"/>
  <c r="DT31"/>
  <c r="DU31"/>
  <c r="DV31"/>
  <c r="DW31"/>
  <c r="DT32"/>
  <c r="DU32"/>
  <c r="DV32"/>
  <c r="DW32"/>
  <c r="DT33"/>
  <c r="DU33"/>
  <c r="DV33"/>
  <c r="DW33"/>
  <c r="DT34"/>
  <c r="DU34"/>
  <c r="DV34"/>
  <c r="DW34"/>
  <c r="DT35"/>
  <c r="DU35"/>
  <c r="DV35"/>
  <c r="DW35"/>
  <c r="DT36"/>
  <c r="DU36"/>
  <c r="DV36"/>
  <c r="DW36"/>
  <c r="DT37"/>
  <c r="DU37"/>
  <c r="DV37"/>
  <c r="DW37"/>
  <c r="DT38"/>
  <c r="DU38"/>
  <c r="DV38"/>
  <c r="DW38"/>
  <c r="DT39"/>
  <c r="DU39"/>
  <c r="DV39"/>
  <c r="DW39"/>
  <c r="DT40"/>
  <c r="DU40"/>
  <c r="DV40"/>
  <c r="DW40"/>
  <c r="DT41"/>
  <c r="DU41"/>
  <c r="DV41"/>
  <c r="DW41"/>
  <c r="DT42"/>
  <c r="DU42"/>
  <c r="DV42"/>
  <c r="DW42"/>
  <c r="DT43"/>
  <c r="DU43"/>
  <c r="DV43"/>
  <c r="DW43"/>
  <c r="DT44"/>
  <c r="DU44"/>
  <c r="DV44"/>
  <c r="DW44"/>
  <c r="DT45"/>
  <c r="DU45"/>
  <c r="DV45"/>
  <c r="DW45"/>
  <c r="DT46"/>
  <c r="DU46"/>
  <c r="DV46"/>
  <c r="DW46"/>
  <c r="DT47"/>
  <c r="DU47"/>
  <c r="DV47"/>
  <c r="DW47"/>
  <c r="DT48"/>
  <c r="DU48"/>
  <c r="DV48"/>
  <c r="DW48"/>
  <c r="DT49"/>
  <c r="DU49"/>
  <c r="DV49"/>
  <c r="DW49"/>
  <c r="DT50"/>
  <c r="DU50"/>
  <c r="DV50"/>
  <c r="DW50"/>
  <c r="DT51"/>
  <c r="DU51"/>
  <c r="DV51"/>
  <c r="DW51"/>
  <c r="DT52"/>
  <c r="DU52"/>
  <c r="DV52"/>
  <c r="DW52"/>
  <c r="DT53"/>
  <c r="DU53"/>
  <c r="DV53"/>
  <c r="DW53"/>
  <c r="DT54"/>
  <c r="DU54"/>
  <c r="DV54"/>
  <c r="DW54"/>
  <c r="DT55"/>
  <c r="DU55"/>
  <c r="DV55"/>
  <c r="DW55"/>
  <c r="DT56"/>
  <c r="DU56"/>
  <c r="DV56"/>
  <c r="DW56"/>
  <c r="DT57"/>
  <c r="DU57"/>
  <c r="DV57"/>
  <c r="DW57"/>
  <c r="DT58"/>
  <c r="DU58"/>
  <c r="DV58"/>
  <c r="DW58"/>
  <c r="DT59"/>
  <c r="DU59"/>
  <c r="DV59"/>
  <c r="DW59"/>
  <c r="DT60"/>
  <c r="DU60"/>
  <c r="DV60"/>
  <c r="DW60"/>
  <c r="DT61"/>
  <c r="DU61"/>
  <c r="DV61"/>
  <c r="DW61"/>
  <c r="DT62"/>
  <c r="DU62"/>
  <c r="DV62"/>
  <c r="DW62"/>
  <c r="DT63"/>
  <c r="DU63"/>
  <c r="DV63"/>
  <c r="DW63"/>
  <c r="DT64"/>
  <c r="DU64"/>
  <c r="DV64"/>
  <c r="DW64"/>
  <c r="DT65"/>
  <c r="DU65"/>
  <c r="DV65"/>
  <c r="DW65"/>
  <c r="DT66"/>
  <c r="DU66"/>
  <c r="DV66"/>
  <c r="DW66"/>
  <c r="DT67"/>
  <c r="DU67"/>
  <c r="DV67"/>
  <c r="DW67"/>
  <c r="DT68"/>
  <c r="DU68"/>
  <c r="DV68"/>
  <c r="DW68"/>
  <c r="DT69"/>
  <c r="DU69"/>
  <c r="DV69"/>
  <c r="DW69"/>
  <c r="DT70"/>
  <c r="DU70"/>
  <c r="DV70"/>
  <c r="DW70"/>
  <c r="DT71"/>
  <c r="DU71"/>
  <c r="DV71"/>
  <c r="DW71"/>
  <c r="DT72"/>
  <c r="DU72"/>
  <c r="DV72"/>
  <c r="DW72"/>
  <c r="DT73"/>
  <c r="DU73"/>
  <c r="DV73"/>
  <c r="DW73"/>
  <c r="DT74"/>
  <c r="DU74"/>
  <c r="DV74"/>
  <c r="DW74"/>
  <c r="DT75"/>
  <c r="DU75"/>
  <c r="DV75"/>
  <c r="DW75"/>
  <c r="DT76"/>
  <c r="DU76"/>
  <c r="DV76"/>
  <c r="DW76"/>
  <c r="DT77"/>
  <c r="DU77"/>
  <c r="DV77"/>
  <c r="DW77"/>
  <c r="DT78"/>
  <c r="DU78"/>
  <c r="DV78"/>
  <c r="DW78"/>
  <c r="DT79"/>
  <c r="DU79"/>
  <c r="DV79"/>
  <c r="DW79"/>
  <c r="DT80"/>
  <c r="DU80"/>
  <c r="DV80"/>
  <c r="DW80"/>
  <c r="DT81"/>
  <c r="DU81"/>
  <c r="DV81"/>
  <c r="DW81"/>
  <c r="DT82"/>
  <c r="DU82"/>
  <c r="DV82"/>
  <c r="DW82"/>
  <c r="DT83"/>
  <c r="DU83"/>
  <c r="DV83"/>
  <c r="DW83"/>
  <c r="DT84"/>
  <c r="DU84"/>
  <c r="DV84"/>
  <c r="DW84"/>
  <c r="DT85"/>
  <c r="DU85"/>
  <c r="DV85"/>
  <c r="DW85"/>
  <c r="DT86"/>
  <c r="DU86"/>
  <c r="DV86"/>
  <c r="DW86"/>
  <c r="DT87"/>
  <c r="DU87"/>
  <c r="DV87"/>
  <c r="DW87"/>
  <c r="DT88"/>
  <c r="DU88"/>
  <c r="DV88"/>
  <c r="DW88"/>
  <c r="DT89"/>
  <c r="DU89"/>
  <c r="DV89"/>
  <c r="DW89"/>
  <c r="DT90"/>
  <c r="DU90"/>
  <c r="DV90"/>
  <c r="DW90"/>
  <c r="DT91"/>
  <c r="DU91"/>
  <c r="DV91"/>
  <c r="DW91"/>
  <c r="DT92"/>
  <c r="DU92"/>
  <c r="DV92"/>
  <c r="DW92"/>
  <c r="DT93"/>
  <c r="DU93"/>
  <c r="DV93"/>
  <c r="DW93"/>
  <c r="DT94"/>
  <c r="DU94"/>
  <c r="DV94"/>
  <c r="DW94"/>
  <c r="DT95"/>
  <c r="DU95"/>
  <c r="DV95"/>
  <c r="DW95"/>
  <c r="DT96"/>
  <c r="DU96"/>
  <c r="DV96"/>
  <c r="DW96"/>
  <c r="DT97"/>
  <c r="DU97"/>
  <c r="DV97"/>
  <c r="DW97"/>
  <c r="DT98"/>
  <c r="DU98"/>
  <c r="DV98"/>
  <c r="DW98"/>
  <c r="DT99"/>
  <c r="DU99"/>
  <c r="DV99"/>
  <c r="DW99"/>
  <c r="DT100"/>
  <c r="DU100"/>
  <c r="DV100"/>
  <c r="DW100"/>
  <c r="DT101"/>
  <c r="DU101"/>
  <c r="DV101"/>
  <c r="DW101"/>
  <c r="DT102"/>
  <c r="DU102"/>
  <c r="DV102"/>
  <c r="DW102"/>
  <c r="DT103"/>
  <c r="DU103"/>
  <c r="DV103"/>
  <c r="DW103"/>
  <c r="DT104"/>
  <c r="DU104"/>
  <c r="DV104"/>
  <c r="DW104"/>
  <c r="DT105"/>
  <c r="DU105"/>
  <c r="DV105"/>
  <c r="DW105"/>
  <c r="DT106"/>
  <c r="DU106"/>
  <c r="DV106"/>
  <c r="DW106"/>
  <c r="DT107"/>
  <c r="DU107"/>
  <c r="DV107"/>
  <c r="DW107"/>
  <c r="DT108"/>
  <c r="DU108"/>
  <c r="DV108"/>
  <c r="DW108"/>
  <c r="DT109"/>
  <c r="DU109"/>
  <c r="DV109"/>
  <c r="DW109"/>
  <c r="DT110"/>
  <c r="DU110"/>
  <c r="DV110"/>
  <c r="DW110"/>
  <c r="DT111"/>
  <c r="DU111"/>
  <c r="DV111"/>
  <c r="DW111"/>
  <c r="DT112"/>
  <c r="DU112"/>
  <c r="DV112"/>
  <c r="DW112"/>
  <c r="DT113"/>
  <c r="DU113"/>
  <c r="DV113"/>
  <c r="DW113"/>
  <c r="DT114"/>
  <c r="DU114"/>
  <c r="DV114"/>
  <c r="DW114"/>
  <c r="DT115"/>
  <c r="DU115"/>
  <c r="DV115"/>
  <c r="DW115"/>
  <c r="DT116"/>
  <c r="DU116"/>
  <c r="DV116"/>
  <c r="DW116"/>
  <c r="DT117"/>
  <c r="DU117"/>
  <c r="DV117"/>
  <c r="DW117"/>
  <c r="DT118"/>
  <c r="DU118"/>
  <c r="DV118"/>
  <c r="DW118"/>
  <c r="DT119"/>
  <c r="DU119"/>
  <c r="DV119"/>
  <c r="DW119"/>
  <c r="DT120"/>
  <c r="DU120"/>
  <c r="DV120"/>
  <c r="DW120"/>
  <c r="DT121"/>
  <c r="DU121"/>
  <c r="DV121"/>
  <c r="DW121"/>
  <c r="DT122"/>
  <c r="DU122"/>
  <c r="DV122"/>
  <c r="DW122"/>
  <c r="DT123"/>
  <c r="DU123"/>
  <c r="DV123"/>
  <c r="DW123"/>
  <c r="DT124"/>
  <c r="DU124"/>
  <c r="DV124"/>
  <c r="DW124"/>
  <c r="DT125"/>
  <c r="DU125"/>
  <c r="DV125"/>
  <c r="DW125"/>
  <c r="DT126"/>
  <c r="DU126"/>
  <c r="DV126"/>
  <c r="DW126"/>
  <c r="DT127"/>
  <c r="DU127"/>
  <c r="DV127"/>
  <c r="DW127"/>
  <c r="DT128"/>
  <c r="DU128"/>
  <c r="DV128"/>
  <c r="DW128"/>
  <c r="DT129"/>
  <c r="DU129"/>
  <c r="DV129"/>
  <c r="DW129"/>
  <c r="DT130"/>
  <c r="DU130"/>
  <c r="DV130"/>
  <c r="DW130"/>
  <c r="DT131"/>
  <c r="DU131"/>
  <c r="DV131"/>
  <c r="DW131"/>
  <c r="DT132"/>
  <c r="DU132"/>
  <c r="DV132"/>
  <c r="DW132"/>
  <c r="DT133"/>
  <c r="DU133"/>
  <c r="DV133"/>
  <c r="DW133"/>
  <c r="DT134"/>
  <c r="DU134"/>
  <c r="DV134"/>
  <c r="DW134"/>
  <c r="DT135"/>
  <c r="DU135"/>
  <c r="DV135"/>
  <c r="DW135"/>
  <c r="DT136"/>
  <c r="DU136"/>
  <c r="DV136"/>
  <c r="DW136"/>
  <c r="DT14"/>
  <c r="DU14"/>
  <c r="DV14"/>
  <c r="DW14"/>
  <c r="DT15"/>
  <c r="DU15"/>
  <c r="DV15"/>
  <c r="DW15"/>
  <c r="DT16"/>
  <c r="DU16"/>
  <c r="DV16"/>
  <c r="DW16"/>
  <c r="DT17"/>
  <c r="DU17"/>
  <c r="DV17"/>
  <c r="DW17"/>
  <c r="DU13"/>
  <c r="DV13"/>
  <c r="DW13"/>
  <c r="DT13"/>
  <c r="CK40"/>
  <c r="CL40"/>
  <c r="CJ13"/>
  <c r="AO54" i="26" l="1"/>
  <c r="AO95" i="64" s="1"/>
  <c r="AO44" i="26"/>
  <c r="AS42"/>
  <c r="AS83" i="64" s="1"/>
  <c r="AP83"/>
  <c r="AO35" i="26"/>
  <c r="AO76" i="64" s="1"/>
  <c r="AO56" i="26"/>
  <c r="AS23"/>
  <c r="AS64" i="64" s="1"/>
  <c r="AP64"/>
  <c r="AS37" i="26"/>
  <c r="AS78" i="64" s="1"/>
  <c r="AP78"/>
  <c r="AO24" i="26"/>
  <c r="AO45"/>
  <c r="AS44"/>
  <c r="AS85" i="64" s="1"/>
  <c r="AP85"/>
  <c r="AO19" i="26"/>
  <c r="AO60" i="64" s="1"/>
  <c r="AO28" i="26"/>
  <c r="U57"/>
  <c r="U54" i="64"/>
  <c r="AO23" i="26"/>
  <c r="AO64" i="64" s="1"/>
  <c r="AS47" i="26"/>
  <c r="AS88" i="64" s="1"/>
  <c r="AP88"/>
  <c r="AO34" i="26"/>
  <c r="AO37"/>
  <c r="AO78" i="64" s="1"/>
  <c r="AS45" i="26"/>
  <c r="AS86" i="64" s="1"/>
  <c r="AP86"/>
  <c r="AP48" i="26"/>
  <c r="W89" i="64"/>
  <c r="AO53" i="26"/>
  <c r="AO25"/>
  <c r="AS28"/>
  <c r="AS69" i="64" s="1"/>
  <c r="AP69"/>
  <c r="AO42" i="26"/>
  <c r="AO83" i="64" s="1"/>
  <c r="AS50" i="26"/>
  <c r="AS91" i="64" s="1"/>
  <c r="AP91"/>
  <c r="AO51" i="26"/>
  <c r="AO92" i="64" s="1"/>
  <c r="AO38" i="26"/>
  <c r="AO32"/>
  <c r="AS35"/>
  <c r="AS76" i="64" s="1"/>
  <c r="AP76"/>
  <c r="AO33" i="26"/>
  <c r="M57"/>
  <c r="M54" i="64"/>
  <c r="AO48" i="26"/>
  <c r="AO22"/>
  <c r="AS31"/>
  <c r="AS72" i="64" s="1"/>
  <c r="AP72"/>
  <c r="AK46" i="26"/>
  <c r="W87" i="64"/>
  <c r="AO29" i="26"/>
  <c r="AO55"/>
  <c r="AO26"/>
  <c r="AO67" i="64" s="1"/>
  <c r="AO39" i="26"/>
  <c r="AO31"/>
  <c r="AO72" i="64" s="1"/>
  <c r="AP52" i="26"/>
  <c r="W93" i="64"/>
  <c r="AO47" i="26"/>
  <c r="AO50"/>
  <c r="AO91" i="64" s="1"/>
  <c r="AS54" i="26"/>
  <c r="AS95" i="64" s="1"/>
  <c r="AP95"/>
  <c r="AS30" i="26"/>
  <c r="AS71" i="64" s="1"/>
  <c r="AP71"/>
  <c r="AO27" i="26"/>
  <c r="AO68" i="64" s="1"/>
  <c r="AS33" i="26"/>
  <c r="AS74" i="64" s="1"/>
  <c r="AP74"/>
  <c r="AO16" i="26"/>
  <c r="AO36"/>
  <c r="AO77" i="64" s="1"/>
  <c r="AO18" i="26"/>
  <c r="AO59" i="64" s="1"/>
  <c r="AS15" i="26"/>
  <c r="AS56" i="64" s="1"/>
  <c r="AP56"/>
  <c r="AO52" i="26"/>
  <c r="AO30"/>
  <c r="AO15"/>
  <c r="AS51"/>
  <c r="AS92" i="64" s="1"/>
  <c r="AP92"/>
  <c r="AO17" i="26"/>
  <c r="AS26"/>
  <c r="AS67" i="64" s="1"/>
  <c r="AP67"/>
  <c r="AO43" i="26"/>
  <c r="AO84" i="64" s="1"/>
  <c r="AO21" i="26"/>
  <c r="AS17"/>
  <c r="AS58" i="64" s="1"/>
  <c r="AP58"/>
  <c r="AS49" i="26"/>
  <c r="AS90" i="64" s="1"/>
  <c r="AP90"/>
  <c r="AS43" i="26"/>
  <c r="AS84" i="64" s="1"/>
  <c r="AP84"/>
  <c r="AS39" i="26"/>
  <c r="AS80" i="64" s="1"/>
  <c r="AP80"/>
  <c r="AS27" i="26"/>
  <c r="AS68" i="64" s="1"/>
  <c r="AP68"/>
  <c r="AO20" i="26"/>
  <c r="AO40"/>
  <c r="AO14"/>
  <c r="AO55" i="64" s="1"/>
  <c r="AS21" i="26"/>
  <c r="AS62" i="64" s="1"/>
  <c r="AP62"/>
  <c r="AP53" i="26"/>
  <c r="AP94" i="64" s="1"/>
  <c r="W94"/>
  <c r="AK56" i="26"/>
  <c r="W97" i="64"/>
  <c r="AO46" i="26"/>
  <c r="AO49"/>
  <c r="AP25"/>
  <c r="I66" i="64"/>
  <c r="AO41" i="26"/>
  <c r="AR85" i="68"/>
  <c r="AR233" s="1"/>
  <c r="AQ13" i="52"/>
  <c r="AT13" s="1"/>
  <c r="AZ13" s="1"/>
  <c r="BA13" s="1"/>
  <c r="AN15" i="54"/>
  <c r="CK85" i="68"/>
  <c r="CL24"/>
  <c r="CO24" s="1"/>
  <c r="AP172"/>
  <c r="AS103"/>
  <c r="AS251" s="1"/>
  <c r="AP251"/>
  <c r="AS136"/>
  <c r="AS284" s="1"/>
  <c r="AP284"/>
  <c r="CL89"/>
  <c r="CO89" s="1"/>
  <c r="AP237"/>
  <c r="AQ19"/>
  <c r="AP167"/>
  <c r="AS105"/>
  <c r="AS253" s="1"/>
  <c r="AP253"/>
  <c r="AS30"/>
  <c r="AS178" s="1"/>
  <c r="AP178"/>
  <c r="AQ141"/>
  <c r="AP289"/>
  <c r="CL81"/>
  <c r="CO81" s="1"/>
  <c r="AP229"/>
  <c r="CL76"/>
  <c r="CO76" s="1"/>
  <c r="CP76" s="1"/>
  <c r="DX76" s="1"/>
  <c r="AP224"/>
  <c r="AR101"/>
  <c r="AR249" s="1"/>
  <c r="AO249"/>
  <c r="AS72"/>
  <c r="AS220" s="1"/>
  <c r="AP220"/>
  <c r="AR130"/>
  <c r="AR278" s="1"/>
  <c r="AO278"/>
  <c r="CL94"/>
  <c r="CO94" s="1"/>
  <c r="AP242"/>
  <c r="CK116"/>
  <c r="CN116" s="1"/>
  <c r="AO264"/>
  <c r="AS63"/>
  <c r="AS211" s="1"/>
  <c r="AP211"/>
  <c r="AR108"/>
  <c r="AR256" s="1"/>
  <c r="AO256"/>
  <c r="AS52"/>
  <c r="AS200" s="1"/>
  <c r="AP200"/>
  <c r="CL50"/>
  <c r="CO50" s="1"/>
  <c r="AP198"/>
  <c r="CL128"/>
  <c r="CM128" s="1"/>
  <c r="AP276"/>
  <c r="CL125"/>
  <c r="CO125" s="1"/>
  <c r="AP273"/>
  <c r="CL61"/>
  <c r="AP209"/>
  <c r="AS33"/>
  <c r="AS181" s="1"/>
  <c r="AP181"/>
  <c r="CL119"/>
  <c r="CO119" s="1"/>
  <c r="AP267"/>
  <c r="CK64"/>
  <c r="CN64" s="1"/>
  <c r="AO212"/>
  <c r="AR58"/>
  <c r="AR206" s="1"/>
  <c r="AO206"/>
  <c r="AS21"/>
  <c r="AS169" s="1"/>
  <c r="AP169"/>
  <c r="CK87"/>
  <c r="CN87" s="1"/>
  <c r="AO235"/>
  <c r="CL85"/>
  <c r="CO85" s="1"/>
  <c r="AP233"/>
  <c r="CL142"/>
  <c r="CO142" s="1"/>
  <c r="AP290"/>
  <c r="AR126"/>
  <c r="AR274" s="1"/>
  <c r="AO274"/>
  <c r="AR39"/>
  <c r="AR187" s="1"/>
  <c r="AO187"/>
  <c r="CL29"/>
  <c r="CO29" s="1"/>
  <c r="AP177"/>
  <c r="AS71"/>
  <c r="AS219" s="1"/>
  <c r="AP219"/>
  <c r="AQ20"/>
  <c r="AP168"/>
  <c r="CL31"/>
  <c r="CO31" s="1"/>
  <c r="AP179"/>
  <c r="AS117"/>
  <c r="AS265" s="1"/>
  <c r="AP265"/>
  <c r="AS91"/>
  <c r="AS239" s="1"/>
  <c r="AP239"/>
  <c r="AR120"/>
  <c r="AR268" s="1"/>
  <c r="AO268"/>
  <c r="AS118"/>
  <c r="AS266" s="1"/>
  <c r="AP266"/>
  <c r="AS100"/>
  <c r="AS248" s="1"/>
  <c r="AP248"/>
  <c r="AR107"/>
  <c r="AR255" s="1"/>
  <c r="AO255"/>
  <c r="AS64"/>
  <c r="AS212" s="1"/>
  <c r="AP212"/>
  <c r="CL87"/>
  <c r="CO87" s="1"/>
  <c r="AP235"/>
  <c r="AR125"/>
  <c r="AR273" s="1"/>
  <c r="AO273"/>
  <c r="AS43"/>
  <c r="AS191" s="1"/>
  <c r="AP191"/>
  <c r="AS51"/>
  <c r="AS199" s="1"/>
  <c r="AP199"/>
  <c r="AR123"/>
  <c r="AR271" s="1"/>
  <c r="AO271"/>
  <c r="AR129"/>
  <c r="AR277" s="1"/>
  <c r="AO277"/>
  <c r="AR119"/>
  <c r="AR267" s="1"/>
  <c r="AO267"/>
  <c r="CL115"/>
  <c r="CO115" s="1"/>
  <c r="AP263"/>
  <c r="AS139"/>
  <c r="AS287" s="1"/>
  <c r="AP287"/>
  <c r="AS98"/>
  <c r="AS246" s="1"/>
  <c r="AP246"/>
  <c r="AQ32"/>
  <c r="AP180"/>
  <c r="AR77"/>
  <c r="AR225" s="1"/>
  <c r="AO225"/>
  <c r="AN258"/>
  <c r="FD110"/>
  <c r="CK66"/>
  <c r="CN66" s="1"/>
  <c r="CL37"/>
  <c r="CO37" s="1"/>
  <c r="AP185"/>
  <c r="CL88"/>
  <c r="CO88" s="1"/>
  <c r="AP236"/>
  <c r="CK57"/>
  <c r="CN57" s="1"/>
  <c r="AO205"/>
  <c r="AR84"/>
  <c r="AR232" s="1"/>
  <c r="AO232"/>
  <c r="CL59"/>
  <c r="CO59" s="1"/>
  <c r="AP207"/>
  <c r="CK61"/>
  <c r="CN61" s="1"/>
  <c r="AO209"/>
  <c r="AR95"/>
  <c r="AR243" s="1"/>
  <c r="AO243"/>
  <c r="AR55"/>
  <c r="AR203" s="1"/>
  <c r="AO203"/>
  <c r="AS58"/>
  <c r="AS206" s="1"/>
  <c r="AP206"/>
  <c r="AS67"/>
  <c r="AS215" s="1"/>
  <c r="AP215"/>
  <c r="AR37"/>
  <c r="AR185" s="1"/>
  <c r="AO185"/>
  <c r="AS112"/>
  <c r="AS260" s="1"/>
  <c r="AP260"/>
  <c r="AS83"/>
  <c r="AS231" s="1"/>
  <c r="AP231"/>
  <c r="CL68"/>
  <c r="CO68" s="1"/>
  <c r="AP216"/>
  <c r="AR109"/>
  <c r="AR257" s="1"/>
  <c r="AO257"/>
  <c r="CL129"/>
  <c r="CO129" s="1"/>
  <c r="AP277"/>
  <c r="AS107"/>
  <c r="AS255" s="1"/>
  <c r="AP255"/>
  <c r="CK91"/>
  <c r="CN91" s="1"/>
  <c r="AO239"/>
  <c r="AR81"/>
  <c r="AR229" s="1"/>
  <c r="AO229"/>
  <c r="AR59"/>
  <c r="AR207" s="1"/>
  <c r="AO207"/>
  <c r="AQ74"/>
  <c r="AP222"/>
  <c r="CL114"/>
  <c r="CO114" s="1"/>
  <c r="AP262"/>
  <c r="AS47"/>
  <c r="AS195" s="1"/>
  <c r="AP195"/>
  <c r="AQ38"/>
  <c r="AP186"/>
  <c r="CK137"/>
  <c r="CN137" s="1"/>
  <c r="AO285"/>
  <c r="AR68"/>
  <c r="AR216" s="1"/>
  <c r="AO216"/>
  <c r="CL69"/>
  <c r="CO69" s="1"/>
  <c r="AP217"/>
  <c r="AS93"/>
  <c r="AS241" s="1"/>
  <c r="AP241"/>
  <c r="AR29"/>
  <c r="AR177" s="1"/>
  <c r="AO177"/>
  <c r="AS27"/>
  <c r="AS175" s="1"/>
  <c r="AP175"/>
  <c r="AR86"/>
  <c r="AR234" s="1"/>
  <c r="AO234"/>
  <c r="AS70"/>
  <c r="AS218" s="1"/>
  <c r="AP218"/>
  <c r="CK33"/>
  <c r="CN33" s="1"/>
  <c r="AO181"/>
  <c r="CK47"/>
  <c r="AO195"/>
  <c r="CL77"/>
  <c r="CO77" s="1"/>
  <c r="AP225"/>
  <c r="AS92"/>
  <c r="AS240" s="1"/>
  <c r="AP240"/>
  <c r="AR73"/>
  <c r="AR221" s="1"/>
  <c r="AO221"/>
  <c r="AS23"/>
  <c r="AS171" s="1"/>
  <c r="AP171"/>
  <c r="AS75"/>
  <c r="AS223" s="1"/>
  <c r="AP223"/>
  <c r="CL101"/>
  <c r="CO101" s="1"/>
  <c r="AP249"/>
  <c r="AS97"/>
  <c r="AS245" s="1"/>
  <c r="AP245"/>
  <c r="CK124"/>
  <c r="CN124" s="1"/>
  <c r="AO272"/>
  <c r="CL73"/>
  <c r="CO73" s="1"/>
  <c r="AP221"/>
  <c r="CL55"/>
  <c r="CO55" s="1"/>
  <c r="AP203"/>
  <c r="AS80"/>
  <c r="AS228" s="1"/>
  <c r="AP228"/>
  <c r="AS42"/>
  <c r="AS190" s="1"/>
  <c r="AP190"/>
  <c r="AR36"/>
  <c r="AR184" s="1"/>
  <c r="AO184"/>
  <c r="AQ25"/>
  <c r="AP173"/>
  <c r="AS53"/>
  <c r="AS201" s="1"/>
  <c r="AP201"/>
  <c r="AS94"/>
  <c r="AS242" s="1"/>
  <c r="AQ20" i="27"/>
  <c r="AT20" s="1"/>
  <c r="AZ20" s="1"/>
  <c r="BA20" s="1"/>
  <c r="AQ55" i="26"/>
  <c r="CO128" i="68"/>
  <c r="AQ30" i="27"/>
  <c r="AT30" s="1"/>
  <c r="AZ30" s="1"/>
  <c r="BA30" s="1"/>
  <c r="AQ37"/>
  <c r="AT37" s="1"/>
  <c r="AU37" s="1"/>
  <c r="AQ35"/>
  <c r="AT35" s="1"/>
  <c r="AU35" s="1"/>
  <c r="AQ17" i="25"/>
  <c r="AT17" s="1"/>
  <c r="AZ17" s="1"/>
  <c r="BA17" s="1"/>
  <c r="AP15"/>
  <c r="AS15" s="1"/>
  <c r="AK52" i="26"/>
  <c r="AS55"/>
  <c r="AS96" i="64" s="1"/>
  <c r="AQ16" i="52"/>
  <c r="AT16" s="1"/>
  <c r="AU16" s="1"/>
  <c r="AK17"/>
  <c r="CL66" i="68"/>
  <c r="AR66"/>
  <c r="AR214" s="1"/>
  <c r="CO61"/>
  <c r="AK20" i="53"/>
  <c r="AQ21" i="25"/>
  <c r="AT21" s="1"/>
  <c r="AZ21" s="1"/>
  <c r="BA21" s="1"/>
  <c r="CN47" i="68"/>
  <c r="AQ37" i="26"/>
  <c r="AQ15" i="52"/>
  <c r="AT15" s="1"/>
  <c r="AZ15" s="1"/>
  <c r="BA15" s="1"/>
  <c r="AS17"/>
  <c r="AQ17"/>
  <c r="AT17" s="1"/>
  <c r="AP13" i="24"/>
  <c r="AK13"/>
  <c r="AP15"/>
  <c r="AK15"/>
  <c r="AP18" i="25"/>
  <c r="AK18"/>
  <c r="AP20"/>
  <c r="AK20"/>
  <c r="AP16"/>
  <c r="AK16"/>
  <c r="AS16" i="52"/>
  <c r="AK16"/>
  <c r="AQ19" i="53"/>
  <c r="AT19" s="1"/>
  <c r="AZ19" s="1"/>
  <c r="BA19" s="1"/>
  <c r="AQ13" i="25"/>
  <c r="AT13" s="1"/>
  <c r="AQ16" i="53"/>
  <c r="AT16" s="1"/>
  <c r="AZ16" s="1"/>
  <c r="BA16" s="1"/>
  <c r="W29" i="1"/>
  <c r="AQ16" i="24"/>
  <c r="AT16" s="1"/>
  <c r="AQ19" i="25"/>
  <c r="AT19" s="1"/>
  <c r="AQ14" i="24"/>
  <c r="AT14" s="1"/>
  <c r="AP18" i="52"/>
  <c r="AK18"/>
  <c r="AP14"/>
  <c r="AK14"/>
  <c r="AP14" i="25"/>
  <c r="AK14"/>
  <c r="AR17"/>
  <c r="AQ14" i="27"/>
  <c r="AT14" s="1"/>
  <c r="AZ14" s="1"/>
  <c r="BA14" s="1"/>
  <c r="AQ21"/>
  <c r="AT21" s="1"/>
  <c r="AZ21" s="1"/>
  <c r="BA21" s="1"/>
  <c r="AR13" i="25"/>
  <c r="AQ28" i="27"/>
  <c r="AT28" s="1"/>
  <c r="AQ23" i="1"/>
  <c r="AT23" s="1"/>
  <c r="AU23" s="1"/>
  <c r="AQ14" i="54"/>
  <c r="AT14" s="1"/>
  <c r="AZ14" s="1"/>
  <c r="BA14" s="1"/>
  <c r="AK25" i="26"/>
  <c r="AQ19" i="1"/>
  <c r="AT19" s="1"/>
  <c r="AU19" s="1"/>
  <c r="AQ18" i="27"/>
  <c r="AT18" s="1"/>
  <c r="AQ23"/>
  <c r="AT23" s="1"/>
  <c r="AZ23" s="1"/>
  <c r="BA23" s="1"/>
  <c r="AQ23" i="26"/>
  <c r="AP56"/>
  <c r="AQ27" i="27"/>
  <c r="AT27" s="1"/>
  <c r="AZ27" s="1"/>
  <c r="BA27" s="1"/>
  <c r="AQ16"/>
  <c r="AT16" s="1"/>
  <c r="AU16" s="1"/>
  <c r="AQ24"/>
  <c r="AT24" s="1"/>
  <c r="AQ34"/>
  <c r="AT34" s="1"/>
  <c r="AU34" s="1"/>
  <c r="AR16" i="53"/>
  <c r="AR23" i="26"/>
  <c r="AR64" i="64" s="1"/>
  <c r="AQ45" i="26"/>
  <c r="U29" i="1"/>
  <c r="AK13" i="27"/>
  <c r="AQ54" i="26"/>
  <c r="AS53"/>
  <c r="AS94" i="64" s="1"/>
  <c r="AQ53" i="26"/>
  <c r="AO13" i="54"/>
  <c r="AO15" s="1"/>
  <c r="AJ15"/>
  <c r="AO13" i="27"/>
  <c r="AQ13" s="1"/>
  <c r="AJ39"/>
  <c r="AQ22" i="53"/>
  <c r="AT22" s="1"/>
  <c r="AR22"/>
  <c r="AK16" i="26"/>
  <c r="AP16"/>
  <c r="AP18"/>
  <c r="AK18"/>
  <c r="AP13"/>
  <c r="AK13"/>
  <c r="AQ13" i="1"/>
  <c r="AJ29"/>
  <c r="AK40" i="26"/>
  <c r="AP40"/>
  <c r="AK24"/>
  <c r="AP24"/>
  <c r="AQ14" i="53"/>
  <c r="AT14" s="1"/>
  <c r="AR14"/>
  <c r="AN23"/>
  <c r="AP38" i="26"/>
  <c r="AK38"/>
  <c r="AK32"/>
  <c r="AP32"/>
  <c r="AK20"/>
  <c r="AP20"/>
  <c r="AP14"/>
  <c r="AK14"/>
  <c r="AP22"/>
  <c r="AK22"/>
  <c r="AQ33" i="27"/>
  <c r="AT33" s="1"/>
  <c r="AZ33" s="1"/>
  <c r="BA33" s="1"/>
  <c r="AQ16" i="1"/>
  <c r="AT16" s="1"/>
  <c r="AU16" s="1"/>
  <c r="AK13" i="53"/>
  <c r="AQ50" i="26"/>
  <c r="AQ44"/>
  <c r="AR19" i="53"/>
  <c r="W57" i="26"/>
  <c r="AR14"/>
  <c r="AR55" i="64" s="1"/>
  <c r="O29" i="1"/>
  <c r="AQ38" i="27"/>
  <c r="AT38" s="1"/>
  <c r="AR18"/>
  <c r="AQ15"/>
  <c r="AT15" s="1"/>
  <c r="AU15" s="1"/>
  <c r="AQ29"/>
  <c r="AT29" s="1"/>
  <c r="AP13" i="54"/>
  <c r="AQ17" i="53"/>
  <c r="AT17" s="1"/>
  <c r="U23"/>
  <c r="AP21"/>
  <c r="AS21" s="1"/>
  <c r="AQ28" i="26"/>
  <c r="AP46"/>
  <c r="AQ43"/>
  <c r="AK53"/>
  <c r="AQ33"/>
  <c r="AR50"/>
  <c r="AR91" i="64" s="1"/>
  <c r="AR36" i="26"/>
  <c r="AR77" i="64" s="1"/>
  <c r="AR27" i="26"/>
  <c r="AR68" i="64" s="1"/>
  <c r="AN57" i="26"/>
  <c r="AJ57"/>
  <c r="AO13"/>
  <c r="AO54" i="64" s="1"/>
  <c r="AR51" i="26"/>
  <c r="AR92" i="64" s="1"/>
  <c r="AS13" i="1"/>
  <c r="AP29"/>
  <c r="AP39" i="27"/>
  <c r="AJ23" i="53"/>
  <c r="AO13"/>
  <c r="AQ18"/>
  <c r="AT18" s="1"/>
  <c r="AR18"/>
  <c r="AP19" i="26"/>
  <c r="AK19"/>
  <c r="AQ35"/>
  <c r="AR35"/>
  <c r="AR76" i="64" s="1"/>
  <c r="AK36" i="26"/>
  <c r="AP36"/>
  <c r="AP34"/>
  <c r="AK34"/>
  <c r="AR21" i="53"/>
  <c r="AQ15" i="1"/>
  <c r="AT15" s="1"/>
  <c r="AU15" s="1"/>
  <c r="AQ19" i="27"/>
  <c r="AT19" s="1"/>
  <c r="AZ19" s="1"/>
  <c r="BA19" s="1"/>
  <c r="AQ17"/>
  <c r="AT17" s="1"/>
  <c r="AZ17" s="1"/>
  <c r="BA17" s="1"/>
  <c r="AS29" i="26"/>
  <c r="AS70" i="64" s="1"/>
  <c r="AP13" i="53"/>
  <c r="AS13" s="1"/>
  <c r="AQ39" i="26"/>
  <c r="AQ22" i="1"/>
  <c r="AT22" s="1"/>
  <c r="AU22" s="1"/>
  <c r="AN29"/>
  <c r="AR16"/>
  <c r="AQ36" i="27"/>
  <c r="AT36" s="1"/>
  <c r="AR17"/>
  <c r="AK13" i="54"/>
  <c r="AN39" i="27"/>
  <c r="AK17" i="53"/>
  <c r="AQ15"/>
  <c r="AT15" s="1"/>
  <c r="AZ15" s="1"/>
  <c r="BA15" s="1"/>
  <c r="AQ20"/>
  <c r="AT20" s="1"/>
  <c r="AZ20" s="1"/>
  <c r="BA20" s="1"/>
  <c r="AR20"/>
  <c r="AS41" i="26"/>
  <c r="AS82" i="64" s="1"/>
  <c r="AQ30" i="26"/>
  <c r="AK48"/>
  <c r="AQ17"/>
  <c r="AR15" i="53"/>
  <c r="AQ21" i="26"/>
  <c r="AR54"/>
  <c r="AR95" i="64" s="1"/>
  <c r="AQ25" i="1"/>
  <c r="AT25" s="1"/>
  <c r="AZ25" s="1"/>
  <c r="BA25" s="1"/>
  <c r="AS14" i="27"/>
  <c r="AQ18" i="1"/>
  <c r="AT18" s="1"/>
  <c r="AU18" s="1"/>
  <c r="AQ24"/>
  <c r="AT24" s="1"/>
  <c r="AU24" s="1"/>
  <c r="AS13" i="27"/>
  <c r="AR29"/>
  <c r="AR20"/>
  <c r="AR30"/>
  <c r="AQ26" i="1"/>
  <c r="AT26" s="1"/>
  <c r="AZ26" s="1"/>
  <c r="BA26" s="1"/>
  <c r="AQ20"/>
  <c r="AT20" s="1"/>
  <c r="AZ20" s="1"/>
  <c r="BA20" s="1"/>
  <c r="AR21" i="27"/>
  <c r="AR19"/>
  <c r="AQ22"/>
  <c r="AT22" s="1"/>
  <c r="AZ22" s="1"/>
  <c r="BA22" s="1"/>
  <c r="AQ32"/>
  <c r="AT32" s="1"/>
  <c r="AQ25"/>
  <c r="AT25" s="1"/>
  <c r="AZ25" s="1"/>
  <c r="BA25" s="1"/>
  <c r="AR28"/>
  <c r="AR36"/>
  <c r="AR27"/>
  <c r="AR16"/>
  <c r="AR24"/>
  <c r="AR35"/>
  <c r="AS23"/>
  <c r="AR33"/>
  <c r="AQ31"/>
  <c r="AT31" s="1"/>
  <c r="AR31"/>
  <c r="AR34"/>
  <c r="AR37"/>
  <c r="AR22"/>
  <c r="AQ26"/>
  <c r="AT26" s="1"/>
  <c r="AR32"/>
  <c r="AR38"/>
  <c r="AQ28" i="1"/>
  <c r="AT28" s="1"/>
  <c r="AQ14"/>
  <c r="AT14" s="1"/>
  <c r="AQ17"/>
  <c r="AT17" s="1"/>
  <c r="AR17"/>
  <c r="AQ21"/>
  <c r="AT21" s="1"/>
  <c r="AR21"/>
  <c r="AQ27"/>
  <c r="AT27" s="1"/>
  <c r="CK58" i="68"/>
  <c r="AQ13"/>
  <c r="AT13" s="1"/>
  <c r="AZ13" s="1"/>
  <c r="BA13" s="1"/>
  <c r="AS69"/>
  <c r="AS217" s="1"/>
  <c r="AQ69"/>
  <c r="AS66"/>
  <c r="AS214" s="1"/>
  <c r="AQ117"/>
  <c r="CL91"/>
  <c r="CO91" s="1"/>
  <c r="AQ93"/>
  <c r="CL93"/>
  <c r="CO93" s="1"/>
  <c r="CL27"/>
  <c r="CK123"/>
  <c r="CK59"/>
  <c r="AS25"/>
  <c r="AS173" s="1"/>
  <c r="AQ21"/>
  <c r="AQ49"/>
  <c r="AQ108"/>
  <c r="AS81"/>
  <c r="AS229" s="1"/>
  <c r="AQ107"/>
  <c r="CL117"/>
  <c r="CO117" s="1"/>
  <c r="CL80"/>
  <c r="CO80" s="1"/>
  <c r="CL92"/>
  <c r="CO92" s="1"/>
  <c r="AQ112"/>
  <c r="CL139"/>
  <c r="CO139" s="1"/>
  <c r="CP139" s="1"/>
  <c r="DX139" s="1"/>
  <c r="AQ73"/>
  <c r="CL64"/>
  <c r="CO64" s="1"/>
  <c r="CL23"/>
  <c r="AS37"/>
  <c r="AS185" s="1"/>
  <c r="CL112"/>
  <c r="CO112" s="1"/>
  <c r="CL75"/>
  <c r="CO75" s="1"/>
  <c r="CK36"/>
  <c r="CK73"/>
  <c r="CN73" s="1"/>
  <c r="CL42"/>
  <c r="AQ139"/>
  <c r="AQ98"/>
  <c r="AQ77"/>
  <c r="AR124"/>
  <c r="AR272" s="1"/>
  <c r="AS55"/>
  <c r="AS203" s="1"/>
  <c r="AQ92"/>
  <c r="CL25"/>
  <c r="AQ42"/>
  <c r="AR16"/>
  <c r="CL70"/>
  <c r="CO70" s="1"/>
  <c r="AS73"/>
  <c r="AS221" s="1"/>
  <c r="CL53"/>
  <c r="CL52"/>
  <c r="CL97"/>
  <c r="CO97" s="1"/>
  <c r="AQ55"/>
  <c r="AQ75"/>
  <c r="AQ36"/>
  <c r="CK68"/>
  <c r="CN68" s="1"/>
  <c r="AQ80"/>
  <c r="AQ53"/>
  <c r="AQ52"/>
  <c r="CK101"/>
  <c r="CN101" s="1"/>
  <c r="AR61"/>
  <c r="AR209" s="1"/>
  <c r="AQ23"/>
  <c r="CK37"/>
  <c r="AS101"/>
  <c r="AS249" s="1"/>
  <c r="CL58"/>
  <c r="CL72"/>
  <c r="CO72" s="1"/>
  <c r="AS13"/>
  <c r="AS38"/>
  <c r="AS186" s="1"/>
  <c r="AQ33"/>
  <c r="CL21"/>
  <c r="CK81"/>
  <c r="CL67"/>
  <c r="CO67" s="1"/>
  <c r="CL47"/>
  <c r="AQ135"/>
  <c r="AS77"/>
  <c r="AS225" s="1"/>
  <c r="CL38"/>
  <c r="AS50"/>
  <c r="AS198" s="1"/>
  <c r="CL83"/>
  <c r="CO83" s="1"/>
  <c r="AS32"/>
  <c r="AS180" s="1"/>
  <c r="AQ119"/>
  <c r="AQ105"/>
  <c r="AS119"/>
  <c r="AS267" s="1"/>
  <c r="CL105"/>
  <c r="CO105" s="1"/>
  <c r="AS142"/>
  <c r="AS290" s="1"/>
  <c r="AS29"/>
  <c r="AS177" s="1"/>
  <c r="CL71"/>
  <c r="CO71" s="1"/>
  <c r="CL33"/>
  <c r="AR87"/>
  <c r="AR235" s="1"/>
  <c r="AQ87"/>
  <c r="AQ61"/>
  <c r="CK130"/>
  <c r="AQ101"/>
  <c r="CL98"/>
  <c r="CO98" s="1"/>
  <c r="CP98" s="1"/>
  <c r="DX98" s="1"/>
  <c r="AS31"/>
  <c r="AS179" s="1"/>
  <c r="CL43"/>
  <c r="AS59"/>
  <c r="AS207" s="1"/>
  <c r="CL63"/>
  <c r="CO63" s="1"/>
  <c r="CK55"/>
  <c r="AQ82"/>
  <c r="AS20"/>
  <c r="AS168" s="1"/>
  <c r="AQ90"/>
  <c r="CL135"/>
  <c r="CO135" s="1"/>
  <c r="AR57"/>
  <c r="AR205" s="1"/>
  <c r="CK119"/>
  <c r="CN119" s="1"/>
  <c r="AS61"/>
  <c r="AS209" s="1"/>
  <c r="CL103"/>
  <c r="CO103" s="1"/>
  <c r="CP103" s="1"/>
  <c r="DX103" s="1"/>
  <c r="CL14"/>
  <c r="CO14" s="1"/>
  <c r="AQ37"/>
  <c r="CL107"/>
  <c r="CO107" s="1"/>
  <c r="AQ66"/>
  <c r="AQ214" s="1"/>
  <c r="AS76"/>
  <c r="AS224" s="1"/>
  <c r="AS18"/>
  <c r="CK105"/>
  <c r="AR105"/>
  <c r="AR253" s="1"/>
  <c r="CK108"/>
  <c r="CN108" s="1"/>
  <c r="AS129"/>
  <c r="AS277" s="1"/>
  <c r="AS135"/>
  <c r="AS283" s="1"/>
  <c r="CK84"/>
  <c r="CN84" s="1"/>
  <c r="AS24"/>
  <c r="AS172" s="1"/>
  <c r="AQ118"/>
  <c r="AQ57"/>
  <c r="AS125"/>
  <c r="AS273" s="1"/>
  <c r="CL16"/>
  <c r="CO16" s="1"/>
  <c r="CP16" s="1"/>
  <c r="DX16" s="1"/>
  <c r="AQ29"/>
  <c r="AQ43"/>
  <c r="AS88"/>
  <c r="AS236" s="1"/>
  <c r="AS128"/>
  <c r="AS276" s="1"/>
  <c r="CL51"/>
  <c r="CL118"/>
  <c r="CO118" s="1"/>
  <c r="AR116"/>
  <c r="AR264" s="1"/>
  <c r="CK77"/>
  <c r="CK95"/>
  <c r="CN95" s="1"/>
  <c r="CL32"/>
  <c r="CK40"/>
  <c r="AR40"/>
  <c r="AR188" s="1"/>
  <c r="AQ127"/>
  <c r="AQ142"/>
  <c r="AS15"/>
  <c r="AQ94"/>
  <c r="AQ58"/>
  <c r="AQ76"/>
  <c r="CK107"/>
  <c r="CN107" s="1"/>
  <c r="CL100"/>
  <c r="CO100" s="1"/>
  <c r="CL141"/>
  <c r="CO141" s="1"/>
  <c r="CP141" s="1"/>
  <c r="DX141" s="1"/>
  <c r="AQ51"/>
  <c r="AQ91"/>
  <c r="AQ81"/>
  <c r="AQ96"/>
  <c r="CK82"/>
  <c r="CN82" s="1"/>
  <c r="AR82"/>
  <c r="AR230" s="1"/>
  <c r="AQ122"/>
  <c r="AS85"/>
  <c r="AS233" s="1"/>
  <c r="AQ31"/>
  <c r="AQ47"/>
  <c r="CL20"/>
  <c r="CL74"/>
  <c r="CO74" s="1"/>
  <c r="AR64"/>
  <c r="AR212" s="1"/>
  <c r="AQ123"/>
  <c r="AQ114"/>
  <c r="AQ120"/>
  <c r="AQ83"/>
  <c r="AQ103"/>
  <c r="CL82"/>
  <c r="CO82" s="1"/>
  <c r="AQ14"/>
  <c r="AT14" s="1"/>
  <c r="AZ14" s="1"/>
  <c r="BA14" s="1"/>
  <c r="AQ137"/>
  <c r="AQ67"/>
  <c r="AS114"/>
  <c r="AS262" s="1"/>
  <c r="AQ59"/>
  <c r="AQ16"/>
  <c r="AT16" s="1"/>
  <c r="AZ16" s="1"/>
  <c r="BA16" s="1"/>
  <c r="CK86"/>
  <c r="CN86" s="1"/>
  <c r="AR47"/>
  <c r="AR195" s="1"/>
  <c r="CL96"/>
  <c r="CO96" s="1"/>
  <c r="AR91"/>
  <c r="AR239" s="1"/>
  <c r="CK126"/>
  <c r="AQ70"/>
  <c r="AS89"/>
  <c r="AS237" s="1"/>
  <c r="CL19"/>
  <c r="AS74"/>
  <c r="AS222" s="1"/>
  <c r="AS115"/>
  <c r="AS263" s="1"/>
  <c r="CK99"/>
  <c r="CN99" s="1"/>
  <c r="AR99"/>
  <c r="AR247" s="1"/>
  <c r="CK88"/>
  <c r="CN88" s="1"/>
  <c r="AR88"/>
  <c r="AR236" s="1"/>
  <c r="CK120"/>
  <c r="CN120" s="1"/>
  <c r="CK39"/>
  <c r="AS96"/>
  <c r="AS244" s="1"/>
  <c r="AR33"/>
  <c r="AR181" s="1"/>
  <c r="CL136"/>
  <c r="CO136" s="1"/>
  <c r="AQ15"/>
  <c r="AT15" s="1"/>
  <c r="AU15" s="1"/>
  <c r="AQ86"/>
  <c r="AQ85"/>
  <c r="AQ68"/>
  <c r="AQ102"/>
  <c r="AQ88"/>
  <c r="AQ115"/>
  <c r="CL30"/>
  <c r="CK129"/>
  <c r="CK125"/>
  <c r="AQ109"/>
  <c r="AQ125"/>
  <c r="DY143"/>
  <c r="CK51"/>
  <c r="AR51"/>
  <c r="AR199" s="1"/>
  <c r="CK28"/>
  <c r="AR28"/>
  <c r="AR176" s="1"/>
  <c r="AR136"/>
  <c r="AR284" s="1"/>
  <c r="CK136"/>
  <c r="CN136" s="1"/>
  <c r="CK71"/>
  <c r="AR71"/>
  <c r="AR219" s="1"/>
  <c r="CK90"/>
  <c r="CN90" s="1"/>
  <c r="AR90"/>
  <c r="AR238" s="1"/>
  <c r="AR127"/>
  <c r="AR275" s="1"/>
  <c r="CK127"/>
  <c r="CK104"/>
  <c r="CN104" s="1"/>
  <c r="AR104"/>
  <c r="AR252" s="1"/>
  <c r="CL57"/>
  <c r="AS57"/>
  <c r="AS205" s="1"/>
  <c r="CK135"/>
  <c r="CN135" s="1"/>
  <c r="AR135"/>
  <c r="AR283" s="1"/>
  <c r="CK22"/>
  <c r="AR22"/>
  <c r="AR170" s="1"/>
  <c r="CL54"/>
  <c r="AS54"/>
  <c r="AS202" s="1"/>
  <c r="CK44"/>
  <c r="AR44"/>
  <c r="AR192" s="1"/>
  <c r="CL48"/>
  <c r="AS48"/>
  <c r="AS196" s="1"/>
  <c r="CL36"/>
  <c r="AS36"/>
  <c r="AS184" s="1"/>
  <c r="AP150"/>
  <c r="AS82"/>
  <c r="AS230" s="1"/>
  <c r="CK15"/>
  <c r="CN15" s="1"/>
  <c r="CP15" s="1"/>
  <c r="DX15" s="1"/>
  <c r="CL17"/>
  <c r="CO17" s="1"/>
  <c r="AR137"/>
  <c r="AR285" s="1"/>
  <c r="AS68"/>
  <c r="AS216" s="1"/>
  <c r="AQ100"/>
  <c r="AQ64"/>
  <c r="CK109"/>
  <c r="CN109" s="1"/>
  <c r="AQ136"/>
  <c r="AS19"/>
  <c r="AS167" s="1"/>
  <c r="AS141"/>
  <c r="AS289" s="1"/>
  <c r="AS87"/>
  <c r="AS235" s="1"/>
  <c r="CK78"/>
  <c r="CN78" s="1"/>
  <c r="AR78"/>
  <c r="AR226" s="1"/>
  <c r="CK41"/>
  <c r="AR41"/>
  <c r="AR189" s="1"/>
  <c r="CK134"/>
  <c r="CN134" s="1"/>
  <c r="AR134"/>
  <c r="AR282" s="1"/>
  <c r="AS79"/>
  <c r="AS227" s="1"/>
  <c r="CL79"/>
  <c r="CO79" s="1"/>
  <c r="CK26"/>
  <c r="AR26"/>
  <c r="AR174" s="1"/>
  <c r="CK96"/>
  <c r="CN96" s="1"/>
  <c r="AR96"/>
  <c r="AR244" s="1"/>
  <c r="CK34"/>
  <c r="AR34"/>
  <c r="AR182" s="1"/>
  <c r="CK106"/>
  <c r="CN106" s="1"/>
  <c r="AR106"/>
  <c r="AR254" s="1"/>
  <c r="AR54"/>
  <c r="AR202" s="1"/>
  <c r="CK54"/>
  <c r="CK31"/>
  <c r="AR31"/>
  <c r="AR179" s="1"/>
  <c r="CK132"/>
  <c r="CN132" s="1"/>
  <c r="AR132"/>
  <c r="AR280" s="1"/>
  <c r="CK122"/>
  <c r="AR122"/>
  <c r="AR270" s="1"/>
  <c r="CL137"/>
  <c r="CO137" s="1"/>
  <c r="AS137"/>
  <c r="AS285" s="1"/>
  <c r="CK46"/>
  <c r="AR46"/>
  <c r="AR194" s="1"/>
  <c r="CK102"/>
  <c r="CN102" s="1"/>
  <c r="AR102"/>
  <c r="AR250" s="1"/>
  <c r="CK49"/>
  <c r="AR49"/>
  <c r="AR197" s="1"/>
  <c r="AS109"/>
  <c r="AS257" s="1"/>
  <c r="CL109"/>
  <c r="CO109" s="1"/>
  <c r="AQ128"/>
  <c r="AQ129"/>
  <c r="AQ132"/>
  <c r="CK29"/>
  <c r="AQ54"/>
  <c r="CP87"/>
  <c r="AQ71"/>
  <c r="AQ89"/>
  <c r="AS134"/>
  <c r="AS282" s="1"/>
  <c r="CL134"/>
  <c r="AQ134"/>
  <c r="CL84"/>
  <c r="CO84" s="1"/>
  <c r="AS84"/>
  <c r="AS232" s="1"/>
  <c r="AQ84"/>
  <c r="CN118"/>
  <c r="CN85"/>
  <c r="AS44"/>
  <c r="AS192" s="1"/>
  <c r="CL44"/>
  <c r="AQ44"/>
  <c r="AS34"/>
  <c r="AS182" s="1"/>
  <c r="CL34"/>
  <c r="AQ34"/>
  <c r="CN21"/>
  <c r="CN32"/>
  <c r="CN13"/>
  <c r="CP13" s="1"/>
  <c r="DX13" s="1"/>
  <c r="CM13"/>
  <c r="AS104"/>
  <c r="AS252" s="1"/>
  <c r="CL104"/>
  <c r="AQ104"/>
  <c r="AS41"/>
  <c r="AS189" s="1"/>
  <c r="CL41"/>
  <c r="AQ41"/>
  <c r="CN20"/>
  <c r="AS22"/>
  <c r="AS170" s="1"/>
  <c r="CL22"/>
  <c r="AQ22"/>
  <c r="CN128"/>
  <c r="CN92"/>
  <c r="AS46"/>
  <c r="AS194" s="1"/>
  <c r="CL46"/>
  <c r="AQ46"/>
  <c r="AS1"/>
  <c r="AQ1"/>
  <c r="CL95"/>
  <c r="AS95"/>
  <c r="AS243" s="1"/>
  <c r="AS116"/>
  <c r="AS264" s="1"/>
  <c r="CL116"/>
  <c r="AQ116"/>
  <c r="CN23"/>
  <c r="AR30"/>
  <c r="AR178" s="1"/>
  <c r="CK30"/>
  <c r="AQ30"/>
  <c r="CL123"/>
  <c r="AS123"/>
  <c r="AS271" s="1"/>
  <c r="AS99"/>
  <c r="AS247" s="1"/>
  <c r="CL99"/>
  <c r="AQ99"/>
  <c r="CN114"/>
  <c r="CN80"/>
  <c r="CN142"/>
  <c r="CL130"/>
  <c r="AS130"/>
  <c r="AS278" s="1"/>
  <c r="AQ130"/>
  <c r="CL126"/>
  <c r="AS126"/>
  <c r="AS274" s="1"/>
  <c r="AR27"/>
  <c r="AR175" s="1"/>
  <c r="CK27"/>
  <c r="AQ27"/>
  <c r="CL113"/>
  <c r="CO113" s="1"/>
  <c r="AS113"/>
  <c r="AS261" s="1"/>
  <c r="CN67"/>
  <c r="CL102"/>
  <c r="AS102"/>
  <c r="AS250" s="1"/>
  <c r="AS28"/>
  <c r="AS176" s="1"/>
  <c r="CL28"/>
  <c r="AQ28"/>
  <c r="AQ24"/>
  <c r="AR24"/>
  <c r="AR172" s="1"/>
  <c r="CK24"/>
  <c r="CN100"/>
  <c r="CL49"/>
  <c r="AS49"/>
  <c r="AS197" s="1"/>
  <c r="AR17"/>
  <c r="CK17"/>
  <c r="AQ17"/>
  <c r="AT17" s="1"/>
  <c r="CN74"/>
  <c r="AQ48"/>
  <c r="AR48"/>
  <c r="AR196" s="1"/>
  <c r="CK48"/>
  <c r="AQ95"/>
  <c r="AK150"/>
  <c r="CL56"/>
  <c r="AS56"/>
  <c r="AS204" s="1"/>
  <c r="AQ56"/>
  <c r="CL39"/>
  <c r="AS39"/>
  <c r="AS187" s="1"/>
  <c r="AQ39"/>
  <c r="AR133"/>
  <c r="AR281" s="1"/>
  <c r="CK133"/>
  <c r="AQ133"/>
  <c r="CN69"/>
  <c r="CP69" s="1"/>
  <c r="DX69" s="1"/>
  <c r="AS111"/>
  <c r="AS259" s="1"/>
  <c r="CL111"/>
  <c r="CO111" s="1"/>
  <c r="AQ97"/>
  <c r="CK97"/>
  <c r="AR97"/>
  <c r="AR245" s="1"/>
  <c r="CN70"/>
  <c r="AS60"/>
  <c r="AS208" s="1"/>
  <c r="CL60"/>
  <c r="CL122"/>
  <c r="AS122"/>
  <c r="AS270" s="1"/>
  <c r="CN25"/>
  <c r="AS133"/>
  <c r="AS281" s="1"/>
  <c r="CL133"/>
  <c r="CO133" s="1"/>
  <c r="CL86"/>
  <c r="CO86" s="1"/>
  <c r="AS86"/>
  <c r="AS234" s="1"/>
  <c r="AS124"/>
  <c r="AS272" s="1"/>
  <c r="AQ124"/>
  <c r="CL124"/>
  <c r="AS26"/>
  <c r="AS174" s="1"/>
  <c r="CL26"/>
  <c r="AQ26"/>
  <c r="CK45"/>
  <c r="AR45"/>
  <c r="AR193" s="1"/>
  <c r="AQ45"/>
  <c r="CN93"/>
  <c r="AS45"/>
  <c r="AS193" s="1"/>
  <c r="CL45"/>
  <c r="CN75"/>
  <c r="AQ111"/>
  <c r="CK111"/>
  <c r="AR111"/>
  <c r="AR259" s="1"/>
  <c r="CN89"/>
  <c r="CP89" s="1"/>
  <c r="DX89" s="1"/>
  <c r="CN117"/>
  <c r="AS40"/>
  <c r="AS188" s="1"/>
  <c r="CL40"/>
  <c r="AQ40"/>
  <c r="CL127"/>
  <c r="AS127"/>
  <c r="AS275" s="1"/>
  <c r="CN38"/>
  <c r="AS78"/>
  <c r="AS226" s="1"/>
  <c r="CL78"/>
  <c r="AQ78"/>
  <c r="CL120"/>
  <c r="CO120" s="1"/>
  <c r="AS120"/>
  <c r="AS268" s="1"/>
  <c r="CL108"/>
  <c r="CO108" s="1"/>
  <c r="AS108"/>
  <c r="AS256" s="1"/>
  <c r="AR79"/>
  <c r="AR227" s="1"/>
  <c r="CK79"/>
  <c r="AQ79"/>
  <c r="AR63"/>
  <c r="AR211" s="1"/>
  <c r="CK63"/>
  <c r="AQ63"/>
  <c r="CN53"/>
  <c r="CN52"/>
  <c r="CN14"/>
  <c r="CN56"/>
  <c r="AR50"/>
  <c r="AR198" s="1"/>
  <c r="CK50"/>
  <c r="AQ50"/>
  <c r="AR72"/>
  <c r="AR220" s="1"/>
  <c r="CK72"/>
  <c r="AQ72"/>
  <c r="AR18"/>
  <c r="CK18"/>
  <c r="AQ18"/>
  <c r="AT18" s="1"/>
  <c r="CL132"/>
  <c r="AS132"/>
  <c r="AS280" s="1"/>
  <c r="CN112"/>
  <c r="CN42"/>
  <c r="CN115"/>
  <c r="CN43"/>
  <c r="AS106"/>
  <c r="AS254" s="1"/>
  <c r="CL106"/>
  <c r="AQ106"/>
  <c r="AS140"/>
  <c r="AS288" s="1"/>
  <c r="CL140"/>
  <c r="CO140" s="1"/>
  <c r="CL90"/>
  <c r="AS90"/>
  <c r="AS238" s="1"/>
  <c r="AQ113"/>
  <c r="AR113"/>
  <c r="AR261" s="1"/>
  <c r="CK113"/>
  <c r="CN94"/>
  <c r="CP94" s="1"/>
  <c r="DX94" s="1"/>
  <c r="CN19"/>
  <c r="CN60"/>
  <c r="CN140"/>
  <c r="AR12"/>
  <c r="AO150"/>
  <c r="AQ12"/>
  <c r="AQ60"/>
  <c r="AQ140"/>
  <c r="AQ126"/>
  <c r="AT17" i="26" l="1"/>
  <c r="AT58" i="64" s="1"/>
  <c r="AQ58"/>
  <c r="AS36" i="26"/>
  <c r="AS77" i="64" s="1"/>
  <c r="AP77"/>
  <c r="AT43" i="26"/>
  <c r="AT84" i="64" s="1"/>
  <c r="AQ84"/>
  <c r="AS20" i="26"/>
  <c r="AS61" i="64" s="1"/>
  <c r="AP61"/>
  <c r="AS13" i="26"/>
  <c r="AS54" i="64" s="1"/>
  <c r="AP54"/>
  <c r="AT54" i="26"/>
  <c r="AT95" i="64" s="1"/>
  <c r="AQ95"/>
  <c r="AT45" i="26"/>
  <c r="AT86" i="64" s="1"/>
  <c r="AQ86"/>
  <c r="AS56" i="26"/>
  <c r="AS97" i="64" s="1"/>
  <c r="AP97"/>
  <c r="AT37" i="26"/>
  <c r="AT78" i="64" s="1"/>
  <c r="AQ78"/>
  <c r="AR41" i="26"/>
  <c r="AR82" i="64" s="1"/>
  <c r="AO82"/>
  <c r="AR49" i="26"/>
  <c r="AR90" i="64" s="1"/>
  <c r="AO90"/>
  <c r="AR40" i="26"/>
  <c r="AR81" i="64" s="1"/>
  <c r="AO81"/>
  <c r="AR17" i="26"/>
  <c r="AR58" i="64" s="1"/>
  <c r="AO58"/>
  <c r="AR15" i="26"/>
  <c r="AR56" i="64" s="1"/>
  <c r="AO56"/>
  <c r="AR52" i="26"/>
  <c r="AR93" i="64" s="1"/>
  <c r="AO93"/>
  <c r="AR16" i="26"/>
  <c r="AR57" i="64" s="1"/>
  <c r="AO57"/>
  <c r="AR47" i="26"/>
  <c r="AR88" i="64" s="1"/>
  <c r="AO88"/>
  <c r="AR29" i="26"/>
  <c r="AR70" i="64" s="1"/>
  <c r="AO70"/>
  <c r="AR48" i="26"/>
  <c r="AR89" i="64" s="1"/>
  <c r="AO89"/>
  <c r="AR33" i="26"/>
  <c r="AR74" i="64" s="1"/>
  <c r="AO74"/>
  <c r="AR32" i="26"/>
  <c r="AR73" i="64" s="1"/>
  <c r="AO73"/>
  <c r="AR25" i="26"/>
  <c r="AR66" i="64" s="1"/>
  <c r="AO66"/>
  <c r="AS48" i="26"/>
  <c r="AS89" i="64" s="1"/>
  <c r="AP89"/>
  <c r="AR45" i="26"/>
  <c r="AR86" i="64" s="1"/>
  <c r="AO86"/>
  <c r="AR56" i="26"/>
  <c r="AR97" i="64" s="1"/>
  <c r="AO97"/>
  <c r="AT39" i="26"/>
  <c r="AT80" i="64" s="1"/>
  <c r="AQ80"/>
  <c r="AS34" i="26"/>
  <c r="AS75" i="64" s="1"/>
  <c r="AP75"/>
  <c r="AT35" i="26"/>
  <c r="AT76" i="64" s="1"/>
  <c r="AQ76"/>
  <c r="AT28" i="26"/>
  <c r="AT69" i="64" s="1"/>
  <c r="AQ69"/>
  <c r="AT50" i="26"/>
  <c r="AT91" i="64" s="1"/>
  <c r="AQ91"/>
  <c r="AS14" i="26"/>
  <c r="AS55" i="64" s="1"/>
  <c r="AP55"/>
  <c r="AS40" i="26"/>
  <c r="AS81" i="64" s="1"/>
  <c r="AP81"/>
  <c r="AS16" i="26"/>
  <c r="AS57" i="64" s="1"/>
  <c r="AP57"/>
  <c r="AT53" i="26"/>
  <c r="AT94" i="64" s="1"/>
  <c r="AQ94"/>
  <c r="AT30" i="26"/>
  <c r="AT71" i="64" s="1"/>
  <c r="AQ71"/>
  <c r="AT44" i="26"/>
  <c r="AT85" i="64" s="1"/>
  <c r="AQ85"/>
  <c r="AS32" i="26"/>
  <c r="AS73" i="64" s="1"/>
  <c r="AP73"/>
  <c r="AS18" i="26"/>
  <c r="AS59" i="64" s="1"/>
  <c r="AP59"/>
  <c r="AS25" i="26"/>
  <c r="AS66" i="64" s="1"/>
  <c r="AP66"/>
  <c r="AR46" i="26"/>
  <c r="AR87" i="64" s="1"/>
  <c r="AO87"/>
  <c r="AR20" i="26"/>
  <c r="AR61" i="64" s="1"/>
  <c r="AO61"/>
  <c r="AR21" i="26"/>
  <c r="AR62" i="64" s="1"/>
  <c r="AO62"/>
  <c r="AR30" i="26"/>
  <c r="AR71" i="64" s="1"/>
  <c r="AO71"/>
  <c r="AS52" i="26"/>
  <c r="AS93" i="64" s="1"/>
  <c r="AP93"/>
  <c r="AR39" i="26"/>
  <c r="AR80" i="64" s="1"/>
  <c r="AO80"/>
  <c r="AR55" i="26"/>
  <c r="AR96" i="64" s="1"/>
  <c r="AO96"/>
  <c r="AR22" i="26"/>
  <c r="AR63" i="64" s="1"/>
  <c r="AO63"/>
  <c r="AR38" i="26"/>
  <c r="AR79" i="64" s="1"/>
  <c r="AO79"/>
  <c r="AR53" i="26"/>
  <c r="AR94" i="64" s="1"/>
  <c r="AO94"/>
  <c r="AR34" i="26"/>
  <c r="AR75" i="64" s="1"/>
  <c r="AO75"/>
  <c r="AR28" i="26"/>
  <c r="AR69" i="64" s="1"/>
  <c r="AO69"/>
  <c r="AR24" i="26"/>
  <c r="AR65" i="64" s="1"/>
  <c r="AO65"/>
  <c r="AR44" i="26"/>
  <c r="AR85" i="64" s="1"/>
  <c r="AO85"/>
  <c r="AR18" i="26"/>
  <c r="AR59" i="64" s="1"/>
  <c r="AQ49" i="26"/>
  <c r="AQ52"/>
  <c r="AR31"/>
  <c r="AR72" i="64" s="1"/>
  <c r="AR26" i="26"/>
  <c r="AR67" i="64" s="1"/>
  <c r="AQ15" i="26"/>
  <c r="AQ47"/>
  <c r="AQ41"/>
  <c r="AR37"/>
  <c r="AR78" i="64" s="1"/>
  <c r="AQ51" i="26"/>
  <c r="AR19"/>
  <c r="AR60" i="64" s="1"/>
  <c r="AQ48" i="26"/>
  <c r="AR43"/>
  <c r="AR84" i="64" s="1"/>
  <c r="AR42" i="26"/>
  <c r="AR83" i="64" s="1"/>
  <c r="AQ42" i="26"/>
  <c r="AQ27"/>
  <c r="AT21"/>
  <c r="AT62" i="64" s="1"/>
  <c r="AQ62"/>
  <c r="AS19" i="26"/>
  <c r="AS60" i="64" s="1"/>
  <c r="AP60"/>
  <c r="AT33" i="26"/>
  <c r="AT74" i="64" s="1"/>
  <c r="AQ74"/>
  <c r="AS46" i="26"/>
  <c r="AS87" i="64" s="1"/>
  <c r="AP87"/>
  <c r="AS22" i="26"/>
  <c r="AS63" i="64" s="1"/>
  <c r="AP63"/>
  <c r="AS38" i="26"/>
  <c r="AS79" i="64" s="1"/>
  <c r="AP79"/>
  <c r="AS24" i="26"/>
  <c r="AS65" i="64" s="1"/>
  <c r="AP65"/>
  <c r="AT23" i="26"/>
  <c r="AQ64" i="64"/>
  <c r="AT55" i="26"/>
  <c r="AQ96" i="64"/>
  <c r="AQ31" i="26"/>
  <c r="AQ26"/>
  <c r="AQ25"/>
  <c r="AQ29"/>
  <c r="CM76" i="68"/>
  <c r="DY76" s="1"/>
  <c r="CM94"/>
  <c r="DY94" s="1"/>
  <c r="CM89"/>
  <c r="CP119"/>
  <c r="DX119" s="1"/>
  <c r="CP88"/>
  <c r="DX88" s="1"/>
  <c r="AU13" i="52"/>
  <c r="CP142" i="68"/>
  <c r="DX142" s="1"/>
  <c r="CM87"/>
  <c r="CP91"/>
  <c r="DX91" s="1"/>
  <c r="CM61"/>
  <c r="CM142"/>
  <c r="AU15" i="52"/>
  <c r="CP114" i="68"/>
  <c r="DX114" s="1"/>
  <c r="CP101"/>
  <c r="DX101" s="1"/>
  <c r="CM114"/>
  <c r="CP68"/>
  <c r="DX68" s="1"/>
  <c r="AZ16" i="52"/>
  <c r="BA16" s="1"/>
  <c r="AT56" i="68"/>
  <c r="AT204" s="1"/>
  <c r="AQ204"/>
  <c r="AT130"/>
  <c r="AT278" s="1"/>
  <c r="AQ278"/>
  <c r="AT99"/>
  <c r="AT247" s="1"/>
  <c r="AQ247"/>
  <c r="AT134"/>
  <c r="AT282" s="1"/>
  <c r="AQ282"/>
  <c r="AT125"/>
  <c r="AQ273"/>
  <c r="AT102"/>
  <c r="AU102" s="1"/>
  <c r="AU250" s="1"/>
  <c r="AQ250"/>
  <c r="AT67"/>
  <c r="AQ215"/>
  <c r="AT123"/>
  <c r="AZ123" s="1"/>
  <c r="BA123" s="1"/>
  <c r="AQ271"/>
  <c r="AT91"/>
  <c r="AQ239"/>
  <c r="AT61"/>
  <c r="AZ61" s="1"/>
  <c r="BA61" s="1"/>
  <c r="AQ209"/>
  <c r="AT135"/>
  <c r="AQ283"/>
  <c r="AT23"/>
  <c r="AZ23" s="1"/>
  <c r="BA23" s="1"/>
  <c r="AQ171"/>
  <c r="AT75"/>
  <c r="AQ223"/>
  <c r="AT93"/>
  <c r="AU93" s="1"/>
  <c r="AU241" s="1"/>
  <c r="AQ241"/>
  <c r="AT20"/>
  <c r="AU20" s="1"/>
  <c r="AU168" s="1"/>
  <c r="AQ168"/>
  <c r="AT19"/>
  <c r="AQ167"/>
  <c r="AT140"/>
  <c r="AT288" s="1"/>
  <c r="AQ288"/>
  <c r="AT28"/>
  <c r="AT176" s="1"/>
  <c r="AQ176"/>
  <c r="AT54"/>
  <c r="AZ54" s="1"/>
  <c r="BA54" s="1"/>
  <c r="AQ202"/>
  <c r="AT64"/>
  <c r="AU64" s="1"/>
  <c r="AU212" s="1"/>
  <c r="AQ212"/>
  <c r="AT94"/>
  <c r="AQ242"/>
  <c r="AT52"/>
  <c r="AU52" s="1"/>
  <c r="AU200" s="1"/>
  <c r="AQ200"/>
  <c r="AT139"/>
  <c r="AU139" s="1"/>
  <c r="AU287" s="1"/>
  <c r="AQ287"/>
  <c r="AT74"/>
  <c r="AQ222"/>
  <c r="AT126"/>
  <c r="AT274" s="1"/>
  <c r="AQ274"/>
  <c r="AT106"/>
  <c r="AT254" s="1"/>
  <c r="AQ254"/>
  <c r="AT95"/>
  <c r="AT243" s="1"/>
  <c r="AQ243"/>
  <c r="AT24"/>
  <c r="AT172" s="1"/>
  <c r="AQ172"/>
  <c r="AT116"/>
  <c r="AT264" s="1"/>
  <c r="AQ264"/>
  <c r="AT46"/>
  <c r="AT194" s="1"/>
  <c r="AQ194"/>
  <c r="AT22"/>
  <c r="AT170" s="1"/>
  <c r="AQ170"/>
  <c r="AT41"/>
  <c r="AT189" s="1"/>
  <c r="AQ189"/>
  <c r="AT129"/>
  <c r="AZ129" s="1"/>
  <c r="BA129" s="1"/>
  <c r="AQ277"/>
  <c r="AT115"/>
  <c r="AU115" s="1"/>
  <c r="AU263" s="1"/>
  <c r="AQ263"/>
  <c r="AT85"/>
  <c r="AQ233"/>
  <c r="AT59"/>
  <c r="AU59" s="1"/>
  <c r="AU207" s="1"/>
  <c r="AQ207"/>
  <c r="AT120"/>
  <c r="AU120" s="1"/>
  <c r="AU268" s="1"/>
  <c r="AQ268"/>
  <c r="AT96"/>
  <c r="AZ96" s="1"/>
  <c r="BA96" s="1"/>
  <c r="AQ244"/>
  <c r="AT58"/>
  <c r="AZ58" s="1"/>
  <c r="BA58" s="1"/>
  <c r="AQ206"/>
  <c r="AT127"/>
  <c r="AU127" s="1"/>
  <c r="AU275" s="1"/>
  <c r="AQ275"/>
  <c r="AT29"/>
  <c r="AQ177"/>
  <c r="AT118"/>
  <c r="AQ266"/>
  <c r="AT37"/>
  <c r="AQ185"/>
  <c r="AT101"/>
  <c r="AZ101" s="1"/>
  <c r="BA101" s="1"/>
  <c r="AQ249"/>
  <c r="AT119"/>
  <c r="AZ119" s="1"/>
  <c r="BA119" s="1"/>
  <c r="AQ267"/>
  <c r="AT92"/>
  <c r="AU92" s="1"/>
  <c r="AU240" s="1"/>
  <c r="AQ240"/>
  <c r="AT98"/>
  <c r="AU98" s="1"/>
  <c r="AU246" s="1"/>
  <c r="AQ246"/>
  <c r="AT112"/>
  <c r="AZ112" s="1"/>
  <c r="BA112" s="1"/>
  <c r="AQ260"/>
  <c r="AT107"/>
  <c r="AU107" s="1"/>
  <c r="AU255" s="1"/>
  <c r="AQ255"/>
  <c r="AT21"/>
  <c r="AQ169"/>
  <c r="AT117"/>
  <c r="AQ265"/>
  <c r="AT32"/>
  <c r="AQ180"/>
  <c r="AT141"/>
  <c r="AQ289"/>
  <c r="CM66"/>
  <c r="CM73"/>
  <c r="CP85"/>
  <c r="DX85" s="1"/>
  <c r="AT60"/>
  <c r="AT208" s="1"/>
  <c r="AQ208"/>
  <c r="AT79"/>
  <c r="AT227" s="1"/>
  <c r="AQ227"/>
  <c r="AT34"/>
  <c r="AT182" s="1"/>
  <c r="AQ182"/>
  <c r="AT89"/>
  <c r="AQ237"/>
  <c r="AT100"/>
  <c r="AU100" s="1"/>
  <c r="AU248" s="1"/>
  <c r="AQ248"/>
  <c r="AT103"/>
  <c r="AQ251"/>
  <c r="AT47"/>
  <c r="AU47" s="1"/>
  <c r="AU195" s="1"/>
  <c r="AQ195"/>
  <c r="AT53"/>
  <c r="AU53" s="1"/>
  <c r="AU201" s="1"/>
  <c r="AQ201"/>
  <c r="AT42"/>
  <c r="AZ42" s="1"/>
  <c r="BA42" s="1"/>
  <c r="AQ190"/>
  <c r="AT73"/>
  <c r="AU73" s="1"/>
  <c r="AU221" s="1"/>
  <c r="AQ221"/>
  <c r="AT108"/>
  <c r="AU108" s="1"/>
  <c r="AU256" s="1"/>
  <c r="AQ256"/>
  <c r="AT69"/>
  <c r="AU69" s="1"/>
  <c r="AU217" s="1"/>
  <c r="AQ217"/>
  <c r="AT113"/>
  <c r="AT261" s="1"/>
  <c r="AQ261"/>
  <c r="AT72"/>
  <c r="AT220" s="1"/>
  <c r="AQ220"/>
  <c r="AT78"/>
  <c r="AT226" s="1"/>
  <c r="AQ226"/>
  <c r="AT27"/>
  <c r="AT175" s="1"/>
  <c r="AQ175"/>
  <c r="AT44"/>
  <c r="AT192" s="1"/>
  <c r="AQ192"/>
  <c r="AT128"/>
  <c r="AQ276"/>
  <c r="AT88"/>
  <c r="AU88" s="1"/>
  <c r="AU236" s="1"/>
  <c r="AQ236"/>
  <c r="AT86"/>
  <c r="AZ86" s="1"/>
  <c r="BA86" s="1"/>
  <c r="AQ234"/>
  <c r="AT70"/>
  <c r="AU70" s="1"/>
  <c r="AU218" s="1"/>
  <c r="AQ218"/>
  <c r="AT114"/>
  <c r="AQ262"/>
  <c r="AT122"/>
  <c r="AU122" s="1"/>
  <c r="AU270" s="1"/>
  <c r="AQ270"/>
  <c r="AT81"/>
  <c r="AU81" s="1"/>
  <c r="AU229" s="1"/>
  <c r="AQ229"/>
  <c r="AT82"/>
  <c r="AU82" s="1"/>
  <c r="AU230" s="1"/>
  <c r="AQ230"/>
  <c r="AT36"/>
  <c r="AQ184"/>
  <c r="AT50"/>
  <c r="AT198" s="1"/>
  <c r="AQ198"/>
  <c r="AT45"/>
  <c r="AT193" s="1"/>
  <c r="AQ193"/>
  <c r="AT133"/>
  <c r="AT281" s="1"/>
  <c r="AQ281"/>
  <c r="AT63"/>
  <c r="AT211" s="1"/>
  <c r="AQ211"/>
  <c r="AT40"/>
  <c r="AT188" s="1"/>
  <c r="AQ188"/>
  <c r="AT111"/>
  <c r="AT259" s="1"/>
  <c r="AQ259"/>
  <c r="AT26"/>
  <c r="AT174" s="1"/>
  <c r="AQ174"/>
  <c r="AT124"/>
  <c r="AT272" s="1"/>
  <c r="AQ272"/>
  <c r="AT97"/>
  <c r="AT245" s="1"/>
  <c r="AQ245"/>
  <c r="AT39"/>
  <c r="AT187" s="1"/>
  <c r="AQ187"/>
  <c r="AT48"/>
  <c r="AT196" s="1"/>
  <c r="AQ196"/>
  <c r="AT30"/>
  <c r="AT178" s="1"/>
  <c r="AQ178"/>
  <c r="AT104"/>
  <c r="AT252" s="1"/>
  <c r="AQ252"/>
  <c r="AT84"/>
  <c r="AT232" s="1"/>
  <c r="AQ232"/>
  <c r="AT71"/>
  <c r="AU71" s="1"/>
  <c r="AU219" s="1"/>
  <c r="AQ219"/>
  <c r="AT132"/>
  <c r="AQ280"/>
  <c r="AT136"/>
  <c r="AU136" s="1"/>
  <c r="AU284" s="1"/>
  <c r="AQ284"/>
  <c r="AT109"/>
  <c r="AQ257"/>
  <c r="AT68"/>
  <c r="AZ68" s="1"/>
  <c r="BA68" s="1"/>
  <c r="AQ216"/>
  <c r="AT137"/>
  <c r="AQ285"/>
  <c r="AT83"/>
  <c r="AZ83" s="1"/>
  <c r="BA83" s="1"/>
  <c r="AQ231"/>
  <c r="AT31"/>
  <c r="AQ179"/>
  <c r="AT51"/>
  <c r="AZ51" s="1"/>
  <c r="BA51" s="1"/>
  <c r="AQ199"/>
  <c r="AT76"/>
  <c r="AU76" s="1"/>
  <c r="AU224" s="1"/>
  <c r="AQ224"/>
  <c r="AT142"/>
  <c r="AZ142" s="1"/>
  <c r="BA142" s="1"/>
  <c r="AQ290"/>
  <c r="AT43"/>
  <c r="AZ43" s="1"/>
  <c r="BA43" s="1"/>
  <c r="AQ191"/>
  <c r="AT57"/>
  <c r="AQ205"/>
  <c r="AT90"/>
  <c r="AU90" s="1"/>
  <c r="AU238" s="1"/>
  <c r="AQ238"/>
  <c r="AT87"/>
  <c r="AU87" s="1"/>
  <c r="AU235" s="1"/>
  <c r="AQ235"/>
  <c r="AT105"/>
  <c r="AQ253"/>
  <c r="AT33"/>
  <c r="AZ33" s="1"/>
  <c r="BA33" s="1"/>
  <c r="AQ181"/>
  <c r="AT80"/>
  <c r="AZ80" s="1"/>
  <c r="BA80" s="1"/>
  <c r="AQ228"/>
  <c r="AT55"/>
  <c r="AU55" s="1"/>
  <c r="AU203" s="1"/>
  <c r="AQ203"/>
  <c r="AT77"/>
  <c r="AQ225"/>
  <c r="AT49"/>
  <c r="AU49" s="1"/>
  <c r="AU197" s="1"/>
  <c r="AQ197"/>
  <c r="AT25"/>
  <c r="AQ173"/>
  <c r="AT38"/>
  <c r="AQ186"/>
  <c r="CP115"/>
  <c r="DX115" s="1"/>
  <c r="CM85"/>
  <c r="DY85" s="1"/>
  <c r="CM81"/>
  <c r="CP64"/>
  <c r="DX64" s="1"/>
  <c r="CM115"/>
  <c r="DY115" s="1"/>
  <c r="CM69"/>
  <c r="DY69" s="1"/>
  <c r="CP73"/>
  <c r="DX73" s="1"/>
  <c r="CO130"/>
  <c r="CN125"/>
  <c r="CP125" s="1"/>
  <c r="DX125" s="1"/>
  <c r="CN123"/>
  <c r="CP128"/>
  <c r="DX128" s="1"/>
  <c r="DY128" s="1"/>
  <c r="CO126"/>
  <c r="CN122"/>
  <c r="CN127"/>
  <c r="CN130"/>
  <c r="AZ24" i="1"/>
  <c r="BA24" s="1"/>
  <c r="AU30" i="27"/>
  <c r="AZ16"/>
  <c r="BA16" s="1"/>
  <c r="AU23"/>
  <c r="AZ15"/>
  <c r="BA15" s="1"/>
  <c r="AQ15" i="25"/>
  <c r="AT15" s="1"/>
  <c r="AZ15" s="1"/>
  <c r="BA15" s="1"/>
  <c r="AU17"/>
  <c r="AU55" i="26"/>
  <c r="AU96" i="64" s="1"/>
  <c r="AQ32" i="26"/>
  <c r="AQ18"/>
  <c r="DX87" i="68"/>
  <c r="CP83"/>
  <c r="AT66"/>
  <c r="AT214" s="1"/>
  <c r="CP61"/>
  <c r="DX61" s="1"/>
  <c r="CO66"/>
  <c r="CP66" s="1"/>
  <c r="CM117"/>
  <c r="AZ18" i="1"/>
  <c r="BA18" s="1"/>
  <c r="CN49" i="68"/>
  <c r="CN31"/>
  <c r="CP31" s="1"/>
  <c r="DX31" s="1"/>
  <c r="CN41"/>
  <c r="CO43"/>
  <c r="CP43" s="1"/>
  <c r="DX43" s="1"/>
  <c r="CM37"/>
  <c r="CO48"/>
  <c r="CO51"/>
  <c r="CO38"/>
  <c r="CP38" s="1"/>
  <c r="DX38" s="1"/>
  <c r="CN36"/>
  <c r="CO23"/>
  <c r="CP23" s="1"/>
  <c r="DX23" s="1"/>
  <c r="CO27"/>
  <c r="CO56"/>
  <c r="CP56" s="1"/>
  <c r="DX56" s="1"/>
  <c r="CN34"/>
  <c r="CN26"/>
  <c r="CO32"/>
  <c r="CP32" s="1"/>
  <c r="DX32" s="1"/>
  <c r="CO47"/>
  <c r="CP47" s="1"/>
  <c r="DX47" s="1"/>
  <c r="CO58"/>
  <c r="CO25"/>
  <c r="CP25" s="1"/>
  <c r="DX25" s="1"/>
  <c r="AZ34" i="27"/>
  <c r="BA34" s="1"/>
  <c r="AU21" i="25"/>
  <c r="AU19" i="27"/>
  <c r="AU16" i="53"/>
  <c r="CO60" i="68"/>
  <c r="CP60" s="1"/>
  <c r="DX60" s="1"/>
  <c r="CN46"/>
  <c r="CO20"/>
  <c r="CP20" s="1"/>
  <c r="DX20" s="1"/>
  <c r="CO33"/>
  <c r="CP33" s="1"/>
  <c r="DX33" s="1"/>
  <c r="CO52"/>
  <c r="CP52" s="1"/>
  <c r="DX52" s="1"/>
  <c r="CO45"/>
  <c r="CO39"/>
  <c r="CO54"/>
  <c r="CN29"/>
  <c r="CP29" s="1"/>
  <c r="DX29" s="1"/>
  <c r="CO36"/>
  <c r="CP36" s="1"/>
  <c r="DX36" s="1"/>
  <c r="CN44"/>
  <c r="CN22"/>
  <c r="CO57"/>
  <c r="CP57" s="1"/>
  <c r="DX57" s="1"/>
  <c r="CN28"/>
  <c r="CO30"/>
  <c r="CN39"/>
  <c r="CO19"/>
  <c r="CP19" s="1"/>
  <c r="DX19" s="1"/>
  <c r="CN40"/>
  <c r="CO21"/>
  <c r="CP21" s="1"/>
  <c r="DX21" s="1"/>
  <c r="CO53"/>
  <c r="CP53" s="1"/>
  <c r="DX53" s="1"/>
  <c r="CO42"/>
  <c r="CP42" s="1"/>
  <c r="DX42" s="1"/>
  <c r="CN59"/>
  <c r="CP59" s="1"/>
  <c r="DX59" s="1"/>
  <c r="CN58"/>
  <c r="CP58" s="1"/>
  <c r="DX58" s="1"/>
  <c r="AZ18" i="27"/>
  <c r="BA18" s="1"/>
  <c r="AU18"/>
  <c r="AS14" i="52"/>
  <c r="AQ14"/>
  <c r="AT14" s="1"/>
  <c r="AS18"/>
  <c r="AQ18"/>
  <c r="AT18" s="1"/>
  <c r="AU16" i="24"/>
  <c r="AZ16"/>
  <c r="BA16" s="1"/>
  <c r="AU17" i="52"/>
  <c r="AZ17"/>
  <c r="BA17" s="1"/>
  <c r="AS20" i="25"/>
  <c r="AQ20"/>
  <c r="AT20" s="1"/>
  <c r="AS15" i="24"/>
  <c r="AQ15"/>
  <c r="AT15" s="1"/>
  <c r="AU20" i="53"/>
  <c r="AU21" i="27"/>
  <c r="AQ46" i="26"/>
  <c r="AQ56"/>
  <c r="AS14" i="25"/>
  <c r="AQ14"/>
  <c r="AT14" s="1"/>
  <c r="AU19"/>
  <c r="AZ19"/>
  <c r="BA19" s="1"/>
  <c r="AQ16"/>
  <c r="AT16" s="1"/>
  <c r="AS16"/>
  <c r="AS18"/>
  <c r="AQ18"/>
  <c r="AT18" s="1"/>
  <c r="AQ13" i="24"/>
  <c r="AT13" s="1"/>
  <c r="AS13"/>
  <c r="AU14"/>
  <c r="AZ14"/>
  <c r="BA14" s="1"/>
  <c r="AU13" i="25"/>
  <c r="AZ13"/>
  <c r="BA13" s="1"/>
  <c r="AU26" i="1"/>
  <c r="AU22" i="27"/>
  <c r="AU14" i="54"/>
  <c r="AQ38" i="26"/>
  <c r="AQ22"/>
  <c r="AZ19" i="1"/>
  <c r="BA19" s="1"/>
  <c r="AZ22"/>
  <c r="BA22" s="1"/>
  <c r="AZ28" i="27"/>
  <c r="BA28" s="1"/>
  <c r="AU28"/>
  <c r="AQ21" i="53"/>
  <c r="AT21" s="1"/>
  <c r="AZ21" s="1"/>
  <c r="BA21" s="1"/>
  <c r="AU25" i="1"/>
  <c r="AU33" i="27"/>
  <c r="AZ37"/>
  <c r="BA37" s="1"/>
  <c r="AU15" i="53"/>
  <c r="AQ14" i="26"/>
  <c r="AU17" i="27"/>
  <c r="AZ23" i="1"/>
  <c r="BA23" s="1"/>
  <c r="AU20" i="27"/>
  <c r="AQ24" i="26"/>
  <c r="AQ36"/>
  <c r="AZ24" i="27"/>
  <c r="BA24" s="1"/>
  <c r="AU24"/>
  <c r="AU14"/>
  <c r="AR13" i="54"/>
  <c r="AR15" s="1"/>
  <c r="AQ20" i="26"/>
  <c r="AZ15" i="1"/>
  <c r="BA15" s="1"/>
  <c r="AZ16"/>
  <c r="BA16" s="1"/>
  <c r="AU27" i="27"/>
  <c r="AU19" i="53"/>
  <c r="AZ29" i="27"/>
  <c r="BA29" s="1"/>
  <c r="AU29"/>
  <c r="AU39" i="26"/>
  <c r="AU80" i="64" s="1"/>
  <c r="AZ39" i="26"/>
  <c r="AZ38" i="27"/>
  <c r="BA38" s="1"/>
  <c r="AU38"/>
  <c r="AU36"/>
  <c r="AZ36"/>
  <c r="BA36" s="1"/>
  <c r="AU21" i="26"/>
  <c r="AU62" i="64" s="1"/>
  <c r="AZ21" i="26"/>
  <c r="AU50"/>
  <c r="AU91" i="64" s="1"/>
  <c r="AZ50" i="26"/>
  <c r="AZ18" i="53"/>
  <c r="BA18" s="1"/>
  <c r="AU18"/>
  <c r="AU35" i="26"/>
  <c r="AU76" i="64" s="1"/>
  <c r="AZ35" i="26"/>
  <c r="AZ37"/>
  <c r="AT13" i="1"/>
  <c r="AU13" s="1"/>
  <c r="AQ29"/>
  <c r="AZ14" i="53"/>
  <c r="BA14" s="1"/>
  <c r="AU14"/>
  <c r="AU53" i="26"/>
  <c r="AU94" i="64" s="1"/>
  <c r="AZ53" i="26"/>
  <c r="AU54"/>
  <c r="AU95" i="64" s="1"/>
  <c r="AZ54" i="26"/>
  <c r="AO29" i="1"/>
  <c r="AR13"/>
  <c r="AU25" i="27"/>
  <c r="AZ35"/>
  <c r="BA35" s="1"/>
  <c r="AS39"/>
  <c r="AQ16" i="26"/>
  <c r="AQ34"/>
  <c r="AT13" i="27"/>
  <c r="AQ39"/>
  <c r="AS13" i="54"/>
  <c r="AS15" s="1"/>
  <c r="AP15"/>
  <c r="AU33" i="26"/>
  <c r="AU74" i="64" s="1"/>
  <c r="AZ33" i="26"/>
  <c r="AZ22" i="53"/>
  <c r="BA22" s="1"/>
  <c r="AU22"/>
  <c r="AQ13"/>
  <c r="AT13" s="1"/>
  <c r="AO23"/>
  <c r="AR13"/>
  <c r="AR23" s="1"/>
  <c r="AQ13" i="26"/>
  <c r="AO57"/>
  <c r="AR13"/>
  <c r="AZ17" i="53"/>
  <c r="BA17" s="1"/>
  <c r="AU17"/>
  <c r="AU44" i="26"/>
  <c r="AU85" i="64" s="1"/>
  <c r="AZ44" i="26"/>
  <c r="AO39" i="27"/>
  <c r="AR13"/>
  <c r="AR39" s="1"/>
  <c r="AQ19" i="26"/>
  <c r="AQ13" i="54"/>
  <c r="AQ40" i="26"/>
  <c r="AZ32" i="27"/>
  <c r="BA32" s="1"/>
  <c r="AU32"/>
  <c r="AU20" i="1"/>
  <c r="AZ31" i="27"/>
  <c r="BA31" s="1"/>
  <c r="AU31"/>
  <c r="AZ26"/>
  <c r="BA26" s="1"/>
  <c r="AU26"/>
  <c r="AU28" i="1"/>
  <c r="AZ28"/>
  <c r="BA28" s="1"/>
  <c r="AU17"/>
  <c r="AZ17"/>
  <c r="BA17" s="1"/>
  <c r="AU21"/>
  <c r="AZ21"/>
  <c r="BA21" s="1"/>
  <c r="AZ14"/>
  <c r="BA14" s="1"/>
  <c r="AU14"/>
  <c r="AZ27"/>
  <c r="BA27" s="1"/>
  <c r="AU27"/>
  <c r="AU13" i="68"/>
  <c r="CM93"/>
  <c r="AU21"/>
  <c r="AU169" s="1"/>
  <c r="CM139"/>
  <c r="DY139" s="1"/>
  <c r="CM91"/>
  <c r="CP117"/>
  <c r="DX117" s="1"/>
  <c r="CM75"/>
  <c r="CM23"/>
  <c r="AZ118"/>
  <c r="BA118" s="1"/>
  <c r="CM125"/>
  <c r="CP93"/>
  <c r="DX93" s="1"/>
  <c r="CM83"/>
  <c r="CM29"/>
  <c r="CM64"/>
  <c r="CP75"/>
  <c r="DX75" s="1"/>
  <c r="AU16"/>
  <c r="CM59"/>
  <c r="CM112"/>
  <c r="CN81"/>
  <c r="CP81" s="1"/>
  <c r="DX81" s="1"/>
  <c r="CM92"/>
  <c r="CP80"/>
  <c r="CM42"/>
  <c r="CN37"/>
  <c r="CP37" s="1"/>
  <c r="DX37" s="1"/>
  <c r="CM80"/>
  <c r="CP92"/>
  <c r="DX92" s="1"/>
  <c r="CM33"/>
  <c r="CM53"/>
  <c r="CM43"/>
  <c r="CP112"/>
  <c r="DX112" s="1"/>
  <c r="CM52"/>
  <c r="CM21"/>
  <c r="CM103"/>
  <c r="DY103" s="1"/>
  <c r="CM101"/>
  <c r="CM68"/>
  <c r="CM25"/>
  <c r="CM58"/>
  <c r="CM70"/>
  <c r="CM67"/>
  <c r="CP14"/>
  <c r="DX14" s="1"/>
  <c r="CP70"/>
  <c r="DX70" s="1"/>
  <c r="DY13"/>
  <c r="CM47"/>
  <c r="CM31"/>
  <c r="CM56"/>
  <c r="CM38"/>
  <c r="CM119"/>
  <c r="DY119" s="1"/>
  <c r="CP67"/>
  <c r="DX67" s="1"/>
  <c r="CM16"/>
  <c r="DY16" s="1"/>
  <c r="CM60"/>
  <c r="CM14"/>
  <c r="CM20"/>
  <c r="CP82"/>
  <c r="DX82" s="1"/>
  <c r="CM98"/>
  <c r="DY98" s="1"/>
  <c r="CM55"/>
  <c r="CN55"/>
  <c r="CP55" s="1"/>
  <c r="DX55" s="1"/>
  <c r="AZ15"/>
  <c r="BA15" s="1"/>
  <c r="CM107"/>
  <c r="CM137"/>
  <c r="CP135"/>
  <c r="DX135" s="1"/>
  <c r="CP100"/>
  <c r="DX100" s="1"/>
  <c r="CM15"/>
  <c r="DY15" s="1"/>
  <c r="CP107"/>
  <c r="DX107" s="1"/>
  <c r="CP118"/>
  <c r="DX118" s="1"/>
  <c r="CP96"/>
  <c r="DX96" s="1"/>
  <c r="CM126"/>
  <c r="CM105"/>
  <c r="CN105"/>
  <c r="CP105" s="1"/>
  <c r="CM77"/>
  <c r="CN77"/>
  <c r="CP77" s="1"/>
  <c r="DX77" s="1"/>
  <c r="CM74"/>
  <c r="CM100"/>
  <c r="CP137"/>
  <c r="DX137" s="1"/>
  <c r="CP136"/>
  <c r="DX136" s="1"/>
  <c r="CM19"/>
  <c r="CN126"/>
  <c r="CM82"/>
  <c r="CP74"/>
  <c r="DX74" s="1"/>
  <c r="AU57"/>
  <c r="AU205" s="1"/>
  <c r="CM141"/>
  <c r="DY141" s="1"/>
  <c r="CM32"/>
  <c r="CM118"/>
  <c r="CM129"/>
  <c r="CN129"/>
  <c r="CP129" s="1"/>
  <c r="DX129" s="1"/>
  <c r="CM88"/>
  <c r="CM39"/>
  <c r="CM57"/>
  <c r="CM36"/>
  <c r="AU14"/>
  <c r="CM109"/>
  <c r="CM140"/>
  <c r="CP109"/>
  <c r="CM136"/>
  <c r="CN51"/>
  <c r="CM51"/>
  <c r="CN71"/>
  <c r="CP71" s="1"/>
  <c r="DX71" s="1"/>
  <c r="CM71"/>
  <c r="CM135"/>
  <c r="AS150"/>
  <c r="CM130"/>
  <c r="CP108"/>
  <c r="DX108" s="1"/>
  <c r="CM54"/>
  <c r="CN54"/>
  <c r="CM96"/>
  <c r="CO22"/>
  <c r="CM22"/>
  <c r="CO44"/>
  <c r="CM44"/>
  <c r="AQ150"/>
  <c r="AT12"/>
  <c r="CO132"/>
  <c r="CP132" s="1"/>
  <c r="DX132" s="1"/>
  <c r="CM132"/>
  <c r="CN18"/>
  <c r="CP18" s="1"/>
  <c r="DX18" s="1"/>
  <c r="CM18"/>
  <c r="CO40"/>
  <c r="CM40"/>
  <c r="CN133"/>
  <c r="CP133" s="1"/>
  <c r="DX133" s="1"/>
  <c r="CM133"/>
  <c r="CO28"/>
  <c r="CM28"/>
  <c r="CO95"/>
  <c r="CP95" s="1"/>
  <c r="DX95" s="1"/>
  <c r="CM95"/>
  <c r="CO46"/>
  <c r="CM46"/>
  <c r="CO41"/>
  <c r="CM41"/>
  <c r="CM113"/>
  <c r="CN113"/>
  <c r="CP113" s="1"/>
  <c r="DX113" s="1"/>
  <c r="CO90"/>
  <c r="CP90" s="1"/>
  <c r="DX90" s="1"/>
  <c r="CM90"/>
  <c r="AZ18"/>
  <c r="BA18" s="1"/>
  <c r="AU18"/>
  <c r="CN63"/>
  <c r="CP63" s="1"/>
  <c r="DX63" s="1"/>
  <c r="CM63"/>
  <c r="CO78"/>
  <c r="CP78" s="1"/>
  <c r="DX78" s="1"/>
  <c r="CM78"/>
  <c r="CM111"/>
  <c r="CN111"/>
  <c r="CP111" s="1"/>
  <c r="DX111" s="1"/>
  <c r="CO26"/>
  <c r="CM26"/>
  <c r="CO124"/>
  <c r="CP124" s="1"/>
  <c r="DX124" s="1"/>
  <c r="CM124"/>
  <c r="CM97"/>
  <c r="CN97"/>
  <c r="CP97" s="1"/>
  <c r="DX97" s="1"/>
  <c r="AZ17"/>
  <c r="BA17" s="1"/>
  <c r="AU17"/>
  <c r="CO49"/>
  <c r="CM49"/>
  <c r="CO102"/>
  <c r="CP102" s="1"/>
  <c r="DX102" s="1"/>
  <c r="CM102"/>
  <c r="CO116"/>
  <c r="CP116" s="1"/>
  <c r="DX116" s="1"/>
  <c r="CM116"/>
  <c r="AT1"/>
  <c r="AZ1" s="1"/>
  <c r="BA1" s="1"/>
  <c r="CO104"/>
  <c r="CM104"/>
  <c r="CP84"/>
  <c r="DX84" s="1"/>
  <c r="CP86"/>
  <c r="DX86" s="1"/>
  <c r="CP120"/>
  <c r="DX120" s="1"/>
  <c r="CM84"/>
  <c r="CO106"/>
  <c r="CM106"/>
  <c r="CN72"/>
  <c r="CP72" s="1"/>
  <c r="DX72" s="1"/>
  <c r="CM72"/>
  <c r="AZ50"/>
  <c r="BA50" s="1"/>
  <c r="CM45"/>
  <c r="CN45"/>
  <c r="CO122"/>
  <c r="CM122"/>
  <c r="CN27"/>
  <c r="CM27"/>
  <c r="AZ130"/>
  <c r="BA130" s="1"/>
  <c r="CO99"/>
  <c r="CP99" s="1"/>
  <c r="DX99" s="1"/>
  <c r="CM99"/>
  <c r="CO134"/>
  <c r="CP134" s="1"/>
  <c r="DX134" s="1"/>
  <c r="CM134"/>
  <c r="CN17"/>
  <c r="CP17" s="1"/>
  <c r="DX17" s="1"/>
  <c r="CM17"/>
  <c r="CM24"/>
  <c r="CN24"/>
  <c r="CP24" s="1"/>
  <c r="DX24" s="1"/>
  <c r="CN50"/>
  <c r="CP50" s="1"/>
  <c r="DX50" s="1"/>
  <c r="CM50"/>
  <c r="CN79"/>
  <c r="CP79" s="1"/>
  <c r="DX79" s="1"/>
  <c r="CM79"/>
  <c r="CO127"/>
  <c r="CM127"/>
  <c r="AZ26"/>
  <c r="BA26" s="1"/>
  <c r="CM48"/>
  <c r="CN48"/>
  <c r="CO123"/>
  <c r="CM123"/>
  <c r="CN30"/>
  <c r="CM30"/>
  <c r="CO34"/>
  <c r="CM34"/>
  <c r="DY89"/>
  <c r="CM120"/>
  <c r="AR150"/>
  <c r="CP140"/>
  <c r="DX140" s="1"/>
  <c r="CM86"/>
  <c r="CM108"/>
  <c r="AN136" i="66"/>
  <c r="AN135"/>
  <c r="AN132"/>
  <c r="AN131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58"/>
  <c r="AC59"/>
  <c r="AC60"/>
  <c r="AC61"/>
  <c r="AC62"/>
  <c r="AC63"/>
  <c r="AC64"/>
  <c r="AC65"/>
  <c r="AC66"/>
  <c r="AC67"/>
  <c r="AC68"/>
  <c r="AC69"/>
  <c r="AC70"/>
  <c r="AC71"/>
  <c r="AC72"/>
  <c r="AC73"/>
  <c r="AC74"/>
  <c r="AC75"/>
  <c r="AC76"/>
  <c r="AC77"/>
  <c r="AC78"/>
  <c r="AC79"/>
  <c r="AC80"/>
  <c r="AC81"/>
  <c r="AC82"/>
  <c r="AC83"/>
  <c r="AC84"/>
  <c r="AC85"/>
  <c r="AC86"/>
  <c r="AC87"/>
  <c r="AC88"/>
  <c r="AC89"/>
  <c r="AC90"/>
  <c r="AC91"/>
  <c r="AC92"/>
  <c r="AC93"/>
  <c r="AC94"/>
  <c r="AC95"/>
  <c r="AC96"/>
  <c r="AC97"/>
  <c r="AC98"/>
  <c r="AC99"/>
  <c r="AC100"/>
  <c r="AC101"/>
  <c r="AC102"/>
  <c r="AC103"/>
  <c r="AC104"/>
  <c r="AC105"/>
  <c r="AC106"/>
  <c r="AC107"/>
  <c r="AC108"/>
  <c r="AC109"/>
  <c r="AC110"/>
  <c r="AC111"/>
  <c r="AC112"/>
  <c r="AC113"/>
  <c r="AC114"/>
  <c r="AC115"/>
  <c r="AC116"/>
  <c r="AC117"/>
  <c r="AC118"/>
  <c r="AC119"/>
  <c r="AC120"/>
  <c r="AC121"/>
  <c r="AC122"/>
  <c r="AC123"/>
  <c r="AC124"/>
  <c r="AC125"/>
  <c r="AC126"/>
  <c r="AC127"/>
  <c r="AC128"/>
  <c r="AC129"/>
  <c r="AC130"/>
  <c r="AC131"/>
  <c r="AC132"/>
  <c r="AC133"/>
  <c r="AC134"/>
  <c r="AC135"/>
  <c r="AC136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A66"/>
  <c r="AA67"/>
  <c r="AA68"/>
  <c r="AA69"/>
  <c r="AA70"/>
  <c r="AA71"/>
  <c r="AA72"/>
  <c r="AA73"/>
  <c r="AA74"/>
  <c r="AA75"/>
  <c r="AA76"/>
  <c r="AA77"/>
  <c r="AA78"/>
  <c r="AA79"/>
  <c r="AA80"/>
  <c r="AA81"/>
  <c r="AA82"/>
  <c r="AA83"/>
  <c r="AA84"/>
  <c r="AA85"/>
  <c r="AA86"/>
  <c r="AA87"/>
  <c r="AA88"/>
  <c r="AA89"/>
  <c r="AA90"/>
  <c r="AA91"/>
  <c r="AA92"/>
  <c r="AA93"/>
  <c r="AA94"/>
  <c r="AA95"/>
  <c r="AA96"/>
  <c r="AA97"/>
  <c r="AA98"/>
  <c r="AA99"/>
  <c r="AA100"/>
  <c r="AA101"/>
  <c r="AA102"/>
  <c r="AA103"/>
  <c r="AA104"/>
  <c r="AA105"/>
  <c r="AA106"/>
  <c r="AA107"/>
  <c r="AA108"/>
  <c r="AA109"/>
  <c r="AA110"/>
  <c r="AA111"/>
  <c r="AA112"/>
  <c r="AA113"/>
  <c r="AA114"/>
  <c r="AA115"/>
  <c r="AA116"/>
  <c r="AA117"/>
  <c r="AA118"/>
  <c r="AA119"/>
  <c r="AA120"/>
  <c r="AA121"/>
  <c r="AA122"/>
  <c r="AA123"/>
  <c r="AA124"/>
  <c r="AA125"/>
  <c r="AA126"/>
  <c r="AA127"/>
  <c r="AA128"/>
  <c r="AA129"/>
  <c r="AA130"/>
  <c r="AA131"/>
  <c r="AA132"/>
  <c r="AA133"/>
  <c r="AA134"/>
  <c r="AA135"/>
  <c r="AA136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1"/>
  <c r="Y62"/>
  <c r="Y63"/>
  <c r="Y64"/>
  <c r="Y65"/>
  <c r="Y66"/>
  <c r="Y67"/>
  <c r="Y68"/>
  <c r="Y69"/>
  <c r="Y70"/>
  <c r="Y71"/>
  <c r="Y72"/>
  <c r="Y73"/>
  <c r="Y74"/>
  <c r="Y75"/>
  <c r="Y76"/>
  <c r="Y77"/>
  <c r="Y78"/>
  <c r="Y79"/>
  <c r="Y80"/>
  <c r="Y81"/>
  <c r="Y82"/>
  <c r="Y83"/>
  <c r="Y84"/>
  <c r="Y85"/>
  <c r="Y86"/>
  <c r="Y87"/>
  <c r="Y88"/>
  <c r="Y89"/>
  <c r="Y90"/>
  <c r="Y91"/>
  <c r="Y92"/>
  <c r="Y93"/>
  <c r="Y94"/>
  <c r="Y95"/>
  <c r="Y96"/>
  <c r="Y97"/>
  <c r="Y98"/>
  <c r="Y99"/>
  <c r="Y100"/>
  <c r="Y101"/>
  <c r="Y102"/>
  <c r="Y103"/>
  <c r="Y104"/>
  <c r="Y105"/>
  <c r="Y106"/>
  <c r="Y107"/>
  <c r="Y108"/>
  <c r="Y109"/>
  <c r="Y110"/>
  <c r="Y111"/>
  <c r="Y112"/>
  <c r="Y113"/>
  <c r="Y114"/>
  <c r="Y115"/>
  <c r="Y116"/>
  <c r="Y117"/>
  <c r="Y118"/>
  <c r="Y119"/>
  <c r="Y120"/>
  <c r="Y121"/>
  <c r="Y122"/>
  <c r="Y123"/>
  <c r="Y124"/>
  <c r="Y125"/>
  <c r="Y126"/>
  <c r="Y127"/>
  <c r="Y128"/>
  <c r="Y129"/>
  <c r="Y130"/>
  <c r="Y131"/>
  <c r="Y132"/>
  <c r="Y133"/>
  <c r="Y134"/>
  <c r="Y135"/>
  <c r="Y136"/>
  <c r="AC12"/>
  <c r="AA12"/>
  <c r="Y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1"/>
  <c r="W42"/>
  <c r="W43"/>
  <c r="W44"/>
  <c r="W45"/>
  <c r="W46"/>
  <c r="W47"/>
  <c r="W48"/>
  <c r="W49"/>
  <c r="W50"/>
  <c r="W51"/>
  <c r="W52"/>
  <c r="W53"/>
  <c r="W54"/>
  <c r="W55"/>
  <c r="W56"/>
  <c r="W57"/>
  <c r="W58"/>
  <c r="W59"/>
  <c r="W60"/>
  <c r="W61"/>
  <c r="W62"/>
  <c r="W63"/>
  <c r="W64"/>
  <c r="W65"/>
  <c r="W66"/>
  <c r="W67"/>
  <c r="W68"/>
  <c r="W69"/>
  <c r="W70"/>
  <c r="W71"/>
  <c r="W72"/>
  <c r="W73"/>
  <c r="W74"/>
  <c r="W75"/>
  <c r="W76"/>
  <c r="W77"/>
  <c r="W78"/>
  <c r="W79"/>
  <c r="W80"/>
  <c r="W81"/>
  <c r="W82"/>
  <c r="W83"/>
  <c r="W84"/>
  <c r="W85"/>
  <c r="W86"/>
  <c r="W87"/>
  <c r="W88"/>
  <c r="W89"/>
  <c r="W90"/>
  <c r="W91"/>
  <c r="W92"/>
  <c r="W93"/>
  <c r="W94"/>
  <c r="W95"/>
  <c r="W96"/>
  <c r="W97"/>
  <c r="W98"/>
  <c r="W99"/>
  <c r="W100"/>
  <c r="W101"/>
  <c r="W102"/>
  <c r="W103"/>
  <c r="W104"/>
  <c r="W105"/>
  <c r="W106"/>
  <c r="W107"/>
  <c r="W108"/>
  <c r="W109"/>
  <c r="W110"/>
  <c r="W111"/>
  <c r="W112"/>
  <c r="W113"/>
  <c r="W114"/>
  <c r="W115"/>
  <c r="W116"/>
  <c r="W117"/>
  <c r="W118"/>
  <c r="W119"/>
  <c r="W120"/>
  <c r="W121"/>
  <c r="W122"/>
  <c r="W123"/>
  <c r="W124"/>
  <c r="W125"/>
  <c r="W126"/>
  <c r="W127"/>
  <c r="W128"/>
  <c r="W129"/>
  <c r="W130"/>
  <c r="W131"/>
  <c r="W132"/>
  <c r="W133"/>
  <c r="W134"/>
  <c r="W135"/>
  <c r="W136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1"/>
  <c r="U42"/>
  <c r="U43"/>
  <c r="U44"/>
  <c r="U45"/>
  <c r="U46"/>
  <c r="U47"/>
  <c r="U48"/>
  <c r="U49"/>
  <c r="U50"/>
  <c r="U51"/>
  <c r="U52"/>
  <c r="U53"/>
  <c r="U54"/>
  <c r="U55"/>
  <c r="U56"/>
  <c r="U57"/>
  <c r="U58"/>
  <c r="U59"/>
  <c r="U60"/>
  <c r="U61"/>
  <c r="U62"/>
  <c r="U63"/>
  <c r="U64"/>
  <c r="U65"/>
  <c r="U66"/>
  <c r="U67"/>
  <c r="U68"/>
  <c r="U69"/>
  <c r="U70"/>
  <c r="U7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U93"/>
  <c r="U94"/>
  <c r="U95"/>
  <c r="U96"/>
  <c r="U97"/>
  <c r="U98"/>
  <c r="U99"/>
  <c r="U100"/>
  <c r="U101"/>
  <c r="U102"/>
  <c r="U103"/>
  <c r="U104"/>
  <c r="U105"/>
  <c r="U106"/>
  <c r="U107"/>
  <c r="U108"/>
  <c r="U109"/>
  <c r="U110"/>
  <c r="U111"/>
  <c r="U112"/>
  <c r="U113"/>
  <c r="U114"/>
  <c r="U115"/>
  <c r="U116"/>
  <c r="U117"/>
  <c r="U118"/>
  <c r="U119"/>
  <c r="U120"/>
  <c r="U121"/>
  <c r="U122"/>
  <c r="U123"/>
  <c r="U124"/>
  <c r="U125"/>
  <c r="U126"/>
  <c r="U127"/>
  <c r="U128"/>
  <c r="U129"/>
  <c r="U130"/>
  <c r="U131"/>
  <c r="U132"/>
  <c r="U133"/>
  <c r="U134"/>
  <c r="U135"/>
  <c r="U136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8"/>
  <c r="S109"/>
  <c r="S110"/>
  <c r="S111"/>
  <c r="S112"/>
  <c r="S113"/>
  <c r="S114"/>
  <c r="S115"/>
  <c r="S116"/>
  <c r="S117"/>
  <c r="S118"/>
  <c r="S119"/>
  <c r="S120"/>
  <c r="S121"/>
  <c r="S122"/>
  <c r="S123"/>
  <c r="S124"/>
  <c r="S125"/>
  <c r="S126"/>
  <c r="S127"/>
  <c r="S128"/>
  <c r="S129"/>
  <c r="S130"/>
  <c r="S131"/>
  <c r="S132"/>
  <c r="S133"/>
  <c r="S134"/>
  <c r="S135"/>
  <c r="S136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09"/>
  <c r="Q110"/>
  <c r="Q111"/>
  <c r="Q112"/>
  <c r="Q113"/>
  <c r="Q114"/>
  <c r="Q115"/>
  <c r="Q116"/>
  <c r="Q117"/>
  <c r="Q118"/>
  <c r="Q119"/>
  <c r="Q120"/>
  <c r="Q121"/>
  <c r="Q122"/>
  <c r="Q123"/>
  <c r="Q124"/>
  <c r="Q125"/>
  <c r="Q126"/>
  <c r="Q127"/>
  <c r="Q128"/>
  <c r="Q129"/>
  <c r="Q130"/>
  <c r="Q131"/>
  <c r="Q132"/>
  <c r="Q133"/>
  <c r="Q134"/>
  <c r="Q135"/>
  <c r="Q136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AJ54"/>
  <c r="AO54" s="1"/>
  <c r="AJ51"/>
  <c r="AO51" s="1"/>
  <c r="CK51" s="1"/>
  <c r="AJ47"/>
  <c r="AO47" s="1"/>
  <c r="CK47" s="1"/>
  <c r="AJ38"/>
  <c r="AO38" s="1"/>
  <c r="CK38" s="1"/>
  <c r="AJ30"/>
  <c r="AO30" s="1"/>
  <c r="CK30" s="1"/>
  <c r="AJ26"/>
  <c r="AO26" s="1"/>
  <c r="CK26" s="1"/>
  <c r="AJ25"/>
  <c r="AO25" s="1"/>
  <c r="CK25" s="1"/>
  <c r="AJ21"/>
  <c r="AO21" s="1"/>
  <c r="CK21" s="1"/>
  <c r="AJ16"/>
  <c r="AO16" s="1"/>
  <c r="EZ136"/>
  <c r="FB136" s="1"/>
  <c r="DQ136"/>
  <c r="CJ136"/>
  <c r="AJ136"/>
  <c r="C136"/>
  <c r="B136"/>
  <c r="EZ135"/>
  <c r="FB135" s="1"/>
  <c r="DQ135"/>
  <c r="CJ135"/>
  <c r="AJ135"/>
  <c r="C135"/>
  <c r="B135"/>
  <c r="EZ134"/>
  <c r="FB134" s="1"/>
  <c r="DQ134"/>
  <c r="CJ134"/>
  <c r="AN134"/>
  <c r="AJ134"/>
  <c r="C134"/>
  <c r="B134"/>
  <c r="EZ133"/>
  <c r="DQ133"/>
  <c r="CJ133"/>
  <c r="AN133"/>
  <c r="AJ133"/>
  <c r="C133"/>
  <c r="B133"/>
  <c r="EZ132"/>
  <c r="FB132" s="1"/>
  <c r="DQ132"/>
  <c r="CJ132"/>
  <c r="AJ132"/>
  <c r="AO132" s="1"/>
  <c r="C132"/>
  <c r="B132"/>
  <c r="EZ131"/>
  <c r="FB131" s="1"/>
  <c r="DQ131"/>
  <c r="CJ131"/>
  <c r="AJ131"/>
  <c r="C131"/>
  <c r="B131"/>
  <c r="EZ130"/>
  <c r="FB130" s="1"/>
  <c r="DQ130"/>
  <c r="CJ130"/>
  <c r="AN130"/>
  <c r="AJ130"/>
  <c r="C130"/>
  <c r="B130"/>
  <c r="B23"/>
  <c r="C23"/>
  <c r="B24"/>
  <c r="C24"/>
  <c r="B25"/>
  <c r="C25"/>
  <c r="B26"/>
  <c r="C26"/>
  <c r="B27"/>
  <c r="C27"/>
  <c r="B28"/>
  <c r="C28"/>
  <c r="B29"/>
  <c r="C29"/>
  <c r="B30"/>
  <c r="C30"/>
  <c r="B31"/>
  <c r="C31"/>
  <c r="B32"/>
  <c r="C32"/>
  <c r="B33"/>
  <c r="C33"/>
  <c r="B34"/>
  <c r="C34"/>
  <c r="B35"/>
  <c r="C35"/>
  <c r="B36"/>
  <c r="C36"/>
  <c r="B37"/>
  <c r="C37"/>
  <c r="B38"/>
  <c r="C38"/>
  <c r="B39"/>
  <c r="C39"/>
  <c r="B41"/>
  <c r="C41"/>
  <c r="B42"/>
  <c r="C42"/>
  <c r="B43"/>
  <c r="C43"/>
  <c r="B44"/>
  <c r="C44"/>
  <c r="B45"/>
  <c r="C45"/>
  <c r="B46"/>
  <c r="C46"/>
  <c r="B47"/>
  <c r="C47"/>
  <c r="B48"/>
  <c r="C48"/>
  <c r="B49"/>
  <c r="C49"/>
  <c r="B50"/>
  <c r="C50"/>
  <c r="B51"/>
  <c r="C51"/>
  <c r="B52"/>
  <c r="C52"/>
  <c r="B53"/>
  <c r="C53"/>
  <c r="B54"/>
  <c r="C54"/>
  <c r="B55"/>
  <c r="C55"/>
  <c r="B56"/>
  <c r="C56"/>
  <c r="B57"/>
  <c r="C57"/>
  <c r="B58"/>
  <c r="C58"/>
  <c r="B59"/>
  <c r="C59"/>
  <c r="B60"/>
  <c r="C60"/>
  <c r="B61"/>
  <c r="C61"/>
  <c r="B62"/>
  <c r="C62"/>
  <c r="B63"/>
  <c r="C63"/>
  <c r="B64"/>
  <c r="C64"/>
  <c r="B65"/>
  <c r="C65"/>
  <c r="B66"/>
  <c r="C66"/>
  <c r="B67"/>
  <c r="C67"/>
  <c r="B68"/>
  <c r="C68"/>
  <c r="B69"/>
  <c r="C69"/>
  <c r="B70"/>
  <c r="C70"/>
  <c r="B71"/>
  <c r="C71"/>
  <c r="B72"/>
  <c r="C72"/>
  <c r="B73"/>
  <c r="C73"/>
  <c r="B74"/>
  <c r="C74"/>
  <c r="B75"/>
  <c r="C75"/>
  <c r="B76"/>
  <c r="C76"/>
  <c r="B77"/>
  <c r="C77"/>
  <c r="B78"/>
  <c r="C78"/>
  <c r="B79"/>
  <c r="C79"/>
  <c r="B80"/>
  <c r="C80"/>
  <c r="B81"/>
  <c r="C81"/>
  <c r="B82"/>
  <c r="C82"/>
  <c r="B83"/>
  <c r="C83"/>
  <c r="B84"/>
  <c r="C84"/>
  <c r="B85"/>
  <c r="C85"/>
  <c r="B86"/>
  <c r="C86"/>
  <c r="B87"/>
  <c r="C87"/>
  <c r="B88"/>
  <c r="C88"/>
  <c r="B89"/>
  <c r="C89"/>
  <c r="B90"/>
  <c r="C90"/>
  <c r="B91"/>
  <c r="C91"/>
  <c r="B92"/>
  <c r="C92"/>
  <c r="B93"/>
  <c r="C93"/>
  <c r="B94"/>
  <c r="C94"/>
  <c r="B95"/>
  <c r="C95"/>
  <c r="B96"/>
  <c r="C96"/>
  <c r="B97"/>
  <c r="C97"/>
  <c r="B98"/>
  <c r="C98"/>
  <c r="B99"/>
  <c r="C99"/>
  <c r="B100"/>
  <c r="C100"/>
  <c r="B101"/>
  <c r="C101"/>
  <c r="B102"/>
  <c r="C102"/>
  <c r="B103"/>
  <c r="C103"/>
  <c r="B104"/>
  <c r="C104"/>
  <c r="B105"/>
  <c r="C105"/>
  <c r="B106"/>
  <c r="C106"/>
  <c r="B107"/>
  <c r="C107"/>
  <c r="B108"/>
  <c r="C108"/>
  <c r="B109"/>
  <c r="C109"/>
  <c r="B110"/>
  <c r="C110"/>
  <c r="B111"/>
  <c r="C111"/>
  <c r="B112"/>
  <c r="C112"/>
  <c r="B113"/>
  <c r="C113"/>
  <c r="B114"/>
  <c r="C114"/>
  <c r="B115"/>
  <c r="C115"/>
  <c r="B116"/>
  <c r="C116"/>
  <c r="B117"/>
  <c r="C117"/>
  <c r="B118"/>
  <c r="C118"/>
  <c r="B119"/>
  <c r="C119"/>
  <c r="B120"/>
  <c r="C120"/>
  <c r="B121"/>
  <c r="C121"/>
  <c r="B122"/>
  <c r="C122"/>
  <c r="B123"/>
  <c r="C123"/>
  <c r="B124"/>
  <c r="C124"/>
  <c r="B125"/>
  <c r="C125"/>
  <c r="B126"/>
  <c r="C126"/>
  <c r="B127"/>
  <c r="C127"/>
  <c r="B128"/>
  <c r="C128"/>
  <c r="B129"/>
  <c r="C129"/>
  <c r="B14"/>
  <c r="C14"/>
  <c r="B15"/>
  <c r="C15"/>
  <c r="B16"/>
  <c r="C16"/>
  <c r="B17"/>
  <c r="C17"/>
  <c r="B18"/>
  <c r="C18"/>
  <c r="B19"/>
  <c r="C19"/>
  <c r="B20"/>
  <c r="C20"/>
  <c r="B21"/>
  <c r="C21"/>
  <c r="B22"/>
  <c r="C22"/>
  <c r="C13"/>
  <c r="B13"/>
  <c r="AJ43"/>
  <c r="AO43" s="1"/>
  <c r="AJ42"/>
  <c r="AO42" s="1"/>
  <c r="AJ35"/>
  <c r="AO35" s="1"/>
  <c r="CK35" s="1"/>
  <c r="AJ34"/>
  <c r="AO34" s="1"/>
  <c r="CK34" s="1"/>
  <c r="AJ27"/>
  <c r="AO27" s="1"/>
  <c r="AJ19"/>
  <c r="AO19" s="1"/>
  <c r="AJ18"/>
  <c r="AO18" s="1"/>
  <c r="AJ13"/>
  <c r="AO13" s="1"/>
  <c r="CK13" s="1"/>
  <c r="AJ14"/>
  <c r="AO14" s="1"/>
  <c r="CK14" s="1"/>
  <c r="AJ15"/>
  <c r="AO15" s="1"/>
  <c r="CK15" s="1"/>
  <c r="AJ17"/>
  <c r="AO17" s="1"/>
  <c r="CK17" s="1"/>
  <c r="AJ20"/>
  <c r="AO20" s="1"/>
  <c r="CK20" s="1"/>
  <c r="AJ22"/>
  <c r="AO22" s="1"/>
  <c r="CK22" s="1"/>
  <c r="AJ23"/>
  <c r="AO23" s="1"/>
  <c r="CK23" s="1"/>
  <c r="AJ24"/>
  <c r="AO24" s="1"/>
  <c r="CK24" s="1"/>
  <c r="AJ28"/>
  <c r="AO28" s="1"/>
  <c r="AJ29"/>
  <c r="AO29" s="1"/>
  <c r="AJ31"/>
  <c r="AO31" s="1"/>
  <c r="AJ32"/>
  <c r="AO32" s="1"/>
  <c r="CK32" s="1"/>
  <c r="AJ33"/>
  <c r="AO33" s="1"/>
  <c r="CK33" s="1"/>
  <c r="AJ36"/>
  <c r="AO36" s="1"/>
  <c r="CK36" s="1"/>
  <c r="AJ37"/>
  <c r="AO37" s="1"/>
  <c r="AJ39"/>
  <c r="AO39" s="1"/>
  <c r="AJ41"/>
  <c r="AO41" s="1"/>
  <c r="CK41" s="1"/>
  <c r="AJ44"/>
  <c r="AO44" s="1"/>
  <c r="CK44" s="1"/>
  <c r="AJ45"/>
  <c r="AO45" s="1"/>
  <c r="AJ46"/>
  <c r="AO46" s="1"/>
  <c r="AJ48"/>
  <c r="AO48" s="1"/>
  <c r="AJ49"/>
  <c r="AO49" s="1"/>
  <c r="CK49" s="1"/>
  <c r="AJ50"/>
  <c r="AO50" s="1"/>
  <c r="CK50" s="1"/>
  <c r="AJ52"/>
  <c r="AO52" s="1"/>
  <c r="CK52" s="1"/>
  <c r="AJ53"/>
  <c r="AO53" s="1"/>
  <c r="AJ55"/>
  <c r="AO55" s="1"/>
  <c r="CK55" s="1"/>
  <c r="AJ56"/>
  <c r="AO56" s="1"/>
  <c r="AJ57"/>
  <c r="AO57" s="1"/>
  <c r="CK57" s="1"/>
  <c r="AJ58"/>
  <c r="AO58" s="1"/>
  <c r="CK58" s="1"/>
  <c r="AJ59"/>
  <c r="AO59" s="1"/>
  <c r="AJ60"/>
  <c r="AO60" s="1"/>
  <c r="AJ61"/>
  <c r="AO61" s="1"/>
  <c r="AJ62"/>
  <c r="AO62" s="1"/>
  <c r="CK62" s="1"/>
  <c r="AJ63"/>
  <c r="AO63" s="1"/>
  <c r="AJ64"/>
  <c r="AO64" s="1"/>
  <c r="AJ65"/>
  <c r="AO65" s="1"/>
  <c r="AJ66"/>
  <c r="AO66" s="1"/>
  <c r="AJ67"/>
  <c r="AO67" s="1"/>
  <c r="AJ68"/>
  <c r="AO68" s="1"/>
  <c r="CK68" s="1"/>
  <c r="AJ69"/>
  <c r="AO69" s="1"/>
  <c r="AJ70"/>
  <c r="AO70" s="1"/>
  <c r="AJ71"/>
  <c r="AO71" s="1"/>
  <c r="CK71" s="1"/>
  <c r="AJ72"/>
  <c r="AO72" s="1"/>
  <c r="AJ73"/>
  <c r="AO73" s="1"/>
  <c r="CK73" s="1"/>
  <c r="AJ74"/>
  <c r="AO74" s="1"/>
  <c r="CK74" s="1"/>
  <c r="AJ75"/>
  <c r="AO75" s="1"/>
  <c r="AJ76"/>
  <c r="AO76" s="1"/>
  <c r="AJ77"/>
  <c r="AO77" s="1"/>
  <c r="CK77" s="1"/>
  <c r="AJ78"/>
  <c r="AO78" s="1"/>
  <c r="CK78" s="1"/>
  <c r="AJ79"/>
  <c r="AO79" s="1"/>
  <c r="CK79" s="1"/>
  <c r="AJ80"/>
  <c r="AO80" s="1"/>
  <c r="AJ81"/>
  <c r="AO81" s="1"/>
  <c r="AJ82"/>
  <c r="AO82" s="1"/>
  <c r="AJ83"/>
  <c r="AO83" s="1"/>
  <c r="CK83" s="1"/>
  <c r="AJ84"/>
  <c r="AO84" s="1"/>
  <c r="AJ85"/>
  <c r="AO85" s="1"/>
  <c r="CK85" s="1"/>
  <c r="AJ86"/>
  <c r="AO86" s="1"/>
  <c r="AJ87"/>
  <c r="AO87" s="1"/>
  <c r="AJ88"/>
  <c r="AO88" s="1"/>
  <c r="AJ89"/>
  <c r="AO89" s="1"/>
  <c r="AJ91"/>
  <c r="AO91" s="1"/>
  <c r="CK91" s="1"/>
  <c r="AJ96"/>
  <c r="AO96" s="1"/>
  <c r="CK96" s="1"/>
  <c r="AJ99"/>
  <c r="AO99" s="1"/>
  <c r="AJ104"/>
  <c r="AO104" s="1"/>
  <c r="AJ107"/>
  <c r="AO107" s="1"/>
  <c r="CK107" s="1"/>
  <c r="AJ112"/>
  <c r="AO112" s="1"/>
  <c r="CK112" s="1"/>
  <c r="AJ115"/>
  <c r="AO115" s="1"/>
  <c r="AJ119"/>
  <c r="AO119" s="1"/>
  <c r="AJ120"/>
  <c r="AO120" s="1"/>
  <c r="CK120" s="1"/>
  <c r="AJ121"/>
  <c r="AO121" s="1"/>
  <c r="AJ122"/>
  <c r="AO122" s="1"/>
  <c r="AJ123"/>
  <c r="AO123" s="1"/>
  <c r="AJ124"/>
  <c r="AO124" s="1"/>
  <c r="CK124" s="1"/>
  <c r="AJ125"/>
  <c r="AO125" s="1"/>
  <c r="AJ126"/>
  <c r="AO126" s="1"/>
  <c r="CK126" s="1"/>
  <c r="AJ127"/>
  <c r="AO127" s="1"/>
  <c r="CK127" s="1"/>
  <c r="AJ128"/>
  <c r="AO128" s="1"/>
  <c r="AJ129"/>
  <c r="AO129" s="1"/>
  <c r="AD143"/>
  <c r="AE143"/>
  <c r="AF143"/>
  <c r="AG143"/>
  <c r="AH143"/>
  <c r="AI143"/>
  <c r="AU26" i="26" l="1"/>
  <c r="AU67" i="64" s="1"/>
  <c r="AU41" i="26"/>
  <c r="AU82" i="64" s="1"/>
  <c r="BA37" i="26"/>
  <c r="BA78" i="64" s="1"/>
  <c r="AZ78"/>
  <c r="BA50" i="26"/>
  <c r="BA91" i="64" s="1"/>
  <c r="AZ91"/>
  <c r="AT20" i="26"/>
  <c r="AQ61" i="64"/>
  <c r="AT14" i="26"/>
  <c r="AQ55" i="64"/>
  <c r="AZ23" i="26"/>
  <c r="AT64" i="64"/>
  <c r="AT42" i="26"/>
  <c r="AQ83" i="64"/>
  <c r="AT47" i="26"/>
  <c r="AQ88" i="64"/>
  <c r="AT52" i="26"/>
  <c r="AU52" s="1"/>
  <c r="AU93" i="64" s="1"/>
  <c r="AQ93"/>
  <c r="AT19" i="26"/>
  <c r="AT60" i="64" s="1"/>
  <c r="AQ60"/>
  <c r="AT32" i="26"/>
  <c r="AQ73" i="64"/>
  <c r="AT27" i="26"/>
  <c r="AQ68" i="64"/>
  <c r="BA44" i="26"/>
  <c r="BA85" i="64" s="1"/>
  <c r="AZ85"/>
  <c r="AR57" i="26"/>
  <c r="AR54" i="64"/>
  <c r="BA33" i="26"/>
  <c r="BA74" i="64" s="1"/>
  <c r="AZ74"/>
  <c r="BA54" i="26"/>
  <c r="BA95" i="64" s="1"/>
  <c r="AZ95"/>
  <c r="BA53" i="26"/>
  <c r="BA94" i="64" s="1"/>
  <c r="AZ94"/>
  <c r="BA21" i="26"/>
  <c r="BA62" i="64" s="1"/>
  <c r="AZ62"/>
  <c r="AT24" i="26"/>
  <c r="AQ65" i="64"/>
  <c r="AT38" i="26"/>
  <c r="AQ79" i="64"/>
  <c r="AT18" i="26"/>
  <c r="AU18" s="1"/>
  <c r="AU59" i="64" s="1"/>
  <c r="AQ59"/>
  <c r="AT25" i="26"/>
  <c r="AQ66" i="64"/>
  <c r="AZ55" i="26"/>
  <c r="AT96" i="64"/>
  <c r="AU45" i="26"/>
  <c r="AU86" i="64" s="1"/>
  <c r="AU28" i="26"/>
  <c r="AU69" i="64" s="1"/>
  <c r="AU17" i="26"/>
  <c r="AU58" i="64" s="1"/>
  <c r="AU30" i="26"/>
  <c r="AU71" i="64" s="1"/>
  <c r="AZ45" i="26"/>
  <c r="AZ43"/>
  <c r="AZ28"/>
  <c r="AZ17"/>
  <c r="AZ30"/>
  <c r="AU23"/>
  <c r="AU64" i="64" s="1"/>
  <c r="AT13" i="26"/>
  <c r="AT54" i="64" s="1"/>
  <c r="AQ54"/>
  <c r="AT16" i="26"/>
  <c r="AT57" i="64" s="1"/>
  <c r="AQ57"/>
  <c r="BA35" i="26"/>
  <c r="BA76" i="64" s="1"/>
  <c r="AZ76"/>
  <c r="BA39" i="26"/>
  <c r="BA80" i="64" s="1"/>
  <c r="AZ80"/>
  <c r="AT56" i="26"/>
  <c r="AU56" s="1"/>
  <c r="AU97" i="64" s="1"/>
  <c r="AQ97"/>
  <c r="AT31" i="26"/>
  <c r="AQ72" i="64"/>
  <c r="AT34" i="26"/>
  <c r="AT75" i="64" s="1"/>
  <c r="AQ75"/>
  <c r="AT26" i="26"/>
  <c r="AQ67" i="64"/>
  <c r="AT48" i="26"/>
  <c r="AQ89" i="64"/>
  <c r="AT41" i="26"/>
  <c r="AQ82" i="64"/>
  <c r="AT40" i="26"/>
  <c r="AT81" i="64" s="1"/>
  <c r="AQ81"/>
  <c r="AT36" i="26"/>
  <c r="AQ77" i="64"/>
  <c r="AT22" i="26"/>
  <c r="AQ63" i="64"/>
  <c r="AT46" i="26"/>
  <c r="AQ87" i="64"/>
  <c r="AT29" i="26"/>
  <c r="AQ70" i="64"/>
  <c r="AT51" i="26"/>
  <c r="AQ92" i="64"/>
  <c r="AT15" i="26"/>
  <c r="AQ56" i="64"/>
  <c r="AT49" i="26"/>
  <c r="AQ90" i="64"/>
  <c r="AU43" i="26"/>
  <c r="AU84" i="64" s="1"/>
  <c r="AU37" i="26"/>
  <c r="AU78" i="64" s="1"/>
  <c r="AU15" i="25"/>
  <c r="DY142" i="68"/>
  <c r="AU45"/>
  <c r="AU193" s="1"/>
  <c r="AZ124"/>
  <c r="BA124" s="1"/>
  <c r="AU78"/>
  <c r="AU226" s="1"/>
  <c r="AU104"/>
  <c r="AU252" s="1"/>
  <c r="DY88"/>
  <c r="DY81"/>
  <c r="AU48"/>
  <c r="AU196" s="1"/>
  <c r="AZ60"/>
  <c r="BA60" s="1"/>
  <c r="AU50"/>
  <c r="AU198" s="1"/>
  <c r="AZ133"/>
  <c r="BA133" s="1"/>
  <c r="AU44"/>
  <c r="AU192" s="1"/>
  <c r="AU97"/>
  <c r="AU245" s="1"/>
  <c r="AU34"/>
  <c r="AU182" s="1"/>
  <c r="AZ48"/>
  <c r="BA48" s="1"/>
  <c r="AU60"/>
  <c r="AU208" s="1"/>
  <c r="AU113"/>
  <c r="AU261" s="1"/>
  <c r="AU133"/>
  <c r="AU281" s="1"/>
  <c r="AZ40"/>
  <c r="BA40" s="1"/>
  <c r="AZ44"/>
  <c r="BA44" s="1"/>
  <c r="AZ97"/>
  <c r="BA97" s="1"/>
  <c r="AZ34"/>
  <c r="BA34" s="1"/>
  <c r="AZ104"/>
  <c r="BA104" s="1"/>
  <c r="AU26"/>
  <c r="AU174" s="1"/>
  <c r="AZ78"/>
  <c r="BA78" s="1"/>
  <c r="AU72"/>
  <c r="AU220" s="1"/>
  <c r="AZ113"/>
  <c r="BA113" s="1"/>
  <c r="AU40"/>
  <c r="AU188" s="1"/>
  <c r="AZ134"/>
  <c r="BA134" s="1"/>
  <c r="DY101"/>
  <c r="DY61"/>
  <c r="CP123"/>
  <c r="DX123" s="1"/>
  <c r="DY123" s="1"/>
  <c r="DY114"/>
  <c r="DY75"/>
  <c r="CP48"/>
  <c r="DX48" s="1"/>
  <c r="AU99"/>
  <c r="AU247" s="1"/>
  <c r="AU46"/>
  <c r="AU194" s="1"/>
  <c r="DY58"/>
  <c r="CP39"/>
  <c r="DX39" s="1"/>
  <c r="DY39" s="1"/>
  <c r="DY73"/>
  <c r="AU24"/>
  <c r="AU172" s="1"/>
  <c r="AU41"/>
  <c r="AU189" s="1"/>
  <c r="AZ28"/>
  <c r="BA28" s="1"/>
  <c r="AU106"/>
  <c r="AU254" s="1"/>
  <c r="DY91"/>
  <c r="AU130"/>
  <c r="AU278" s="1"/>
  <c r="AZ46"/>
  <c r="BA46" s="1"/>
  <c r="AU28"/>
  <c r="AU176" s="1"/>
  <c r="AU134"/>
  <c r="AU282" s="1"/>
  <c r="AZ106"/>
  <c r="BA106" s="1"/>
  <c r="CP126"/>
  <c r="DX126" s="1"/>
  <c r="AZ24"/>
  <c r="BA24" s="1"/>
  <c r="AU39"/>
  <c r="AU187" s="1"/>
  <c r="AZ41"/>
  <c r="BA41" s="1"/>
  <c r="AZ27"/>
  <c r="BA27" s="1"/>
  <c r="DY68"/>
  <c r="DY64"/>
  <c r="AU77"/>
  <c r="AU225" s="1"/>
  <c r="AT225"/>
  <c r="AU105"/>
  <c r="AU253" s="1"/>
  <c r="AT253"/>
  <c r="AU43"/>
  <c r="AU191" s="1"/>
  <c r="AT191"/>
  <c r="AU31"/>
  <c r="AU179" s="1"/>
  <c r="AT179"/>
  <c r="AZ109"/>
  <c r="BA109" s="1"/>
  <c r="AT257"/>
  <c r="AZ132"/>
  <c r="BA132" s="1"/>
  <c r="AT280"/>
  <c r="AU36"/>
  <c r="AU184" s="1"/>
  <c r="AT184"/>
  <c r="AZ114"/>
  <c r="BA114" s="1"/>
  <c r="AT262"/>
  <c r="AU128"/>
  <c r="AU276" s="1"/>
  <c r="AT276"/>
  <c r="AZ73"/>
  <c r="BA73" s="1"/>
  <c r="AT221"/>
  <c r="AZ103"/>
  <c r="BA103" s="1"/>
  <c r="AT251"/>
  <c r="AU89"/>
  <c r="AU237" s="1"/>
  <c r="AT237"/>
  <c r="AU117"/>
  <c r="AU265" s="1"/>
  <c r="AT265"/>
  <c r="AZ98"/>
  <c r="BA98" s="1"/>
  <c r="AT246"/>
  <c r="AU37"/>
  <c r="AU185" s="1"/>
  <c r="AT185"/>
  <c r="AU58"/>
  <c r="AU206" s="1"/>
  <c r="AT206"/>
  <c r="AU85"/>
  <c r="AU233" s="1"/>
  <c r="AT233"/>
  <c r="AU94"/>
  <c r="AU242" s="1"/>
  <c r="AT242"/>
  <c r="AZ75"/>
  <c r="BA75" s="1"/>
  <c r="AT223"/>
  <c r="AU91"/>
  <c r="AU239" s="1"/>
  <c r="AT239"/>
  <c r="AU125"/>
  <c r="AU273" s="1"/>
  <c r="AT273"/>
  <c r="AT186"/>
  <c r="AZ38"/>
  <c r="BA38" s="1"/>
  <c r="AU38"/>
  <c r="AU186" s="1"/>
  <c r="AZ49"/>
  <c r="BA49" s="1"/>
  <c r="AT197"/>
  <c r="AZ55"/>
  <c r="BA55" s="1"/>
  <c r="AT203"/>
  <c r="AU33"/>
  <c r="AU181" s="1"/>
  <c r="AT181"/>
  <c r="AZ87"/>
  <c r="BA87" s="1"/>
  <c r="AT235"/>
  <c r="AZ57"/>
  <c r="BA57" s="1"/>
  <c r="AT205"/>
  <c r="AU142"/>
  <c r="AU290" s="1"/>
  <c r="AT290"/>
  <c r="AU51"/>
  <c r="AU199" s="1"/>
  <c r="AT199"/>
  <c r="AU83"/>
  <c r="AU231" s="1"/>
  <c r="AT231"/>
  <c r="AU68"/>
  <c r="AU216" s="1"/>
  <c r="AT216"/>
  <c r="AZ136"/>
  <c r="BA136" s="1"/>
  <c r="AT284"/>
  <c r="AZ71"/>
  <c r="BA71" s="1"/>
  <c r="AT219"/>
  <c r="AZ82"/>
  <c r="BA82" s="1"/>
  <c r="AT230"/>
  <c r="AZ122"/>
  <c r="BA122" s="1"/>
  <c r="AT270"/>
  <c r="AZ70"/>
  <c r="BA70" s="1"/>
  <c r="AT218"/>
  <c r="AZ88"/>
  <c r="BA88" s="1"/>
  <c r="AT236"/>
  <c r="AZ108"/>
  <c r="BA108" s="1"/>
  <c r="AT256"/>
  <c r="AU42"/>
  <c r="AU190" s="1"/>
  <c r="AT190"/>
  <c r="AZ47"/>
  <c r="BA47" s="1"/>
  <c r="AT195"/>
  <c r="AZ100"/>
  <c r="BA100" s="1"/>
  <c r="AT248"/>
  <c r="AT180"/>
  <c r="AZ32"/>
  <c r="BA32" s="1"/>
  <c r="AU32"/>
  <c r="AU180" s="1"/>
  <c r="AZ21"/>
  <c r="BA21" s="1"/>
  <c r="AT169"/>
  <c r="AU112"/>
  <c r="AU260" s="1"/>
  <c r="AT260"/>
  <c r="AZ92"/>
  <c r="BA92" s="1"/>
  <c r="AT240"/>
  <c r="AU101"/>
  <c r="AU249" s="1"/>
  <c r="AT249"/>
  <c r="AU118"/>
  <c r="AU266" s="1"/>
  <c r="AT266"/>
  <c r="AZ127"/>
  <c r="BA127" s="1"/>
  <c r="AT275"/>
  <c r="AU96"/>
  <c r="AU244" s="1"/>
  <c r="AT244"/>
  <c r="AZ59"/>
  <c r="BA59" s="1"/>
  <c r="AT207"/>
  <c r="AZ115"/>
  <c r="BA115" s="1"/>
  <c r="AT263"/>
  <c r="AT222"/>
  <c r="AU74"/>
  <c r="AU222" s="1"/>
  <c r="AZ74"/>
  <c r="BA74" s="1"/>
  <c r="AZ52"/>
  <c r="BA52" s="1"/>
  <c r="AT200"/>
  <c r="AZ64"/>
  <c r="BA64" s="1"/>
  <c r="AT212"/>
  <c r="AT167"/>
  <c r="AZ19"/>
  <c r="BA19" s="1"/>
  <c r="AU19"/>
  <c r="AU167" s="1"/>
  <c r="AZ93"/>
  <c r="BA93" s="1"/>
  <c r="AT241"/>
  <c r="AU23"/>
  <c r="AU171" s="1"/>
  <c r="AT171"/>
  <c r="AU61"/>
  <c r="AU209" s="1"/>
  <c r="AT209"/>
  <c r="AU123"/>
  <c r="AU271" s="1"/>
  <c r="AT271"/>
  <c r="AZ102"/>
  <c r="BA102" s="1"/>
  <c r="AT250"/>
  <c r="AZ116"/>
  <c r="BA116" s="1"/>
  <c r="AZ140"/>
  <c r="BA140" s="1"/>
  <c r="AZ30"/>
  <c r="BA30" s="1"/>
  <c r="AZ56"/>
  <c r="BA56" s="1"/>
  <c r="AZ45"/>
  <c r="BA45" s="1"/>
  <c r="AZ89"/>
  <c r="BA89" s="1"/>
  <c r="AZ31"/>
  <c r="BA31" s="1"/>
  <c r="AZ77"/>
  <c r="BA77" s="1"/>
  <c r="AU75"/>
  <c r="AU223" s="1"/>
  <c r="AU116"/>
  <c r="AU264" s="1"/>
  <c r="AU63"/>
  <c r="AU211" s="1"/>
  <c r="AU140"/>
  <c r="AU288" s="1"/>
  <c r="AZ111"/>
  <c r="BA111" s="1"/>
  <c r="AU30"/>
  <c r="AU178" s="1"/>
  <c r="AU56"/>
  <c r="AU204" s="1"/>
  <c r="AU84"/>
  <c r="AU232" s="1"/>
  <c r="AU95"/>
  <c r="AU243" s="1"/>
  <c r="AZ22"/>
  <c r="BA22" s="1"/>
  <c r="AZ126"/>
  <c r="BA126" s="1"/>
  <c r="AZ79"/>
  <c r="BA79" s="1"/>
  <c r="AU132"/>
  <c r="AU280" s="1"/>
  <c r="AZ128"/>
  <c r="BA128" s="1"/>
  <c r="AU109"/>
  <c r="AU257" s="1"/>
  <c r="AZ125"/>
  <c r="BA125" s="1"/>
  <c r="AZ36"/>
  <c r="BA36" s="1"/>
  <c r="AZ37"/>
  <c r="BA37" s="1"/>
  <c r="AZ105"/>
  <c r="BA105" s="1"/>
  <c r="AZ117"/>
  <c r="BA117" s="1"/>
  <c r="AT173"/>
  <c r="AU25"/>
  <c r="AU173" s="1"/>
  <c r="AZ25"/>
  <c r="BA25" s="1"/>
  <c r="AU80"/>
  <c r="AU228" s="1"/>
  <c r="AT228"/>
  <c r="AZ90"/>
  <c r="BA90" s="1"/>
  <c r="AT238"/>
  <c r="AZ76"/>
  <c r="BA76" s="1"/>
  <c r="AT224"/>
  <c r="AZ137"/>
  <c r="BA137" s="1"/>
  <c r="AT285"/>
  <c r="AZ81"/>
  <c r="BA81" s="1"/>
  <c r="AT229"/>
  <c r="AU86"/>
  <c r="AU234" s="1"/>
  <c r="AT234"/>
  <c r="AZ69"/>
  <c r="BA69" s="1"/>
  <c r="AT217"/>
  <c r="AZ53"/>
  <c r="BA53" s="1"/>
  <c r="AT201"/>
  <c r="AT289"/>
  <c r="AU141"/>
  <c r="AU289" s="1"/>
  <c r="AZ141"/>
  <c r="BA141" s="1"/>
  <c r="AZ107"/>
  <c r="BA107" s="1"/>
  <c r="AT255"/>
  <c r="AU119"/>
  <c r="AU267" s="1"/>
  <c r="AT267"/>
  <c r="AZ29"/>
  <c r="BA29" s="1"/>
  <c r="AT177"/>
  <c r="AZ120"/>
  <c r="BA120" s="1"/>
  <c r="AT268"/>
  <c r="AU129"/>
  <c r="AU277" s="1"/>
  <c r="AT277"/>
  <c r="AZ139"/>
  <c r="BA139" s="1"/>
  <c r="AT287"/>
  <c r="AU54"/>
  <c r="AU202" s="1"/>
  <c r="AT202"/>
  <c r="AT168"/>
  <c r="AZ20"/>
  <c r="BA20" s="1"/>
  <c r="AZ135"/>
  <c r="BA135" s="1"/>
  <c r="AT283"/>
  <c r="AZ67"/>
  <c r="BA67" s="1"/>
  <c r="AT215"/>
  <c r="AZ63"/>
  <c r="BA63" s="1"/>
  <c r="AU111"/>
  <c r="AU259" s="1"/>
  <c r="AZ84"/>
  <c r="BA84" s="1"/>
  <c r="AU27"/>
  <c r="AU175" s="1"/>
  <c r="AU67"/>
  <c r="AU215" s="1"/>
  <c r="AZ94"/>
  <c r="BA94" s="1"/>
  <c r="AZ39"/>
  <c r="BA39" s="1"/>
  <c r="AZ99"/>
  <c r="BA99" s="1"/>
  <c r="AU124"/>
  <c r="AU272" s="1"/>
  <c r="AZ72"/>
  <c r="BA72" s="1"/>
  <c r="AZ95"/>
  <c r="BA95" s="1"/>
  <c r="AU22"/>
  <c r="AU170" s="1"/>
  <c r="AU126"/>
  <c r="AU274" s="1"/>
  <c r="AU79"/>
  <c r="AU227" s="1"/>
  <c r="AU137"/>
  <c r="AU285" s="1"/>
  <c r="AU114"/>
  <c r="AU262" s="1"/>
  <c r="AZ91"/>
  <c r="BA91" s="1"/>
  <c r="AU103"/>
  <c r="AU251" s="1"/>
  <c r="AZ85"/>
  <c r="BA85" s="1"/>
  <c r="AU135"/>
  <c r="AU283" s="1"/>
  <c r="DY125"/>
  <c r="AU29"/>
  <c r="AU177" s="1"/>
  <c r="CP130"/>
  <c r="DX130" s="1"/>
  <c r="CP127"/>
  <c r="DX127" s="1"/>
  <c r="DY127" s="1"/>
  <c r="CP122"/>
  <c r="DX122" s="1"/>
  <c r="DY122" s="1"/>
  <c r="AU14" i="26"/>
  <c r="AU55" i="64" s="1"/>
  <c r="DX105" i="68"/>
  <c r="CP104"/>
  <c r="CP106"/>
  <c r="DX109"/>
  <c r="DY87"/>
  <c r="DX83"/>
  <c r="DX80"/>
  <c r="CP28"/>
  <c r="DX28" s="1"/>
  <c r="DY28" s="1"/>
  <c r="DY29"/>
  <c r="DY31"/>
  <c r="AZ66"/>
  <c r="DX66"/>
  <c r="DY66" s="1"/>
  <c r="CP27"/>
  <c r="DX27" s="1"/>
  <c r="DY27" s="1"/>
  <c r="AU66"/>
  <c r="AU214" s="1"/>
  <c r="DY117"/>
  <c r="CP34"/>
  <c r="DX34" s="1"/>
  <c r="DY34" s="1"/>
  <c r="CP40"/>
  <c r="DX40" s="1"/>
  <c r="DY40" s="1"/>
  <c r="CP22"/>
  <c r="DX22" s="1"/>
  <c r="DY22" s="1"/>
  <c r="CP51"/>
  <c r="DX51" s="1"/>
  <c r="DY51" s="1"/>
  <c r="AZ24" i="26"/>
  <c r="EZ38" i="68"/>
  <c r="CP41"/>
  <c r="DX41" s="1"/>
  <c r="DY41" s="1"/>
  <c r="CP44"/>
  <c r="DX44" s="1"/>
  <c r="DY44" s="1"/>
  <c r="CP54"/>
  <c r="DX54" s="1"/>
  <c r="DY54" s="1"/>
  <c r="AU21" i="53"/>
  <c r="CP45" i="68"/>
  <c r="DX45" s="1"/>
  <c r="DY45" s="1"/>
  <c r="DY33"/>
  <c r="DY59"/>
  <c r="CP46"/>
  <c r="DX46" s="1"/>
  <c r="DY46" s="1"/>
  <c r="DY47"/>
  <c r="AZ46" i="26"/>
  <c r="AU36"/>
  <c r="AU77" i="64" s="1"/>
  <c r="CP30" i="68"/>
  <c r="DX30" s="1"/>
  <c r="DY30" s="1"/>
  <c r="CP49"/>
  <c r="DX49" s="1"/>
  <c r="DY49" s="1"/>
  <c r="CP26"/>
  <c r="DX26" s="1"/>
  <c r="DY26" s="1"/>
  <c r="DY37"/>
  <c r="AZ13" i="1"/>
  <c r="BA13" s="1"/>
  <c r="AU13" i="24"/>
  <c r="AZ13"/>
  <c r="BA13" s="1"/>
  <c r="AU16" i="25"/>
  <c r="AZ16"/>
  <c r="BA16" s="1"/>
  <c r="AU14"/>
  <c r="AZ14"/>
  <c r="BA14" s="1"/>
  <c r="AU15" i="24"/>
  <c r="AZ15"/>
  <c r="BA15" s="1"/>
  <c r="AU18" i="52"/>
  <c r="AZ18"/>
  <c r="BA18" s="1"/>
  <c r="AU18" i="25"/>
  <c r="AZ18"/>
  <c r="BA18" s="1"/>
  <c r="AU20"/>
  <c r="AZ20"/>
  <c r="BA20" s="1"/>
  <c r="AU14" i="52"/>
  <c r="AZ14"/>
  <c r="BA14" s="1"/>
  <c r="AU20" i="26"/>
  <c r="AU61" i="64" s="1"/>
  <c r="AU34" i="26"/>
  <c r="AU75" i="64" s="1"/>
  <c r="AU40" i="26"/>
  <c r="AU81" i="64" s="1"/>
  <c r="AU19" i="26"/>
  <c r="AU60" i="64" s="1"/>
  <c r="AZ19" i="26"/>
  <c r="AT13" i="54"/>
  <c r="AQ15"/>
  <c r="AU13" i="53"/>
  <c r="AZ13"/>
  <c r="BA13" s="1"/>
  <c r="AZ13" i="27"/>
  <c r="AT39"/>
  <c r="AU39" s="1"/>
  <c r="AU13"/>
  <c r="AU16" i="26"/>
  <c r="AU57" i="64" s="1"/>
  <c r="AZ16" i="26"/>
  <c r="DY93" i="68"/>
  <c r="DY43"/>
  <c r="DY21"/>
  <c r="DY137"/>
  <c r="DY53"/>
  <c r="DY23"/>
  <c r="DY92"/>
  <c r="DY42"/>
  <c r="DY52"/>
  <c r="DY70"/>
  <c r="DY112"/>
  <c r="DY20"/>
  <c r="DY107"/>
  <c r="DY96"/>
  <c r="DY56"/>
  <c r="DY38"/>
  <c r="DY135"/>
  <c r="DY126"/>
  <c r="DY118"/>
  <c r="DY67"/>
  <c r="DY57"/>
  <c r="DY25"/>
  <c r="DY36"/>
  <c r="DY116"/>
  <c r="DY124"/>
  <c r="DY63"/>
  <c r="DY100"/>
  <c r="DY82"/>
  <c r="DY14"/>
  <c r="DY32"/>
  <c r="DY60"/>
  <c r="DY136"/>
  <c r="DY140"/>
  <c r="DY74"/>
  <c r="DY19"/>
  <c r="DY55"/>
  <c r="DY108"/>
  <c r="DY130"/>
  <c r="DY77"/>
  <c r="DY90"/>
  <c r="DY133"/>
  <c r="DY18"/>
  <c r="AU1"/>
  <c r="DY129"/>
  <c r="DY48"/>
  <c r="DY24"/>
  <c r="DY71"/>
  <c r="DY84"/>
  <c r="DY79"/>
  <c r="DY50"/>
  <c r="DY17"/>
  <c r="DY134"/>
  <c r="DY99"/>
  <c r="DY97"/>
  <c r="DY111"/>
  <c r="DY113"/>
  <c r="DY120"/>
  <c r="DY86"/>
  <c r="DY102"/>
  <c r="DY78"/>
  <c r="DY95"/>
  <c r="DY132"/>
  <c r="AT150"/>
  <c r="AU150" s="1"/>
  <c r="AZ12"/>
  <c r="AU12"/>
  <c r="DY72"/>
  <c r="AK95" i="66"/>
  <c r="BE136"/>
  <c r="FB133"/>
  <c r="AR128"/>
  <c r="CK128"/>
  <c r="AR82"/>
  <c r="CK82"/>
  <c r="AR66"/>
  <c r="CK66"/>
  <c r="AR48"/>
  <c r="CK48"/>
  <c r="AR28"/>
  <c r="CK28"/>
  <c r="AR129"/>
  <c r="CK129"/>
  <c r="AR125"/>
  <c r="CK125"/>
  <c r="AR121"/>
  <c r="CK121"/>
  <c r="AR87"/>
  <c r="CK87"/>
  <c r="AR75"/>
  <c r="CK75"/>
  <c r="AR67"/>
  <c r="CK67"/>
  <c r="AR63"/>
  <c r="CK63"/>
  <c r="AR59"/>
  <c r="CK59"/>
  <c r="AR29"/>
  <c r="CK29"/>
  <c r="AR27"/>
  <c r="CK27"/>
  <c r="AR43"/>
  <c r="CK43"/>
  <c r="AR16"/>
  <c r="CK16"/>
  <c r="AR54"/>
  <c r="CK54"/>
  <c r="AP133"/>
  <c r="AP105"/>
  <c r="AP89"/>
  <c r="AQ89" s="1"/>
  <c r="AP69"/>
  <c r="AQ69" s="1"/>
  <c r="AP61"/>
  <c r="CL61" s="1"/>
  <c r="AP36"/>
  <c r="AQ36" s="1"/>
  <c r="AP28"/>
  <c r="CL28" s="1"/>
  <c r="AP20"/>
  <c r="AQ20" s="1"/>
  <c r="AP16"/>
  <c r="AQ16" s="1"/>
  <c r="AR86"/>
  <c r="CK86"/>
  <c r="AR70"/>
  <c r="CK70"/>
  <c r="AR53"/>
  <c r="CK53"/>
  <c r="AR122"/>
  <c r="CK122"/>
  <c r="AR115"/>
  <c r="CK115"/>
  <c r="AR99"/>
  <c r="CK99"/>
  <c r="AR88"/>
  <c r="CK88"/>
  <c r="AR84"/>
  <c r="CK84"/>
  <c r="AR80"/>
  <c r="CK80"/>
  <c r="AR76"/>
  <c r="CK76"/>
  <c r="AR72"/>
  <c r="CK72"/>
  <c r="AR64"/>
  <c r="CK64"/>
  <c r="AR60"/>
  <c r="CK60"/>
  <c r="AR56"/>
  <c r="CK56"/>
  <c r="AR45"/>
  <c r="CK45"/>
  <c r="AR37"/>
  <c r="CK37"/>
  <c r="AR31"/>
  <c r="CK31"/>
  <c r="AR19"/>
  <c r="CK19"/>
  <c r="AR42"/>
  <c r="CK42"/>
  <c r="AR123"/>
  <c r="CK123"/>
  <c r="AR119"/>
  <c r="CK119"/>
  <c r="AR104"/>
  <c r="CK104"/>
  <c r="AR89"/>
  <c r="CK89"/>
  <c r="AR81"/>
  <c r="CK81"/>
  <c r="AR69"/>
  <c r="CK69"/>
  <c r="AR65"/>
  <c r="CK65"/>
  <c r="AR61"/>
  <c r="CK61"/>
  <c r="AR46"/>
  <c r="CK46"/>
  <c r="AR39"/>
  <c r="CK39"/>
  <c r="AR18"/>
  <c r="CK18"/>
  <c r="AR132"/>
  <c r="CK132"/>
  <c r="AP37"/>
  <c r="AP13"/>
  <c r="AK80"/>
  <c r="AK71"/>
  <c r="AK47"/>
  <c r="AP134"/>
  <c r="AP122"/>
  <c r="AP94"/>
  <c r="AP90"/>
  <c r="AP86"/>
  <c r="AP74"/>
  <c r="AP70"/>
  <c r="AP66"/>
  <c r="AP62"/>
  <c r="AQ62" s="1"/>
  <c r="AP46"/>
  <c r="AP33"/>
  <c r="AP29"/>
  <c r="AP25"/>
  <c r="AP21"/>
  <c r="AP17"/>
  <c r="AK128"/>
  <c r="AP135"/>
  <c r="AK123"/>
  <c r="AP111"/>
  <c r="AP83"/>
  <c r="AQ83" s="1"/>
  <c r="AP75"/>
  <c r="AP63"/>
  <c r="AP119"/>
  <c r="AP107"/>
  <c r="AP87"/>
  <c r="AP79"/>
  <c r="AK67"/>
  <c r="AP59"/>
  <c r="AP55"/>
  <c r="AP51"/>
  <c r="AP43"/>
  <c r="AK43"/>
  <c r="AK68"/>
  <c r="AP39"/>
  <c r="AK31"/>
  <c r="AK27"/>
  <c r="AP23"/>
  <c r="AP19"/>
  <c r="AK15"/>
  <c r="AP131"/>
  <c r="AP127"/>
  <c r="AP123"/>
  <c r="AP103"/>
  <c r="AP99"/>
  <c r="AQ99" s="1"/>
  <c r="AP95"/>
  <c r="AP91"/>
  <c r="AP71"/>
  <c r="AP67"/>
  <c r="AQ67" s="1"/>
  <c r="AP47"/>
  <c r="AP38"/>
  <c r="AP34"/>
  <c r="AP30"/>
  <c r="AP26"/>
  <c r="AP18"/>
  <c r="AP14"/>
  <c r="AK23"/>
  <c r="AP129"/>
  <c r="AP125"/>
  <c r="AP121"/>
  <c r="AP117"/>
  <c r="AP113"/>
  <c r="AP109"/>
  <c r="AP101"/>
  <c r="AP97"/>
  <c r="AP93"/>
  <c r="AP85"/>
  <c r="AP81"/>
  <c r="AQ81" s="1"/>
  <c r="AP77"/>
  <c r="AP73"/>
  <c r="AP65"/>
  <c r="AP57"/>
  <c r="AP53"/>
  <c r="AP49"/>
  <c r="AP45"/>
  <c r="AP41"/>
  <c r="AQ41" s="1"/>
  <c r="AP136"/>
  <c r="AP124"/>
  <c r="AP120"/>
  <c r="AP104"/>
  <c r="AQ104" s="1"/>
  <c r="AK92"/>
  <c r="AK76"/>
  <c r="AP68"/>
  <c r="AP64"/>
  <c r="AP52"/>
  <c r="AP35"/>
  <c r="AP31"/>
  <c r="AP27"/>
  <c r="AP15"/>
  <c r="AR126"/>
  <c r="AR73"/>
  <c r="AR57"/>
  <c r="AR124"/>
  <c r="AR120"/>
  <c r="AR107"/>
  <c r="AR91"/>
  <c r="AR78"/>
  <c r="AR71"/>
  <c r="AR55"/>
  <c r="AR49"/>
  <c r="AR44"/>
  <c r="AR23"/>
  <c r="AR15"/>
  <c r="BD130"/>
  <c r="AO130"/>
  <c r="CK130" s="1"/>
  <c r="BD134"/>
  <c r="AO134"/>
  <c r="CK134" s="1"/>
  <c r="AR26"/>
  <c r="AR38"/>
  <c r="AR51"/>
  <c r="AR112"/>
  <c r="AR96"/>
  <c r="AR83"/>
  <c r="AR79"/>
  <c r="AR68"/>
  <c r="AR50"/>
  <c r="AR32"/>
  <c r="AR24"/>
  <c r="AR17"/>
  <c r="AR35"/>
  <c r="BD131"/>
  <c r="AO131"/>
  <c r="CK131" s="1"/>
  <c r="BD136"/>
  <c r="AO136"/>
  <c r="CK136" s="1"/>
  <c r="AR25"/>
  <c r="AR47"/>
  <c r="AK87"/>
  <c r="AK83"/>
  <c r="AP130"/>
  <c r="AP126"/>
  <c r="AK122"/>
  <c r="AP118"/>
  <c r="AP114"/>
  <c r="AP110"/>
  <c r="AP106"/>
  <c r="AP102"/>
  <c r="AP98"/>
  <c r="AP82"/>
  <c r="AP78"/>
  <c r="AP58"/>
  <c r="AP54"/>
  <c r="CL54" s="1"/>
  <c r="AP50"/>
  <c r="AP42"/>
  <c r="AP22"/>
  <c r="AR52"/>
  <c r="AR33"/>
  <c r="AR20"/>
  <c r="AR13"/>
  <c r="AR34"/>
  <c r="BD133"/>
  <c r="AO133"/>
  <c r="CK133" s="1"/>
  <c r="BD135"/>
  <c r="AO135"/>
  <c r="CK135" s="1"/>
  <c r="AR30"/>
  <c r="AK115"/>
  <c r="AP115"/>
  <c r="AR127"/>
  <c r="AR85"/>
  <c r="AR77"/>
  <c r="AR74"/>
  <c r="AR62"/>
  <c r="AR58"/>
  <c r="AR41"/>
  <c r="AR36"/>
  <c r="AR22"/>
  <c r="AR14"/>
  <c r="AR21"/>
  <c r="AK132"/>
  <c r="AP132"/>
  <c r="CL132" s="1"/>
  <c r="CO132" s="1"/>
  <c r="AK116"/>
  <c r="AP116"/>
  <c r="AK39"/>
  <c r="AK51"/>
  <c r="AK75"/>
  <c r="AP128"/>
  <c r="AP112"/>
  <c r="AP108"/>
  <c r="AK104"/>
  <c r="AP100"/>
  <c r="AP96"/>
  <c r="AP92"/>
  <c r="AP88"/>
  <c r="AP84"/>
  <c r="AP80"/>
  <c r="AP76"/>
  <c r="AP72"/>
  <c r="CL72" s="1"/>
  <c r="AP60"/>
  <c r="AP56"/>
  <c r="CL56" s="1"/>
  <c r="AP48"/>
  <c r="CL48" s="1"/>
  <c r="AP44"/>
  <c r="AP32"/>
  <c r="AP24"/>
  <c r="AP12"/>
  <c r="AS12" s="1"/>
  <c r="AK130"/>
  <c r="AK126"/>
  <c r="AK118"/>
  <c r="AK114"/>
  <c r="AK106"/>
  <c r="AK110"/>
  <c r="BE133"/>
  <c r="AK134"/>
  <c r="BE130"/>
  <c r="AK124"/>
  <c r="AK108"/>
  <c r="AK120"/>
  <c r="AK112"/>
  <c r="AK88"/>
  <c r="AK84"/>
  <c r="AK60"/>
  <c r="AK52"/>
  <c r="AK44"/>
  <c r="AK36"/>
  <c r="AK28"/>
  <c r="AK20"/>
  <c r="AK135"/>
  <c r="AK127"/>
  <c r="AK119"/>
  <c r="AK111"/>
  <c r="AK79"/>
  <c r="AK63"/>
  <c r="AK59"/>
  <c r="AK55"/>
  <c r="AK35"/>
  <c r="AK19"/>
  <c r="BE134"/>
  <c r="AK129"/>
  <c r="AK125"/>
  <c r="AK121"/>
  <c r="AK117"/>
  <c r="AK113"/>
  <c r="AK109"/>
  <c r="AK97"/>
  <c r="AK85"/>
  <c r="AK81"/>
  <c r="AK77"/>
  <c r="AK73"/>
  <c r="AK65"/>
  <c r="AK57"/>
  <c r="AK49"/>
  <c r="AK41"/>
  <c r="AK37"/>
  <c r="AK33"/>
  <c r="AK29"/>
  <c r="AK25"/>
  <c r="AK21"/>
  <c r="AK17"/>
  <c r="AK133"/>
  <c r="AK89"/>
  <c r="AK69"/>
  <c r="AK53"/>
  <c r="AK61"/>
  <c r="AK45"/>
  <c r="AK93"/>
  <c r="AK99"/>
  <c r="AK102"/>
  <c r="AK91"/>
  <c r="AK94"/>
  <c r="AK96"/>
  <c r="AK101"/>
  <c r="AK103"/>
  <c r="AK107"/>
  <c r="AK98"/>
  <c r="AK100"/>
  <c r="AK105"/>
  <c r="AJ118"/>
  <c r="AO118" s="1"/>
  <c r="CK118" s="1"/>
  <c r="AJ113"/>
  <c r="AO113" s="1"/>
  <c r="CK113" s="1"/>
  <c r="AJ110"/>
  <c r="AO110" s="1"/>
  <c r="CK110" s="1"/>
  <c r="AJ105"/>
  <c r="AO105" s="1"/>
  <c r="CK105" s="1"/>
  <c r="AJ102"/>
  <c r="AO102" s="1"/>
  <c r="CK102" s="1"/>
  <c r="AJ97"/>
  <c r="AO97" s="1"/>
  <c r="CK97" s="1"/>
  <c r="AJ94"/>
  <c r="AO94" s="1"/>
  <c r="CK94" s="1"/>
  <c r="BE131"/>
  <c r="BE135"/>
  <c r="AK136"/>
  <c r="AJ108"/>
  <c r="AO108" s="1"/>
  <c r="CK108" s="1"/>
  <c r="AJ103"/>
  <c r="AO103" s="1"/>
  <c r="CK103" s="1"/>
  <c r="AJ95"/>
  <c r="AO95" s="1"/>
  <c r="BE132"/>
  <c r="AJ116"/>
  <c r="AO116" s="1"/>
  <c r="CK116" s="1"/>
  <c r="AJ111"/>
  <c r="AO111" s="1"/>
  <c r="CK111" s="1"/>
  <c r="AJ100"/>
  <c r="AO100" s="1"/>
  <c r="CK100" s="1"/>
  <c r="AJ92"/>
  <c r="AO92" s="1"/>
  <c r="CK92" s="1"/>
  <c r="AK131"/>
  <c r="AJ117"/>
  <c r="AO117" s="1"/>
  <c r="CK117" s="1"/>
  <c r="AJ114"/>
  <c r="AO114" s="1"/>
  <c r="CK114" s="1"/>
  <c r="AJ109"/>
  <c r="AO109" s="1"/>
  <c r="CK109" s="1"/>
  <c r="AJ106"/>
  <c r="AO106" s="1"/>
  <c r="CK106" s="1"/>
  <c r="AJ101"/>
  <c r="AO101" s="1"/>
  <c r="CK101" s="1"/>
  <c r="AJ98"/>
  <c r="AO98" s="1"/>
  <c r="CK98" s="1"/>
  <c r="AJ93"/>
  <c r="AO93" s="1"/>
  <c r="CK93" s="1"/>
  <c r="AJ90"/>
  <c r="AO90" s="1"/>
  <c r="BD132"/>
  <c r="AK90"/>
  <c r="AK82"/>
  <c r="AK74"/>
  <c r="AK66"/>
  <c r="AK58"/>
  <c r="AK50"/>
  <c r="AK42"/>
  <c r="AK34"/>
  <c r="AK26"/>
  <c r="AK18"/>
  <c r="AK72"/>
  <c r="AK64"/>
  <c r="AK56"/>
  <c r="AK48"/>
  <c r="AK32"/>
  <c r="AK24"/>
  <c r="AK16"/>
  <c r="AK86"/>
  <c r="AK78"/>
  <c r="AK70"/>
  <c r="AK62"/>
  <c r="AK54"/>
  <c r="AK46"/>
  <c r="AK38"/>
  <c r="AK30"/>
  <c r="AK22"/>
  <c r="AK14"/>
  <c r="AK13"/>
  <c r="BA16" i="26" l="1"/>
  <c r="BA57" i="64" s="1"/>
  <c r="AZ57"/>
  <c r="BA24" i="26"/>
  <c r="BA65" i="64" s="1"/>
  <c r="AZ65"/>
  <c r="AZ15" i="26"/>
  <c r="AT56" i="64"/>
  <c r="AU15" i="26"/>
  <c r="AU56" i="64" s="1"/>
  <c r="AZ22" i="26"/>
  <c r="AT63" i="64"/>
  <c r="AT89"/>
  <c r="AZ48" i="26"/>
  <c r="BA28"/>
  <c r="BA69" i="64" s="1"/>
  <c r="AZ69"/>
  <c r="BA55" i="26"/>
  <c r="BA96" i="64" s="1"/>
  <c r="AZ96"/>
  <c r="AU24" i="26"/>
  <c r="AU65" i="64" s="1"/>
  <c r="AT65"/>
  <c r="AZ32" i="26"/>
  <c r="AT73" i="64"/>
  <c r="AT83"/>
  <c r="AZ42" i="26"/>
  <c r="AU42"/>
  <c r="AU83" i="64" s="1"/>
  <c r="AT90"/>
  <c r="AU49" i="26"/>
  <c r="AU90" i="64" s="1"/>
  <c r="AZ49" i="26"/>
  <c r="AT92" i="64"/>
  <c r="AZ51" i="26"/>
  <c r="AU51"/>
  <c r="AU92" i="64" s="1"/>
  <c r="AU46" i="26"/>
  <c r="AU87" i="64" s="1"/>
  <c r="AT87"/>
  <c r="AZ36" i="26"/>
  <c r="AT77" i="64"/>
  <c r="AT82"/>
  <c r="AZ41" i="26"/>
  <c r="AZ26"/>
  <c r="AT67" i="64"/>
  <c r="AU31" i="26"/>
  <c r="AU72" i="64" s="1"/>
  <c r="AT72"/>
  <c r="AZ31" i="26"/>
  <c r="BA30"/>
  <c r="BA71" i="64" s="1"/>
  <c r="AZ71"/>
  <c r="BA45" i="26"/>
  <c r="BA86" i="64" s="1"/>
  <c r="AZ86"/>
  <c r="AT66"/>
  <c r="AU25" i="26"/>
  <c r="AU66" i="64" s="1"/>
  <c r="AZ25" i="26"/>
  <c r="AZ38"/>
  <c r="AT79" i="64"/>
  <c r="AU38" i="26"/>
  <c r="AU79" i="64" s="1"/>
  <c r="AT68"/>
  <c r="AU27" i="26"/>
  <c r="AU68" i="64" s="1"/>
  <c r="AZ27" i="26"/>
  <c r="AU47"/>
  <c r="AU88" i="64" s="1"/>
  <c r="AT88"/>
  <c r="AZ47" i="26"/>
  <c r="BA23"/>
  <c r="BA64" i="64" s="1"/>
  <c r="AZ64"/>
  <c r="AZ20" i="26"/>
  <c r="AT61" i="64"/>
  <c r="AZ40" i="26"/>
  <c r="AU13"/>
  <c r="AU54" i="64" s="1"/>
  <c r="AU48" i="26"/>
  <c r="AU89" i="64" s="1"/>
  <c r="BA46" i="26"/>
  <c r="BA87" i="64" s="1"/>
  <c r="AZ87"/>
  <c r="AT70"/>
  <c r="AU29" i="26"/>
  <c r="AU70" i="64" s="1"/>
  <c r="AZ29" i="26"/>
  <c r="AZ56"/>
  <c r="AT97" i="64"/>
  <c r="AZ18" i="26"/>
  <c r="AT59" i="64"/>
  <c r="AT93"/>
  <c r="AZ52" i="26"/>
  <c r="AZ14"/>
  <c r="AT55" i="64"/>
  <c r="BA17" i="26"/>
  <c r="BA58" i="64" s="1"/>
  <c r="AZ58"/>
  <c r="BA19" i="26"/>
  <c r="BA60" i="64" s="1"/>
  <c r="AZ60"/>
  <c r="BA43" i="26"/>
  <c r="BA84" i="64" s="1"/>
  <c r="AZ84"/>
  <c r="AZ34" i="26"/>
  <c r="AU22"/>
  <c r="AU63" i="64" s="1"/>
  <c r="AZ13" i="26"/>
  <c r="AU32"/>
  <c r="AU73" i="64" s="1"/>
  <c r="DY105" i="68"/>
  <c r="DX104"/>
  <c r="DX106"/>
  <c r="DY109"/>
  <c r="DY83"/>
  <c r="DY80"/>
  <c r="EZ147"/>
  <c r="BA66"/>
  <c r="FB38"/>
  <c r="BA13" i="27"/>
  <c r="AZ39"/>
  <c r="BA39" s="1"/>
  <c r="AT15" i="54"/>
  <c r="AU15" s="1"/>
  <c r="AU13"/>
  <c r="AZ13"/>
  <c r="AZ150" i="68"/>
  <c r="BA150" s="1"/>
  <c r="BA12"/>
  <c r="AQ28" i="66"/>
  <c r="AS32"/>
  <c r="CL32"/>
  <c r="AS60"/>
  <c r="CL60"/>
  <c r="AS84"/>
  <c r="CL84"/>
  <c r="AS100"/>
  <c r="CL100"/>
  <c r="AS128"/>
  <c r="CL128"/>
  <c r="AS116"/>
  <c r="CL116"/>
  <c r="AS22"/>
  <c r="CL22"/>
  <c r="AS58"/>
  <c r="CL58"/>
  <c r="AS102"/>
  <c r="CL102"/>
  <c r="AS118"/>
  <c r="CL118"/>
  <c r="CN131"/>
  <c r="CN134"/>
  <c r="AS31"/>
  <c r="CL31"/>
  <c r="AS68"/>
  <c r="CL68"/>
  <c r="AS120"/>
  <c r="CL120"/>
  <c r="AS45"/>
  <c r="CL45"/>
  <c r="AS65"/>
  <c r="CL65"/>
  <c r="AS85"/>
  <c r="CL85"/>
  <c r="AS109"/>
  <c r="CL109"/>
  <c r="AS125"/>
  <c r="CL125"/>
  <c r="AS18"/>
  <c r="CL18"/>
  <c r="AS38"/>
  <c r="CL38"/>
  <c r="AS91"/>
  <c r="CL91"/>
  <c r="AS123"/>
  <c r="CL123"/>
  <c r="AS19"/>
  <c r="CL19"/>
  <c r="AS39"/>
  <c r="CL39"/>
  <c r="AS51"/>
  <c r="CL51"/>
  <c r="AS79"/>
  <c r="CL79"/>
  <c r="AS111"/>
  <c r="CL111"/>
  <c r="AS29"/>
  <c r="CL29"/>
  <c r="AQ66"/>
  <c r="CL66"/>
  <c r="AS90"/>
  <c r="CL90"/>
  <c r="AS13"/>
  <c r="CL13"/>
  <c r="AS16"/>
  <c r="CL16"/>
  <c r="AS133"/>
  <c r="CL133"/>
  <c r="CO133" s="1"/>
  <c r="AR90"/>
  <c r="CK90"/>
  <c r="AS24"/>
  <c r="CL24"/>
  <c r="AS80"/>
  <c r="CL80"/>
  <c r="AS96"/>
  <c r="CL96"/>
  <c r="AS112"/>
  <c r="CL112"/>
  <c r="CN133"/>
  <c r="AS98"/>
  <c r="CL98"/>
  <c r="AS114"/>
  <c r="CL114"/>
  <c r="AS130"/>
  <c r="CL130"/>
  <c r="CO130" s="1"/>
  <c r="AS27"/>
  <c r="CL27"/>
  <c r="AS64"/>
  <c r="CL64"/>
  <c r="AS104"/>
  <c r="CL104"/>
  <c r="AS41"/>
  <c r="CL41"/>
  <c r="AS57"/>
  <c r="CL57"/>
  <c r="AS81"/>
  <c r="CL81"/>
  <c r="AS101"/>
  <c r="CL101"/>
  <c r="AS121"/>
  <c r="CL121"/>
  <c r="AS14"/>
  <c r="CL14"/>
  <c r="AS34"/>
  <c r="CL34"/>
  <c r="AS71"/>
  <c r="CL71"/>
  <c r="AS103"/>
  <c r="CL103"/>
  <c r="AS43"/>
  <c r="CL43"/>
  <c r="AS119"/>
  <c r="CL119"/>
  <c r="AS83"/>
  <c r="CL83"/>
  <c r="AS25"/>
  <c r="CL25"/>
  <c r="AS62"/>
  <c r="CL62"/>
  <c r="AS86"/>
  <c r="CL86"/>
  <c r="AS134"/>
  <c r="CL134"/>
  <c r="CO134" s="1"/>
  <c r="AS36"/>
  <c r="CL36"/>
  <c r="AS105"/>
  <c r="CL105"/>
  <c r="AQ61"/>
  <c r="AS28"/>
  <c r="AS76"/>
  <c r="CL76"/>
  <c r="AS92"/>
  <c r="CL92"/>
  <c r="AS108"/>
  <c r="CL108"/>
  <c r="AS115"/>
  <c r="CL115"/>
  <c r="AS50"/>
  <c r="CL50"/>
  <c r="AS82"/>
  <c r="CL82"/>
  <c r="AS110"/>
  <c r="CL110"/>
  <c r="AS126"/>
  <c r="CL126"/>
  <c r="CN136"/>
  <c r="CN130"/>
  <c r="CP130" s="1"/>
  <c r="DX130" s="1"/>
  <c r="AS15"/>
  <c r="CL15"/>
  <c r="AS52"/>
  <c r="CL52"/>
  <c r="AS136"/>
  <c r="CL136"/>
  <c r="CO136" s="1"/>
  <c r="AS53"/>
  <c r="CL53"/>
  <c r="AS77"/>
  <c r="CL77"/>
  <c r="AS97"/>
  <c r="CL97"/>
  <c r="AS117"/>
  <c r="CL117"/>
  <c r="AS30"/>
  <c r="CL30"/>
  <c r="AS67"/>
  <c r="CL67"/>
  <c r="AS99"/>
  <c r="CL99"/>
  <c r="AS131"/>
  <c r="CL131"/>
  <c r="CO131" s="1"/>
  <c r="AS59"/>
  <c r="CL59"/>
  <c r="AS107"/>
  <c r="CL107"/>
  <c r="AS75"/>
  <c r="CL75"/>
  <c r="AS135"/>
  <c r="CL135"/>
  <c r="CO135" s="1"/>
  <c r="AS21"/>
  <c r="CL21"/>
  <c r="AS46"/>
  <c r="CL46"/>
  <c r="AS74"/>
  <c r="CL74"/>
  <c r="AS122"/>
  <c r="CL122"/>
  <c r="CM132"/>
  <c r="CN132"/>
  <c r="CP132" s="1"/>
  <c r="DX132" s="1"/>
  <c r="AS89"/>
  <c r="CL89"/>
  <c r="AR95"/>
  <c r="CK95"/>
  <c r="AS44"/>
  <c r="CL44"/>
  <c r="AS88"/>
  <c r="CL88"/>
  <c r="CN135"/>
  <c r="CM135"/>
  <c r="AS42"/>
  <c r="CL42"/>
  <c r="AS78"/>
  <c r="CL78"/>
  <c r="AS106"/>
  <c r="CL106"/>
  <c r="AS35"/>
  <c r="CL35"/>
  <c r="AS124"/>
  <c r="CL124"/>
  <c r="AS49"/>
  <c r="CL49"/>
  <c r="AS73"/>
  <c r="CL73"/>
  <c r="AS93"/>
  <c r="CL93"/>
  <c r="AS113"/>
  <c r="CL113"/>
  <c r="AS129"/>
  <c r="CL129"/>
  <c r="AS26"/>
  <c r="CL26"/>
  <c r="AS47"/>
  <c r="CL47"/>
  <c r="AS95"/>
  <c r="CL95"/>
  <c r="AS127"/>
  <c r="CL127"/>
  <c r="AS23"/>
  <c r="CL23"/>
  <c r="AS55"/>
  <c r="CL55"/>
  <c r="AS87"/>
  <c r="CL87"/>
  <c r="AS63"/>
  <c r="CL63"/>
  <c r="AS17"/>
  <c r="CL17"/>
  <c r="AS33"/>
  <c r="CL33"/>
  <c r="AQ70"/>
  <c r="CL70"/>
  <c r="AS94"/>
  <c r="CL94"/>
  <c r="AS37"/>
  <c r="CL37"/>
  <c r="AS20"/>
  <c r="CL20"/>
  <c r="AS69"/>
  <c r="CL69"/>
  <c r="AQ46"/>
  <c r="AS61"/>
  <c r="AQ30"/>
  <c r="AQ27"/>
  <c r="AQ121"/>
  <c r="AQ86"/>
  <c r="AQ25"/>
  <c r="AQ34"/>
  <c r="AS70"/>
  <c r="AQ129"/>
  <c r="AQ49"/>
  <c r="AQ57"/>
  <c r="AQ125"/>
  <c r="AQ42"/>
  <c r="AQ37"/>
  <c r="AQ35"/>
  <c r="AQ87"/>
  <c r="AS66"/>
  <c r="AQ39"/>
  <c r="AQ18"/>
  <c r="AQ45"/>
  <c r="AQ55"/>
  <c r="AQ78"/>
  <c r="AQ53"/>
  <c r="AQ74"/>
  <c r="AQ52"/>
  <c r="AQ122"/>
  <c r="AQ77"/>
  <c r="AQ91"/>
  <c r="AQ73"/>
  <c r="AQ43"/>
  <c r="AQ75"/>
  <c r="AQ21"/>
  <c r="AQ127"/>
  <c r="AQ13"/>
  <c r="AQ33"/>
  <c r="AQ19"/>
  <c r="AQ29"/>
  <c r="AQ119"/>
  <c r="AQ17"/>
  <c r="AQ38"/>
  <c r="AQ124"/>
  <c r="AQ123"/>
  <c r="AQ32"/>
  <c r="AQ63"/>
  <c r="AQ14"/>
  <c r="AQ76"/>
  <c r="AQ47"/>
  <c r="AQ68"/>
  <c r="AQ51"/>
  <c r="AQ26"/>
  <c r="AQ23"/>
  <c r="AQ107"/>
  <c r="AQ64"/>
  <c r="AQ84"/>
  <c r="AQ82"/>
  <c r="AQ60"/>
  <c r="AQ65"/>
  <c r="AQ85"/>
  <c r="AQ59"/>
  <c r="AQ31"/>
  <c r="AQ79"/>
  <c r="AQ15"/>
  <c r="AQ71"/>
  <c r="AQ120"/>
  <c r="AR106"/>
  <c r="AQ106"/>
  <c r="AQ116"/>
  <c r="AR116"/>
  <c r="AQ108"/>
  <c r="AR108"/>
  <c r="AR94"/>
  <c r="AQ94"/>
  <c r="AR110"/>
  <c r="AQ110"/>
  <c r="AS56"/>
  <c r="AQ56"/>
  <c r="AR101"/>
  <c r="AQ101"/>
  <c r="AR117"/>
  <c r="AQ117"/>
  <c r="AQ111"/>
  <c r="AR111"/>
  <c r="AR103"/>
  <c r="AQ103"/>
  <c r="AR105"/>
  <c r="AQ105"/>
  <c r="AS48"/>
  <c r="AQ48"/>
  <c r="AS132"/>
  <c r="AQ132"/>
  <c r="AT132" s="1"/>
  <c r="AU132" s="1"/>
  <c r="AR135"/>
  <c r="AQ135"/>
  <c r="AT135" s="1"/>
  <c r="AU135" s="1"/>
  <c r="AQ54"/>
  <c r="AS54"/>
  <c r="AQ136"/>
  <c r="AT136" s="1"/>
  <c r="AU136" s="1"/>
  <c r="AR136"/>
  <c r="AQ130"/>
  <c r="AT130" s="1"/>
  <c r="AU130" s="1"/>
  <c r="AR130"/>
  <c r="AQ90"/>
  <c r="AQ24"/>
  <c r="AQ126"/>
  <c r="AQ88"/>
  <c r="AQ58"/>
  <c r="AQ50"/>
  <c r="AQ96"/>
  <c r="AR98"/>
  <c r="AQ98"/>
  <c r="AR114"/>
  <c r="AQ114"/>
  <c r="AR100"/>
  <c r="AQ100"/>
  <c r="AR102"/>
  <c r="AQ102"/>
  <c r="AQ118"/>
  <c r="AR118"/>
  <c r="AS72"/>
  <c r="AQ72"/>
  <c r="AR93"/>
  <c r="AQ93"/>
  <c r="AR109"/>
  <c r="AQ109"/>
  <c r="AQ92"/>
  <c r="AR92"/>
  <c r="AR97"/>
  <c r="AQ97"/>
  <c r="AR113"/>
  <c r="AQ113"/>
  <c r="AR133"/>
  <c r="AQ133"/>
  <c r="AT133" s="1"/>
  <c r="AU133" s="1"/>
  <c r="AQ131"/>
  <c r="AT131" s="1"/>
  <c r="AU131" s="1"/>
  <c r="AR131"/>
  <c r="AQ134"/>
  <c r="AT134" s="1"/>
  <c r="AU134" s="1"/>
  <c r="AR134"/>
  <c r="AQ95"/>
  <c r="AQ112"/>
  <c r="AQ44"/>
  <c r="AQ22"/>
  <c r="AQ115"/>
  <c r="AQ80"/>
  <c r="AQ128"/>
  <c r="BA52" i="26" l="1"/>
  <c r="BA93" i="64" s="1"/>
  <c r="AZ93"/>
  <c r="BA49" i="26"/>
  <c r="BA90" i="64" s="1"/>
  <c r="AZ90"/>
  <c r="BA15" i="26"/>
  <c r="BA56" i="64" s="1"/>
  <c r="AZ56"/>
  <c r="BA34" i="26"/>
  <c r="BA75" i="64" s="1"/>
  <c r="AZ75"/>
  <c r="BA18" i="26"/>
  <c r="BA59" i="64" s="1"/>
  <c r="AZ59"/>
  <c r="BA20" i="26"/>
  <c r="BA61" i="64" s="1"/>
  <c r="AZ61"/>
  <c r="BA25" i="26"/>
  <c r="BA66" i="64" s="1"/>
  <c r="AZ66"/>
  <c r="BA41" i="26"/>
  <c r="BA82" i="64" s="1"/>
  <c r="AZ82"/>
  <c r="BA32" i="26"/>
  <c r="BA73" i="64" s="1"/>
  <c r="AZ73"/>
  <c r="BA29" i="26"/>
  <c r="BA70" i="64" s="1"/>
  <c r="AZ70"/>
  <c r="BA47" i="26"/>
  <c r="BA88" i="64" s="1"/>
  <c r="AZ88"/>
  <c r="BA38" i="26"/>
  <c r="BA79" i="64" s="1"/>
  <c r="AZ79"/>
  <c r="BA31" i="26"/>
  <c r="BA72" i="64" s="1"/>
  <c r="AZ72"/>
  <c r="BA26" i="26"/>
  <c r="BA67" i="64" s="1"/>
  <c r="AZ67"/>
  <c r="BA36" i="26"/>
  <c r="BA77" i="64" s="1"/>
  <c r="AZ77"/>
  <c r="BA51" i="26"/>
  <c r="BA92" i="64" s="1"/>
  <c r="AZ92"/>
  <c r="BA48" i="26"/>
  <c r="BA89" i="64" s="1"/>
  <c r="AZ89"/>
  <c r="BA42" i="26"/>
  <c r="BA83" i="64" s="1"/>
  <c r="AZ83"/>
  <c r="BA14" i="26"/>
  <c r="BA55" i="64" s="1"/>
  <c r="AZ55"/>
  <c r="BA13" i="26"/>
  <c r="BA54" i="64" s="1"/>
  <c r="AZ54"/>
  <c r="BA56" i="26"/>
  <c r="BA97" i="64" s="1"/>
  <c r="AZ97"/>
  <c r="BA40" i="26"/>
  <c r="BA81" i="64" s="1"/>
  <c r="AZ81"/>
  <c r="BA27" i="26"/>
  <c r="BA68" i="64" s="1"/>
  <c r="AZ68"/>
  <c r="BA22" i="26"/>
  <c r="BA63" i="64" s="1"/>
  <c r="AZ63"/>
  <c r="DY104" i="68"/>
  <c r="DY106"/>
  <c r="BA13" i="54"/>
  <c r="AZ15"/>
  <c r="BA15" s="1"/>
  <c r="CP133" i="66"/>
  <c r="DX133" s="1"/>
  <c r="DY133" s="1"/>
  <c r="CM134"/>
  <c r="CP135"/>
  <c r="DX135" s="1"/>
  <c r="DY135" s="1"/>
  <c r="CP134"/>
  <c r="DX134" s="1"/>
  <c r="CM136"/>
  <c r="CM133"/>
  <c r="CM131"/>
  <c r="CM130"/>
  <c r="DY130" s="1"/>
  <c r="CP136"/>
  <c r="DX136" s="1"/>
  <c r="CP131"/>
  <c r="DX131" s="1"/>
  <c r="DY131" s="1"/>
  <c r="DY132"/>
  <c r="AZ135"/>
  <c r="BA135" s="1"/>
  <c r="AZ132"/>
  <c r="BA132" s="1"/>
  <c r="AZ131"/>
  <c r="BA131" s="1"/>
  <c r="AZ133"/>
  <c r="BA133" s="1"/>
  <c r="AZ136"/>
  <c r="BA136" s="1"/>
  <c r="AZ130"/>
  <c r="BA130" s="1"/>
  <c r="AZ134"/>
  <c r="BA134" s="1"/>
  <c r="DY134" l="1"/>
  <c r="DY136"/>
  <c r="CJ19"/>
  <c r="CM19"/>
  <c r="CN19"/>
  <c r="CO19"/>
  <c r="DQ19"/>
  <c r="EZ19"/>
  <c r="FB19" s="1"/>
  <c r="CJ20"/>
  <c r="CM20"/>
  <c r="CN20"/>
  <c r="CO20"/>
  <c r="DQ20"/>
  <c r="EZ20"/>
  <c r="FB20" s="1"/>
  <c r="CJ21"/>
  <c r="CM21"/>
  <c r="CN21"/>
  <c r="CO21"/>
  <c r="DQ21"/>
  <c r="EZ21"/>
  <c r="FB21" s="1"/>
  <c r="CJ22"/>
  <c r="CM22"/>
  <c r="CN22"/>
  <c r="CO22"/>
  <c r="DQ22"/>
  <c r="EZ22"/>
  <c r="FB22" s="1"/>
  <c r="CJ23"/>
  <c r="CM23"/>
  <c r="CN23"/>
  <c r="CO23"/>
  <c r="DQ23"/>
  <c r="EZ23"/>
  <c r="FB23" s="1"/>
  <c r="CJ24"/>
  <c r="CM24"/>
  <c r="CN24"/>
  <c r="CO24"/>
  <c r="DQ24"/>
  <c r="EZ24"/>
  <c r="FB24" s="1"/>
  <c r="CJ25"/>
  <c r="CM25"/>
  <c r="CN25"/>
  <c r="CO25"/>
  <c r="DQ25"/>
  <c r="EZ25"/>
  <c r="FB25" s="1"/>
  <c r="CJ26"/>
  <c r="CM26"/>
  <c r="CN26"/>
  <c r="CO26"/>
  <c r="DQ26"/>
  <c r="EZ26"/>
  <c r="FB26" s="1"/>
  <c r="CJ27"/>
  <c r="CM27"/>
  <c r="CN27"/>
  <c r="CO27"/>
  <c r="DQ27"/>
  <c r="EZ27"/>
  <c r="FB27" s="1"/>
  <c r="CJ28"/>
  <c r="CM28"/>
  <c r="CN28"/>
  <c r="CO28"/>
  <c r="DQ28"/>
  <c r="EZ28"/>
  <c r="FB28" s="1"/>
  <c r="CJ29"/>
  <c r="CM29"/>
  <c r="CN29"/>
  <c r="CO29"/>
  <c r="DQ29"/>
  <c r="EZ29"/>
  <c r="FB29" s="1"/>
  <c r="CJ30"/>
  <c r="CM30"/>
  <c r="CN30"/>
  <c r="CO30"/>
  <c r="DQ30"/>
  <c r="EZ30"/>
  <c r="FB30" s="1"/>
  <c r="CJ31"/>
  <c r="CM31"/>
  <c r="CN31"/>
  <c r="CO31"/>
  <c r="DQ31"/>
  <c r="EZ31"/>
  <c r="FB31" s="1"/>
  <c r="CJ32"/>
  <c r="CM32"/>
  <c r="CN32"/>
  <c r="CO32"/>
  <c r="DQ32"/>
  <c r="EZ32"/>
  <c r="FB32" s="1"/>
  <c r="CJ33"/>
  <c r="CM33"/>
  <c r="CN33"/>
  <c r="CO33"/>
  <c r="DQ33"/>
  <c r="EZ33"/>
  <c r="FB33" s="1"/>
  <c r="CJ34"/>
  <c r="CM34"/>
  <c r="CN34"/>
  <c r="CO34"/>
  <c r="DQ34"/>
  <c r="EZ34"/>
  <c r="FB34" s="1"/>
  <c r="CJ35"/>
  <c r="CM35"/>
  <c r="CN35"/>
  <c r="CO35"/>
  <c r="DQ35"/>
  <c r="EZ35"/>
  <c r="FB35" s="1"/>
  <c r="CJ36"/>
  <c r="CM36"/>
  <c r="CN36"/>
  <c r="CO36"/>
  <c r="DQ36"/>
  <c r="EZ36"/>
  <c r="FB36" s="1"/>
  <c r="CJ37"/>
  <c r="CM37"/>
  <c r="CN37"/>
  <c r="CO37"/>
  <c r="DQ37"/>
  <c r="EZ37"/>
  <c r="FB37" s="1"/>
  <c r="CJ38"/>
  <c r="CM38"/>
  <c r="CN38"/>
  <c r="CO38"/>
  <c r="DQ38"/>
  <c r="EZ38"/>
  <c r="FB38" s="1"/>
  <c r="CJ39"/>
  <c r="CM39"/>
  <c r="CN39"/>
  <c r="CO39"/>
  <c r="DQ39"/>
  <c r="EZ39"/>
  <c r="FB39" s="1"/>
  <c r="CJ40"/>
  <c r="CM40"/>
  <c r="CN40"/>
  <c r="CO40"/>
  <c r="DQ40"/>
  <c r="EZ40"/>
  <c r="FB40" s="1"/>
  <c r="CJ41"/>
  <c r="CM41"/>
  <c r="CN41"/>
  <c r="CO41"/>
  <c r="DQ41"/>
  <c r="EZ41"/>
  <c r="FB41" s="1"/>
  <c r="CJ42"/>
  <c r="CM42"/>
  <c r="CN42"/>
  <c r="CO42"/>
  <c r="DQ42"/>
  <c r="EZ42"/>
  <c r="FB42" s="1"/>
  <c r="CJ43"/>
  <c r="CM43"/>
  <c r="CN43"/>
  <c r="CO43"/>
  <c r="DQ43"/>
  <c r="EZ43"/>
  <c r="FB43" s="1"/>
  <c r="CJ44"/>
  <c r="CM44"/>
  <c r="CN44"/>
  <c r="CO44"/>
  <c r="DQ44"/>
  <c r="EZ44"/>
  <c r="FB44" s="1"/>
  <c r="CJ45"/>
  <c r="CM45"/>
  <c r="CN45"/>
  <c r="CO45"/>
  <c r="DQ45"/>
  <c r="EZ45"/>
  <c r="FB45" s="1"/>
  <c r="CJ46"/>
  <c r="CM46"/>
  <c r="CN46"/>
  <c r="CO46"/>
  <c r="DQ46"/>
  <c r="EZ46"/>
  <c r="FB46" s="1"/>
  <c r="CJ47"/>
  <c r="CM47"/>
  <c r="CN47"/>
  <c r="CO47"/>
  <c r="DQ47"/>
  <c r="EZ47"/>
  <c r="FB47" s="1"/>
  <c r="CJ48"/>
  <c r="CM48"/>
  <c r="CN48"/>
  <c r="CO48"/>
  <c r="DQ48"/>
  <c r="EZ48"/>
  <c r="FB48" s="1"/>
  <c r="CJ49"/>
  <c r="CM49"/>
  <c r="CN49"/>
  <c r="CO49"/>
  <c r="DQ49"/>
  <c r="EZ49"/>
  <c r="FB49" s="1"/>
  <c r="CJ50"/>
  <c r="CM50"/>
  <c r="CN50"/>
  <c r="CO50"/>
  <c r="DQ50"/>
  <c r="EZ50"/>
  <c r="FB50" s="1"/>
  <c r="CJ51"/>
  <c r="CM51"/>
  <c r="CN51"/>
  <c r="CO51"/>
  <c r="DQ51"/>
  <c r="EZ51"/>
  <c r="FB51" s="1"/>
  <c r="CJ52"/>
  <c r="CM52"/>
  <c r="CN52"/>
  <c r="CO52"/>
  <c r="DQ52"/>
  <c r="EZ52"/>
  <c r="FB52" s="1"/>
  <c r="CJ53"/>
  <c r="CM53"/>
  <c r="CN53"/>
  <c r="CO53"/>
  <c r="DQ53"/>
  <c r="EZ53"/>
  <c r="FB53" s="1"/>
  <c r="CJ54"/>
  <c r="CM54"/>
  <c r="CN54"/>
  <c r="CO54"/>
  <c r="DQ54"/>
  <c r="EZ54"/>
  <c r="FB54" s="1"/>
  <c r="CJ55"/>
  <c r="CM55"/>
  <c r="CN55"/>
  <c r="CO55"/>
  <c r="DQ55"/>
  <c r="EZ55"/>
  <c r="FB55" s="1"/>
  <c r="CJ56"/>
  <c r="CM56"/>
  <c r="CN56"/>
  <c r="CO56"/>
  <c r="DQ56"/>
  <c r="EZ56"/>
  <c r="FB56" s="1"/>
  <c r="CJ57"/>
  <c r="CM57"/>
  <c r="CN57"/>
  <c r="CO57"/>
  <c r="DQ57"/>
  <c r="EZ57"/>
  <c r="FB57" s="1"/>
  <c r="CJ58"/>
  <c r="CM58"/>
  <c r="CN58"/>
  <c r="CO58"/>
  <c r="DQ58"/>
  <c r="EZ58"/>
  <c r="FB58" s="1"/>
  <c r="CJ59"/>
  <c r="CM59"/>
  <c r="CN59"/>
  <c r="CO59"/>
  <c r="DQ59"/>
  <c r="EZ59"/>
  <c r="FB59" s="1"/>
  <c r="CJ60"/>
  <c r="CM60"/>
  <c r="CN60"/>
  <c r="CO60"/>
  <c r="DQ60"/>
  <c r="EZ60"/>
  <c r="FB60" s="1"/>
  <c r="CJ61"/>
  <c r="CM61"/>
  <c r="CN61"/>
  <c r="CO61"/>
  <c r="DQ61"/>
  <c r="EZ61"/>
  <c r="FB61" s="1"/>
  <c r="CJ62"/>
  <c r="CM62"/>
  <c r="CN62"/>
  <c r="CO62"/>
  <c r="DQ62"/>
  <c r="EZ62"/>
  <c r="FB62" s="1"/>
  <c r="CJ63"/>
  <c r="CM63"/>
  <c r="CN63"/>
  <c r="CO63"/>
  <c r="DQ63"/>
  <c r="EZ63"/>
  <c r="FB63" s="1"/>
  <c r="CJ64"/>
  <c r="CM64"/>
  <c r="CN64"/>
  <c r="CO64"/>
  <c r="DQ64"/>
  <c r="EZ64"/>
  <c r="FB64" s="1"/>
  <c r="CJ65"/>
  <c r="CM65"/>
  <c r="CN65"/>
  <c r="CO65"/>
  <c r="DQ65"/>
  <c r="EZ65"/>
  <c r="FB65" s="1"/>
  <c r="CJ66"/>
  <c r="CM66"/>
  <c r="CN66"/>
  <c r="CO66"/>
  <c r="DQ66"/>
  <c r="EZ66"/>
  <c r="FB66" s="1"/>
  <c r="CJ67"/>
  <c r="CM67"/>
  <c r="CN67"/>
  <c r="CO67"/>
  <c r="DQ67"/>
  <c r="EZ67"/>
  <c r="FB67" s="1"/>
  <c r="CJ68"/>
  <c r="CM68"/>
  <c r="CN68"/>
  <c r="CO68"/>
  <c r="DQ68"/>
  <c r="EZ68"/>
  <c r="FB68" s="1"/>
  <c r="CJ69"/>
  <c r="CM69"/>
  <c r="CN69"/>
  <c r="CO69"/>
  <c r="DQ69"/>
  <c r="EZ69"/>
  <c r="FB69" s="1"/>
  <c r="CJ70"/>
  <c r="CM70"/>
  <c r="CN70"/>
  <c r="CO70"/>
  <c r="DQ70"/>
  <c r="EZ70"/>
  <c r="FB70" s="1"/>
  <c r="CJ71"/>
  <c r="CM71"/>
  <c r="CN71"/>
  <c r="CO71"/>
  <c r="DQ71"/>
  <c r="EZ71"/>
  <c r="FB71" s="1"/>
  <c r="CJ72"/>
  <c r="CM72"/>
  <c r="CN72"/>
  <c r="CO72"/>
  <c r="DQ72"/>
  <c r="EZ72"/>
  <c r="FB72" s="1"/>
  <c r="CJ73"/>
  <c r="CM73"/>
  <c r="CN73"/>
  <c r="CO73"/>
  <c r="DQ73"/>
  <c r="EZ73"/>
  <c r="FB73" s="1"/>
  <c r="CJ74"/>
  <c r="CM74"/>
  <c r="CN74"/>
  <c r="CO74"/>
  <c r="DQ74"/>
  <c r="EZ74"/>
  <c r="FB74" s="1"/>
  <c r="CJ75"/>
  <c r="CM75"/>
  <c r="CN75"/>
  <c r="CO75"/>
  <c r="DQ75"/>
  <c r="EZ75"/>
  <c r="FB75" s="1"/>
  <c r="CJ76"/>
  <c r="CM76"/>
  <c r="CN76"/>
  <c r="CO76"/>
  <c r="DQ76"/>
  <c r="EZ76"/>
  <c r="FB76" s="1"/>
  <c r="CJ77"/>
  <c r="CM77"/>
  <c r="CN77"/>
  <c r="CO77"/>
  <c r="DQ77"/>
  <c r="EZ77"/>
  <c r="FB77" s="1"/>
  <c r="CJ78"/>
  <c r="CM78"/>
  <c r="CN78"/>
  <c r="CO78"/>
  <c r="DQ78"/>
  <c r="EZ78"/>
  <c r="FB78" s="1"/>
  <c r="CJ79"/>
  <c r="CM79"/>
  <c r="CN79"/>
  <c r="CO79"/>
  <c r="DQ79"/>
  <c r="EZ79"/>
  <c r="FB79" s="1"/>
  <c r="CJ80"/>
  <c r="CM80"/>
  <c r="CN80"/>
  <c r="CO80"/>
  <c r="DQ80"/>
  <c r="EZ80"/>
  <c r="FB80" s="1"/>
  <c r="CJ81"/>
  <c r="CM81"/>
  <c r="CN81"/>
  <c r="CO81"/>
  <c r="DQ81"/>
  <c r="EZ81"/>
  <c r="FB81" s="1"/>
  <c r="CJ82"/>
  <c r="CM82"/>
  <c r="CN82"/>
  <c r="CO82"/>
  <c r="DQ82"/>
  <c r="EZ82"/>
  <c r="FB82" s="1"/>
  <c r="CJ83"/>
  <c r="CM83"/>
  <c r="CN83"/>
  <c r="CO83"/>
  <c r="DQ83"/>
  <c r="EZ83"/>
  <c r="FB83" s="1"/>
  <c r="CJ84"/>
  <c r="CM84"/>
  <c r="CN84"/>
  <c r="CO84"/>
  <c r="DQ84"/>
  <c r="EZ84"/>
  <c r="FB84" s="1"/>
  <c r="CJ85"/>
  <c r="CM85"/>
  <c r="CN85"/>
  <c r="CO85"/>
  <c r="DQ85"/>
  <c r="EZ85"/>
  <c r="FB85" s="1"/>
  <c r="CJ86"/>
  <c r="CM86"/>
  <c r="CN86"/>
  <c r="CO86"/>
  <c r="DQ86"/>
  <c r="EZ86"/>
  <c r="FB86" s="1"/>
  <c r="CJ87"/>
  <c r="CM87"/>
  <c r="CN87"/>
  <c r="CO87"/>
  <c r="DQ87"/>
  <c r="EZ87"/>
  <c r="FB87" s="1"/>
  <c r="CJ88"/>
  <c r="CM88"/>
  <c r="CN88"/>
  <c r="CO88"/>
  <c r="DQ88"/>
  <c r="EZ88"/>
  <c r="FB88" s="1"/>
  <c r="CJ89"/>
  <c r="CM89"/>
  <c r="CN89"/>
  <c r="CO89"/>
  <c r="DQ89"/>
  <c r="EZ89"/>
  <c r="FB89" s="1"/>
  <c r="CJ90"/>
  <c r="CM90"/>
  <c r="CN90"/>
  <c r="CO90"/>
  <c r="DQ90"/>
  <c r="EZ90"/>
  <c r="FB90" s="1"/>
  <c r="CJ91"/>
  <c r="CM91"/>
  <c r="CN91"/>
  <c r="CO91"/>
  <c r="DQ91"/>
  <c r="EZ91"/>
  <c r="FB91" s="1"/>
  <c r="CJ92"/>
  <c r="CM92"/>
  <c r="CN92"/>
  <c r="CO92"/>
  <c r="DQ92"/>
  <c r="EZ92"/>
  <c r="FB92" s="1"/>
  <c r="CJ93"/>
  <c r="CM93"/>
  <c r="CN93"/>
  <c r="CO93"/>
  <c r="DQ93"/>
  <c r="EZ93"/>
  <c r="FB93" s="1"/>
  <c r="CJ94"/>
  <c r="CM94"/>
  <c r="CN94"/>
  <c r="CO94"/>
  <c r="DQ94"/>
  <c r="EZ94"/>
  <c r="FB94" s="1"/>
  <c r="CJ95"/>
  <c r="CM95"/>
  <c r="CN95"/>
  <c r="CO95"/>
  <c r="DQ95"/>
  <c r="EZ95"/>
  <c r="FB95" s="1"/>
  <c r="CJ96"/>
  <c r="CM96"/>
  <c r="CN96"/>
  <c r="CO96"/>
  <c r="DQ96"/>
  <c r="EZ96"/>
  <c r="FB96" s="1"/>
  <c r="CJ97"/>
  <c r="CM97"/>
  <c r="CN97"/>
  <c r="CO97"/>
  <c r="DQ97"/>
  <c r="EZ97"/>
  <c r="FB97" s="1"/>
  <c r="CJ98"/>
  <c r="CM98"/>
  <c r="CN98"/>
  <c r="CO98"/>
  <c r="DQ98"/>
  <c r="EZ98"/>
  <c r="FB98" s="1"/>
  <c r="CJ99"/>
  <c r="CM99"/>
  <c r="CN99"/>
  <c r="CO99"/>
  <c r="DQ99"/>
  <c r="EZ99"/>
  <c r="CJ100"/>
  <c r="CM100"/>
  <c r="CN100"/>
  <c r="CO100"/>
  <c r="DQ100"/>
  <c r="EZ100"/>
  <c r="FB100" s="1"/>
  <c r="CJ101"/>
  <c r="CM101"/>
  <c r="CN101"/>
  <c r="CO101"/>
  <c r="DQ101"/>
  <c r="EZ101"/>
  <c r="FB101" s="1"/>
  <c r="CJ102"/>
  <c r="CM102"/>
  <c r="CN102"/>
  <c r="CO102"/>
  <c r="DQ102"/>
  <c r="EZ102"/>
  <c r="FB102" s="1"/>
  <c r="CJ103"/>
  <c r="CM103"/>
  <c r="CN103"/>
  <c r="CO103"/>
  <c r="DQ103"/>
  <c r="EZ103"/>
  <c r="FB103" s="1"/>
  <c r="CJ104"/>
  <c r="CM104"/>
  <c r="CN104"/>
  <c r="CO104"/>
  <c r="DQ104"/>
  <c r="EZ104"/>
  <c r="FB104" s="1"/>
  <c r="CJ105"/>
  <c r="CM105"/>
  <c r="CN105"/>
  <c r="CO105"/>
  <c r="DQ105"/>
  <c r="EZ105"/>
  <c r="FB105" s="1"/>
  <c r="CJ106"/>
  <c r="CM106"/>
  <c r="CN106"/>
  <c r="CO106"/>
  <c r="DQ106"/>
  <c r="EZ106"/>
  <c r="FB106" s="1"/>
  <c r="CJ107"/>
  <c r="CM107"/>
  <c r="CN107"/>
  <c r="CO107"/>
  <c r="DQ107"/>
  <c r="EZ107"/>
  <c r="FB107" s="1"/>
  <c r="CJ108"/>
  <c r="CM108"/>
  <c r="CN108"/>
  <c r="CO108"/>
  <c r="DQ108"/>
  <c r="EZ108"/>
  <c r="FB108" s="1"/>
  <c r="CJ109"/>
  <c r="CM109"/>
  <c r="CN109"/>
  <c r="CO109"/>
  <c r="DQ109"/>
  <c r="EZ109"/>
  <c r="FB109" s="1"/>
  <c r="CJ110"/>
  <c r="CM110"/>
  <c r="CN110"/>
  <c r="CO110"/>
  <c r="DQ110"/>
  <c r="EZ110"/>
  <c r="FB110" s="1"/>
  <c r="CJ111"/>
  <c r="CM111"/>
  <c r="CN111"/>
  <c r="CO111"/>
  <c r="DQ111"/>
  <c r="EZ111"/>
  <c r="FB111" s="1"/>
  <c r="CJ112"/>
  <c r="CM112"/>
  <c r="CN112"/>
  <c r="CO112"/>
  <c r="DQ112"/>
  <c r="EZ112"/>
  <c r="FB112" s="1"/>
  <c r="CJ113"/>
  <c r="CM113"/>
  <c r="CN113"/>
  <c r="CO113"/>
  <c r="DQ113"/>
  <c r="EZ113"/>
  <c r="FB113" s="1"/>
  <c r="CJ114"/>
  <c r="CM114"/>
  <c r="CN114"/>
  <c r="CO114"/>
  <c r="DQ114"/>
  <c r="EZ114"/>
  <c r="FB114" s="1"/>
  <c r="CJ115"/>
  <c r="CM115"/>
  <c r="CN115"/>
  <c r="CO115"/>
  <c r="DQ115"/>
  <c r="EZ115"/>
  <c r="FB115" s="1"/>
  <c r="CJ116"/>
  <c r="CM116"/>
  <c r="CN116"/>
  <c r="CO116"/>
  <c r="DQ116"/>
  <c r="EZ116"/>
  <c r="FB116" s="1"/>
  <c r="CJ117"/>
  <c r="CM117"/>
  <c r="CN117"/>
  <c r="CO117"/>
  <c r="DQ117"/>
  <c r="EZ117"/>
  <c r="FB117" s="1"/>
  <c r="CJ118"/>
  <c r="CM118"/>
  <c r="CN118"/>
  <c r="CO118"/>
  <c r="DQ118"/>
  <c r="EZ118"/>
  <c r="FB118" s="1"/>
  <c r="CJ119"/>
  <c r="CM119"/>
  <c r="CN119"/>
  <c r="CO119"/>
  <c r="DQ119"/>
  <c r="EZ119"/>
  <c r="FB119" s="1"/>
  <c r="CJ120"/>
  <c r="CM120"/>
  <c r="CN120"/>
  <c r="CO120"/>
  <c r="DQ120"/>
  <c r="EZ120"/>
  <c r="FB120" s="1"/>
  <c r="CJ121"/>
  <c r="CM121"/>
  <c r="CN121"/>
  <c r="CO121"/>
  <c r="DQ121"/>
  <c r="EZ121"/>
  <c r="FB121" s="1"/>
  <c r="CJ122"/>
  <c r="CM122"/>
  <c r="CN122"/>
  <c r="CO122"/>
  <c r="DQ122"/>
  <c r="CJ123"/>
  <c r="CM123"/>
  <c r="CN123"/>
  <c r="CO123"/>
  <c r="DQ123"/>
  <c r="EZ123"/>
  <c r="FB123" s="1"/>
  <c r="CJ124"/>
  <c r="CM124"/>
  <c r="CN124"/>
  <c r="CO124"/>
  <c r="DQ124"/>
  <c r="EZ124"/>
  <c r="FB124" s="1"/>
  <c r="CJ125"/>
  <c r="CM125"/>
  <c r="CN125"/>
  <c r="CO125"/>
  <c r="DQ125"/>
  <c r="EZ125"/>
  <c r="FB125" s="1"/>
  <c r="CJ126"/>
  <c r="CM126"/>
  <c r="CN126"/>
  <c r="CO126"/>
  <c r="DQ126"/>
  <c r="EZ126"/>
  <c r="FB126" s="1"/>
  <c r="CJ127"/>
  <c r="CM127"/>
  <c r="CN127"/>
  <c r="CO127"/>
  <c r="DQ127"/>
  <c r="EZ127"/>
  <c r="FB127" s="1"/>
  <c r="CJ128"/>
  <c r="CM128"/>
  <c r="CN128"/>
  <c r="CO128"/>
  <c r="DQ128"/>
  <c r="EZ128"/>
  <c r="FB128" s="1"/>
  <c r="CJ129"/>
  <c r="CM129"/>
  <c r="CN129"/>
  <c r="CO129"/>
  <c r="DQ129"/>
  <c r="EZ129"/>
  <c r="FB129" s="1"/>
  <c r="CJ17"/>
  <c r="CM17"/>
  <c r="CN17"/>
  <c r="CO17"/>
  <c r="DQ17"/>
  <c r="EZ17"/>
  <c r="FB17" s="1"/>
  <c r="CJ18"/>
  <c r="CM18"/>
  <c r="CN18"/>
  <c r="CO18"/>
  <c r="DQ18"/>
  <c r="EZ18"/>
  <c r="FB18" s="1"/>
  <c r="BE126"/>
  <c r="AN126"/>
  <c r="AT126" s="1"/>
  <c r="AU126" s="1"/>
  <c r="BE125"/>
  <c r="AN125"/>
  <c r="AT125" s="1"/>
  <c r="AU125" s="1"/>
  <c r="BD125"/>
  <c r="BE124"/>
  <c r="AN124"/>
  <c r="AT124" s="1"/>
  <c r="AU124" s="1"/>
  <c r="BD124"/>
  <c r="BE123"/>
  <c r="AN123"/>
  <c r="AT123" s="1"/>
  <c r="AU123" s="1"/>
  <c r="BD123"/>
  <c r="BE129"/>
  <c r="AN129"/>
  <c r="AT129" s="1"/>
  <c r="AU129" s="1"/>
  <c r="BE128"/>
  <c r="AN128"/>
  <c r="AT128" s="1"/>
  <c r="AU128" s="1"/>
  <c r="BE127"/>
  <c r="AN127"/>
  <c r="AT127" s="1"/>
  <c r="AU127" s="1"/>
  <c r="BE119"/>
  <c r="AN119"/>
  <c r="AT119" s="1"/>
  <c r="AU119" s="1"/>
  <c r="BE118"/>
  <c r="AN118"/>
  <c r="AT118" s="1"/>
  <c r="AU118" s="1"/>
  <c r="BD118"/>
  <c r="BE117"/>
  <c r="AN117"/>
  <c r="AT117" s="1"/>
  <c r="AU117" s="1"/>
  <c r="BD117"/>
  <c r="BE116"/>
  <c r="AN116"/>
  <c r="AT116" s="1"/>
  <c r="AU116" s="1"/>
  <c r="BD116"/>
  <c r="BE115"/>
  <c r="AN115"/>
  <c r="AT115" s="1"/>
  <c r="AU115" s="1"/>
  <c r="BD115"/>
  <c r="BE114"/>
  <c r="AN114"/>
  <c r="AT114" s="1"/>
  <c r="AU114" s="1"/>
  <c r="BD114"/>
  <c r="BE113"/>
  <c r="AN113"/>
  <c r="AT113" s="1"/>
  <c r="AU113" s="1"/>
  <c r="BE122"/>
  <c r="AN122"/>
  <c r="AT122" s="1"/>
  <c r="AU122" s="1"/>
  <c r="BD122"/>
  <c r="BE121"/>
  <c r="AN121"/>
  <c r="AT121" s="1"/>
  <c r="AU121" s="1"/>
  <c r="BE120"/>
  <c r="AN120"/>
  <c r="AT120" s="1"/>
  <c r="AU120" s="1"/>
  <c r="BD120"/>
  <c r="BE112"/>
  <c r="AN112"/>
  <c r="AT112" s="1"/>
  <c r="AU112" s="1"/>
  <c r="BD112"/>
  <c r="BE111"/>
  <c r="AN111"/>
  <c r="AT111" s="1"/>
  <c r="AU111" s="1"/>
  <c r="BD111"/>
  <c r="BE110"/>
  <c r="AN110"/>
  <c r="AT110" s="1"/>
  <c r="AU110" s="1"/>
  <c r="BD110"/>
  <c r="BE109"/>
  <c r="AN109"/>
  <c r="AT109" s="1"/>
  <c r="AU109" s="1"/>
  <c r="BD109"/>
  <c r="BE73"/>
  <c r="AN73"/>
  <c r="AT73" s="1"/>
  <c r="AU73" s="1"/>
  <c r="BD73"/>
  <c r="BE72"/>
  <c r="AN72"/>
  <c r="AT72" s="1"/>
  <c r="AU72" s="1"/>
  <c r="BD72"/>
  <c r="BE71"/>
  <c r="AN71"/>
  <c r="AT71" s="1"/>
  <c r="AU71" s="1"/>
  <c r="BD71"/>
  <c r="BE70"/>
  <c r="AN70"/>
  <c r="AT70" s="1"/>
  <c r="AU70" s="1"/>
  <c r="BD70"/>
  <c r="BE69"/>
  <c r="AN69"/>
  <c r="AT69" s="1"/>
  <c r="AU69" s="1"/>
  <c r="BD69"/>
  <c r="BE68"/>
  <c r="AN68"/>
  <c r="AT68" s="1"/>
  <c r="AU68" s="1"/>
  <c r="BD68"/>
  <c r="BE67"/>
  <c r="AN67"/>
  <c r="AT67" s="1"/>
  <c r="AU67" s="1"/>
  <c r="BD67"/>
  <c r="BE66"/>
  <c r="AN66"/>
  <c r="AT66" s="1"/>
  <c r="AU66" s="1"/>
  <c r="BD66"/>
  <c r="BE65"/>
  <c r="AN65"/>
  <c r="AT65" s="1"/>
  <c r="AU65" s="1"/>
  <c r="BD65"/>
  <c r="BE64"/>
  <c r="AN64"/>
  <c r="AT64" s="1"/>
  <c r="AU64" s="1"/>
  <c r="BD64"/>
  <c r="BE63"/>
  <c r="AN63"/>
  <c r="AT63" s="1"/>
  <c r="AU63" s="1"/>
  <c r="BD63"/>
  <c r="BE62"/>
  <c r="AN62"/>
  <c r="AT62" s="1"/>
  <c r="AU62" s="1"/>
  <c r="BD62"/>
  <c r="BE61"/>
  <c r="AN61"/>
  <c r="AT61" s="1"/>
  <c r="AU61" s="1"/>
  <c r="BD61"/>
  <c r="BE60"/>
  <c r="AN60"/>
  <c r="AT60" s="1"/>
  <c r="AU60" s="1"/>
  <c r="BD60"/>
  <c r="BE59"/>
  <c r="AN59"/>
  <c r="AT59" s="1"/>
  <c r="AU59" s="1"/>
  <c r="BD59"/>
  <c r="BE58"/>
  <c r="AN58"/>
  <c r="AT58" s="1"/>
  <c r="AU58" s="1"/>
  <c r="BD58"/>
  <c r="BE57"/>
  <c r="AN57"/>
  <c r="AT57" s="1"/>
  <c r="AU57" s="1"/>
  <c r="BD57"/>
  <c r="BE56"/>
  <c r="AN56"/>
  <c r="AT56" s="1"/>
  <c r="AU56" s="1"/>
  <c r="BD56"/>
  <c r="BE55"/>
  <c r="AN55"/>
  <c r="AT55" s="1"/>
  <c r="AU55" s="1"/>
  <c r="BD55"/>
  <c r="BE54"/>
  <c r="AN54"/>
  <c r="AT54" s="1"/>
  <c r="AU54" s="1"/>
  <c r="BD54"/>
  <c r="BE53"/>
  <c r="AN53"/>
  <c r="AT53" s="1"/>
  <c r="AU53" s="1"/>
  <c r="BD53"/>
  <c r="BE52"/>
  <c r="AN52"/>
  <c r="AT52" s="1"/>
  <c r="AU52" s="1"/>
  <c r="BD52"/>
  <c r="BE51"/>
  <c r="AN51"/>
  <c r="AT51" s="1"/>
  <c r="AU51" s="1"/>
  <c r="BD51"/>
  <c r="BE50"/>
  <c r="AN50"/>
  <c r="AT50" s="1"/>
  <c r="AU50" s="1"/>
  <c r="BD50"/>
  <c r="BE49"/>
  <c r="AN49"/>
  <c r="AT49" s="1"/>
  <c r="AU49" s="1"/>
  <c r="BD49"/>
  <c r="BE48"/>
  <c r="AN48"/>
  <c r="AT48" s="1"/>
  <c r="AU48" s="1"/>
  <c r="BD48"/>
  <c r="BE47"/>
  <c r="AN47"/>
  <c r="AT47" s="1"/>
  <c r="AU47" s="1"/>
  <c r="BD47"/>
  <c r="BE46"/>
  <c r="AN46"/>
  <c r="AT46" s="1"/>
  <c r="AU46" s="1"/>
  <c r="BD46"/>
  <c r="BE45"/>
  <c r="AN45"/>
  <c r="AT45" s="1"/>
  <c r="AU45" s="1"/>
  <c r="BD45"/>
  <c r="BE44"/>
  <c r="AN44"/>
  <c r="AT44" s="1"/>
  <c r="AU44" s="1"/>
  <c r="BD44"/>
  <c r="BE43"/>
  <c r="AN43"/>
  <c r="AT43" s="1"/>
  <c r="AU43" s="1"/>
  <c r="BD43"/>
  <c r="BE42"/>
  <c r="AN42"/>
  <c r="AT42" s="1"/>
  <c r="AU42" s="1"/>
  <c r="BD42"/>
  <c r="BE41"/>
  <c r="AN41"/>
  <c r="AT41" s="1"/>
  <c r="AU41" s="1"/>
  <c r="BD41"/>
  <c r="BE40"/>
  <c r="BD40"/>
  <c r="BE39"/>
  <c r="AN39"/>
  <c r="AT39" s="1"/>
  <c r="AU39" s="1"/>
  <c r="BD39"/>
  <c r="BE38"/>
  <c r="AN38"/>
  <c r="AT38" s="1"/>
  <c r="AU38" s="1"/>
  <c r="BD38"/>
  <c r="EZ16"/>
  <c r="FB16" s="1"/>
  <c r="DQ16"/>
  <c r="CO16"/>
  <c r="CN16"/>
  <c r="CM16"/>
  <c r="CJ16"/>
  <c r="EZ15"/>
  <c r="FB15" s="1"/>
  <c r="DQ15"/>
  <c r="CO15"/>
  <c r="CN15"/>
  <c r="CM15"/>
  <c r="CJ15"/>
  <c r="EZ14"/>
  <c r="FB14" s="1"/>
  <c r="DQ14"/>
  <c r="CO14"/>
  <c r="CN14"/>
  <c r="CM14"/>
  <c r="CJ14"/>
  <c r="EZ13"/>
  <c r="FB13" s="1"/>
  <c r="DQ13"/>
  <c r="CO13"/>
  <c r="CN13"/>
  <c r="CM13"/>
  <c r="EZ12"/>
  <c r="FB12" s="1"/>
  <c r="DQ12"/>
  <c r="CO12"/>
  <c r="CN12"/>
  <c r="CM12"/>
  <c r="CJ12"/>
  <c r="FB99" l="1"/>
  <c r="CP17"/>
  <c r="DX17" s="1"/>
  <c r="DY17" s="1"/>
  <c r="CP124"/>
  <c r="DX124" s="1"/>
  <c r="DY124" s="1"/>
  <c r="CP100"/>
  <c r="DX100" s="1"/>
  <c r="DY100" s="1"/>
  <c r="CP96"/>
  <c r="DX96" s="1"/>
  <c r="DY96" s="1"/>
  <c r="CP92"/>
  <c r="DX92" s="1"/>
  <c r="DY92" s="1"/>
  <c r="CP88"/>
  <c r="DX88" s="1"/>
  <c r="DY88" s="1"/>
  <c r="CP68"/>
  <c r="DX68" s="1"/>
  <c r="DY68" s="1"/>
  <c r="CP64"/>
  <c r="DX64" s="1"/>
  <c r="DY64" s="1"/>
  <c r="CP60"/>
  <c r="DX60" s="1"/>
  <c r="DY60" s="1"/>
  <c r="CP56"/>
  <c r="DX56" s="1"/>
  <c r="DY56" s="1"/>
  <c r="CP119"/>
  <c r="DX119" s="1"/>
  <c r="DY119" s="1"/>
  <c r="CP117"/>
  <c r="DX117" s="1"/>
  <c r="DY117" s="1"/>
  <c r="CP113"/>
  <c r="DX113" s="1"/>
  <c r="DY113" s="1"/>
  <c r="CP109"/>
  <c r="DX109" s="1"/>
  <c r="DY109" s="1"/>
  <c r="CP87"/>
  <c r="DX87" s="1"/>
  <c r="DY87" s="1"/>
  <c r="CP85"/>
  <c r="DX85" s="1"/>
  <c r="DY85" s="1"/>
  <c r="CP81"/>
  <c r="DX81" s="1"/>
  <c r="DY81" s="1"/>
  <c r="CP77"/>
  <c r="DX77" s="1"/>
  <c r="DY77" s="1"/>
  <c r="CP71"/>
  <c r="DX71" s="1"/>
  <c r="DY71" s="1"/>
  <c r="CP128"/>
  <c r="DX128" s="1"/>
  <c r="DY128" s="1"/>
  <c r="CP120"/>
  <c r="DX120" s="1"/>
  <c r="DY120" s="1"/>
  <c r="CP55"/>
  <c r="DX55" s="1"/>
  <c r="DY55" s="1"/>
  <c r="CP35"/>
  <c r="DX35" s="1"/>
  <c r="DY35" s="1"/>
  <c r="CP31"/>
  <c r="DX31" s="1"/>
  <c r="DY31" s="1"/>
  <c r="CP27"/>
  <c r="DX27" s="1"/>
  <c r="DY27" s="1"/>
  <c r="CP54"/>
  <c r="DX54" s="1"/>
  <c r="DY54" s="1"/>
  <c r="CP46"/>
  <c r="DX46" s="1"/>
  <c r="CP42"/>
  <c r="DX42" s="1"/>
  <c r="DY42" s="1"/>
  <c r="CP22"/>
  <c r="DX22" s="1"/>
  <c r="DY22" s="1"/>
  <c r="CP103"/>
  <c r="DX103" s="1"/>
  <c r="DY103" s="1"/>
  <c r="CP99"/>
  <c r="DX99" s="1"/>
  <c r="DY99" s="1"/>
  <c r="CP95"/>
  <c r="DX95" s="1"/>
  <c r="DY95" s="1"/>
  <c r="CP67"/>
  <c r="DX67" s="1"/>
  <c r="DY67" s="1"/>
  <c r="CP59"/>
  <c r="DX59" s="1"/>
  <c r="DY59" s="1"/>
  <c r="DY46"/>
  <c r="CP18"/>
  <c r="DX18" s="1"/>
  <c r="DY18" s="1"/>
  <c r="CP127"/>
  <c r="DX127" s="1"/>
  <c r="DY127" s="1"/>
  <c r="CP123"/>
  <c r="DX123" s="1"/>
  <c r="DY123" s="1"/>
  <c r="CP118"/>
  <c r="DX118" s="1"/>
  <c r="DY118" s="1"/>
  <c r="CP110"/>
  <c r="DX110" s="1"/>
  <c r="DY110" s="1"/>
  <c r="CP106"/>
  <c r="DX106" s="1"/>
  <c r="DY106" s="1"/>
  <c r="CP86"/>
  <c r="DX86" s="1"/>
  <c r="DY86" s="1"/>
  <c r="CP78"/>
  <c r="DX78" s="1"/>
  <c r="DY78" s="1"/>
  <c r="CP74"/>
  <c r="DX74" s="1"/>
  <c r="DY74" s="1"/>
  <c r="CP36"/>
  <c r="DX36" s="1"/>
  <c r="DY36" s="1"/>
  <c r="CP32"/>
  <c r="DX32" s="1"/>
  <c r="DY32" s="1"/>
  <c r="CP28"/>
  <c r="DX28" s="1"/>
  <c r="DY28" s="1"/>
  <c r="CP24"/>
  <c r="DX24" s="1"/>
  <c r="DY24" s="1"/>
  <c r="CP91"/>
  <c r="DX91" s="1"/>
  <c r="DY91" s="1"/>
  <c r="CP63"/>
  <c r="DX63" s="1"/>
  <c r="DY63" s="1"/>
  <c r="CP53"/>
  <c r="DX53" s="1"/>
  <c r="DY53" s="1"/>
  <c r="CP49"/>
  <c r="DX49" s="1"/>
  <c r="DY49" s="1"/>
  <c r="CP45"/>
  <c r="DX45" s="1"/>
  <c r="DY45" s="1"/>
  <c r="CP39"/>
  <c r="DX39" s="1"/>
  <c r="DY39" s="1"/>
  <c r="CP23"/>
  <c r="DX23" s="1"/>
  <c r="DY23" s="1"/>
  <c r="CP21"/>
  <c r="DX21" s="1"/>
  <c r="DY21" s="1"/>
  <c r="CP126"/>
  <c r="DX126" s="1"/>
  <c r="DY126" s="1"/>
  <c r="CP122"/>
  <c r="DX122" s="1"/>
  <c r="CP116"/>
  <c r="DX116" s="1"/>
  <c r="DY116" s="1"/>
  <c r="CP112"/>
  <c r="DX112" s="1"/>
  <c r="DY112" s="1"/>
  <c r="CP108"/>
  <c r="DX108" s="1"/>
  <c r="DY108" s="1"/>
  <c r="CP104"/>
  <c r="DX104" s="1"/>
  <c r="DY104" s="1"/>
  <c r="CP101"/>
  <c r="DX101" s="1"/>
  <c r="DY101" s="1"/>
  <c r="CP97"/>
  <c r="DX97" s="1"/>
  <c r="DY97" s="1"/>
  <c r="CP93"/>
  <c r="DX93" s="1"/>
  <c r="DY93" s="1"/>
  <c r="CP83"/>
  <c r="DX83" s="1"/>
  <c r="DY83" s="1"/>
  <c r="CP79"/>
  <c r="DX79" s="1"/>
  <c r="DY79" s="1"/>
  <c r="CP75"/>
  <c r="DX75" s="1"/>
  <c r="DY75" s="1"/>
  <c r="CP70"/>
  <c r="DX70" s="1"/>
  <c r="DY70" s="1"/>
  <c r="CP62"/>
  <c r="DX62" s="1"/>
  <c r="DY62" s="1"/>
  <c r="CP58"/>
  <c r="DX58" s="1"/>
  <c r="DY58" s="1"/>
  <c r="CP52"/>
  <c r="DX52" s="1"/>
  <c r="DY52" s="1"/>
  <c r="CP48"/>
  <c r="DX48" s="1"/>
  <c r="DY48" s="1"/>
  <c r="CP44"/>
  <c r="DX44" s="1"/>
  <c r="DY44" s="1"/>
  <c r="CP40"/>
  <c r="DX40" s="1"/>
  <c r="DY40" s="1"/>
  <c r="CP37"/>
  <c r="DX37" s="1"/>
  <c r="DY37" s="1"/>
  <c r="CP33"/>
  <c r="DX33" s="1"/>
  <c r="DY33" s="1"/>
  <c r="CP29"/>
  <c r="DX29" s="1"/>
  <c r="DY29" s="1"/>
  <c r="CP19"/>
  <c r="DX19" s="1"/>
  <c r="DY19" s="1"/>
  <c r="CP14"/>
  <c r="DX14" s="1"/>
  <c r="DY14" s="1"/>
  <c r="CP16"/>
  <c r="DX16" s="1"/>
  <c r="DY16" s="1"/>
  <c r="CP129"/>
  <c r="DX129" s="1"/>
  <c r="DY129" s="1"/>
  <c r="CP125"/>
  <c r="DX125" s="1"/>
  <c r="DY125" s="1"/>
  <c r="CP115"/>
  <c r="DX115" s="1"/>
  <c r="DY115" s="1"/>
  <c r="CP111"/>
  <c r="DX111" s="1"/>
  <c r="DY111" s="1"/>
  <c r="CP107"/>
  <c r="DX107" s="1"/>
  <c r="DY107" s="1"/>
  <c r="CP102"/>
  <c r="DX102" s="1"/>
  <c r="DY102" s="1"/>
  <c r="CP94"/>
  <c r="DX94" s="1"/>
  <c r="DY94" s="1"/>
  <c r="CP90"/>
  <c r="DX90" s="1"/>
  <c r="DY90" s="1"/>
  <c r="CP84"/>
  <c r="DX84" s="1"/>
  <c r="DY84" s="1"/>
  <c r="CP80"/>
  <c r="DX80" s="1"/>
  <c r="DY80" s="1"/>
  <c r="CP76"/>
  <c r="DX76" s="1"/>
  <c r="DY76" s="1"/>
  <c r="CP72"/>
  <c r="DX72" s="1"/>
  <c r="DY72" s="1"/>
  <c r="CP69"/>
  <c r="DX69" s="1"/>
  <c r="DY69" s="1"/>
  <c r="CP65"/>
  <c r="DX65" s="1"/>
  <c r="DY65" s="1"/>
  <c r="CP61"/>
  <c r="DX61" s="1"/>
  <c r="DY61" s="1"/>
  <c r="CP51"/>
  <c r="DX51" s="1"/>
  <c r="DY51" s="1"/>
  <c r="CP47"/>
  <c r="DX47" s="1"/>
  <c r="DY47" s="1"/>
  <c r="CP43"/>
  <c r="DX43" s="1"/>
  <c r="DY43" s="1"/>
  <c r="CP38"/>
  <c r="DX38" s="1"/>
  <c r="DY38" s="1"/>
  <c r="CP30"/>
  <c r="DX30" s="1"/>
  <c r="DY30" s="1"/>
  <c r="CP26"/>
  <c r="DX26" s="1"/>
  <c r="DY26" s="1"/>
  <c r="CP20"/>
  <c r="DX20" s="1"/>
  <c r="DY20" s="1"/>
  <c r="CP121"/>
  <c r="DX121" s="1"/>
  <c r="DY121" s="1"/>
  <c r="CP114"/>
  <c r="DX114" s="1"/>
  <c r="DY114" s="1"/>
  <c r="CP105"/>
  <c r="DX105" s="1"/>
  <c r="DY105" s="1"/>
  <c r="CP98"/>
  <c r="DX98" s="1"/>
  <c r="DY98" s="1"/>
  <c r="CP89"/>
  <c r="DX89" s="1"/>
  <c r="DY89" s="1"/>
  <c r="CP82"/>
  <c r="DX82" s="1"/>
  <c r="DY82" s="1"/>
  <c r="CP73"/>
  <c r="DX73" s="1"/>
  <c r="DY73" s="1"/>
  <c r="CP66"/>
  <c r="DX66" s="1"/>
  <c r="DY66" s="1"/>
  <c r="CP57"/>
  <c r="DX57" s="1"/>
  <c r="DY57" s="1"/>
  <c r="CP50"/>
  <c r="DX50" s="1"/>
  <c r="DY50" s="1"/>
  <c r="CP41"/>
  <c r="DX41" s="1"/>
  <c r="DY41" s="1"/>
  <c r="CP34"/>
  <c r="DX34" s="1"/>
  <c r="DY34" s="1"/>
  <c r="CP25"/>
  <c r="DX25" s="1"/>
  <c r="DY25" s="1"/>
  <c r="AZ46"/>
  <c r="BA46" s="1"/>
  <c r="AZ62"/>
  <c r="BA62" s="1"/>
  <c r="BD126"/>
  <c r="BD127"/>
  <c r="BD129"/>
  <c r="BD128"/>
  <c r="BD113"/>
  <c r="BD119"/>
  <c r="BD121"/>
  <c r="CP12"/>
  <c r="DX12" s="1"/>
  <c r="DY12" s="1"/>
  <c r="CP13"/>
  <c r="DX13" s="1"/>
  <c r="DY13" s="1"/>
  <c r="CP15"/>
  <c r="DX15" s="1"/>
  <c r="DY15" s="1"/>
  <c r="DY122" l="1"/>
  <c r="DZ122"/>
  <c r="EZ122" s="1"/>
  <c r="AZ122"/>
  <c r="BA122" s="1"/>
  <c r="AZ70"/>
  <c r="BA70" s="1"/>
  <c r="AZ38"/>
  <c r="BA38" s="1"/>
  <c r="AZ54"/>
  <c r="BA54" s="1"/>
  <c r="AZ64"/>
  <c r="BA64" s="1"/>
  <c r="AZ39"/>
  <c r="BA39" s="1"/>
  <c r="AZ109"/>
  <c r="BA109" s="1"/>
  <c r="AZ120"/>
  <c r="BA120" s="1"/>
  <c r="AZ72"/>
  <c r="BA72" s="1"/>
  <c r="AZ56"/>
  <c r="BA56" s="1"/>
  <c r="BA40"/>
  <c r="AZ111"/>
  <c r="BA111" s="1"/>
  <c r="AZ114"/>
  <c r="BA114" s="1"/>
  <c r="AZ48"/>
  <c r="BA48" s="1"/>
  <c r="AZ125"/>
  <c r="BA125" s="1"/>
  <c r="AZ61"/>
  <c r="BA61" s="1"/>
  <c r="AZ53"/>
  <c r="BA53" s="1"/>
  <c r="AZ45"/>
  <c r="BA45" s="1"/>
  <c r="AZ123"/>
  <c r="BA123" s="1"/>
  <c r="AZ126"/>
  <c r="BA126" s="1"/>
  <c r="AZ128"/>
  <c r="BA128" s="1"/>
  <c r="AZ127"/>
  <c r="BA127" s="1"/>
  <c r="AZ129"/>
  <c r="BA129" s="1"/>
  <c r="AZ116"/>
  <c r="BA116" s="1"/>
  <c r="AZ113"/>
  <c r="BA113" s="1"/>
  <c r="AZ119"/>
  <c r="BA119" s="1"/>
  <c r="AZ121"/>
  <c r="BA121" s="1"/>
  <c r="AZ67"/>
  <c r="BA67" s="1"/>
  <c r="AZ59"/>
  <c r="BA59" s="1"/>
  <c r="AZ51"/>
  <c r="BA51" s="1"/>
  <c r="AZ73"/>
  <c r="BA73" s="1"/>
  <c r="AZ57"/>
  <c r="BA57" s="1"/>
  <c r="AZ65"/>
  <c r="BA65" s="1"/>
  <c r="AZ49"/>
  <c r="BA49" s="1"/>
  <c r="AZ41"/>
  <c r="BA41" s="1"/>
  <c r="AZ43"/>
  <c r="BA43" s="1"/>
  <c r="FB122" l="1"/>
  <c r="EZ140"/>
  <c r="AZ47"/>
  <c r="BA47" s="1"/>
  <c r="AZ63"/>
  <c r="BA63" s="1"/>
  <c r="AZ69"/>
  <c r="BA69" s="1"/>
  <c r="AZ118"/>
  <c r="BA118" s="1"/>
  <c r="AZ55"/>
  <c r="BA55" s="1"/>
  <c r="AZ71"/>
  <c r="BA71" s="1"/>
  <c r="AZ52"/>
  <c r="BA52" s="1"/>
  <c r="AZ66"/>
  <c r="BA66" s="1"/>
  <c r="AZ60"/>
  <c r="BA60" s="1"/>
  <c r="AZ50"/>
  <c r="BA50" s="1"/>
  <c r="AZ58"/>
  <c r="BA58" s="1"/>
  <c r="AZ68"/>
  <c r="BA68" s="1"/>
  <c r="AZ44"/>
  <c r="BA44" s="1"/>
  <c r="AZ42"/>
  <c r="BA42" s="1"/>
  <c r="AZ124"/>
  <c r="BA124" s="1"/>
  <c r="AZ117"/>
  <c r="BA117" s="1"/>
  <c r="AZ115"/>
  <c r="BA115" s="1"/>
  <c r="AZ112"/>
  <c r="BA112" s="1"/>
  <c r="AZ110"/>
  <c r="BA110" s="1"/>
  <c r="AY143" l="1"/>
  <c r="AX143"/>
  <c r="AW143"/>
  <c r="AV143"/>
  <c r="AM143"/>
  <c r="AL143"/>
  <c r="BE108"/>
  <c r="AN108"/>
  <c r="AT108" s="1"/>
  <c r="AU108" s="1"/>
  <c r="BE107"/>
  <c r="AN107"/>
  <c r="AT107" s="1"/>
  <c r="AU107" s="1"/>
  <c r="BD107"/>
  <c r="BE106"/>
  <c r="AN106"/>
  <c r="AT106" s="1"/>
  <c r="AU106" s="1"/>
  <c r="BE105"/>
  <c r="AN105"/>
  <c r="AT105" s="1"/>
  <c r="AU105" s="1"/>
  <c r="BD105"/>
  <c r="BE104"/>
  <c r="AN104"/>
  <c r="AT104" s="1"/>
  <c r="AU104" s="1"/>
  <c r="BE103"/>
  <c r="AN103"/>
  <c r="AT103" s="1"/>
  <c r="AU103" s="1"/>
  <c r="BD103"/>
  <c r="BE102"/>
  <c r="AN102"/>
  <c r="AT102" s="1"/>
  <c r="AU102" s="1"/>
  <c r="BE101"/>
  <c r="AN101"/>
  <c r="AT101" s="1"/>
  <c r="AU101" s="1"/>
  <c r="BD101"/>
  <c r="BE100"/>
  <c r="AN100"/>
  <c r="AT100" s="1"/>
  <c r="AU100" s="1"/>
  <c r="BE99"/>
  <c r="AN99"/>
  <c r="AT99" s="1"/>
  <c r="AU99" s="1"/>
  <c r="BD99"/>
  <c r="BE98"/>
  <c r="AN98"/>
  <c r="AT98" s="1"/>
  <c r="AU98" s="1"/>
  <c r="BD98"/>
  <c r="BE97"/>
  <c r="AN97"/>
  <c r="AT97" s="1"/>
  <c r="AU97" s="1"/>
  <c r="BD97"/>
  <c r="BE96"/>
  <c r="AN96"/>
  <c r="AT96" s="1"/>
  <c r="AU96" s="1"/>
  <c r="BD96"/>
  <c r="BE95"/>
  <c r="AN95"/>
  <c r="AT95" s="1"/>
  <c r="AU95" s="1"/>
  <c r="BD95"/>
  <c r="BE94"/>
  <c r="AN94"/>
  <c r="AT94" s="1"/>
  <c r="AU94" s="1"/>
  <c r="BE93"/>
  <c r="AN93"/>
  <c r="AT93" s="1"/>
  <c r="AU93" s="1"/>
  <c r="BD93"/>
  <c r="BE92"/>
  <c r="AN92"/>
  <c r="AT92" s="1"/>
  <c r="AU92" s="1"/>
  <c r="BE91"/>
  <c r="AN91"/>
  <c r="AT91" s="1"/>
  <c r="AU91" s="1"/>
  <c r="BD91"/>
  <c r="BE90"/>
  <c r="AN90"/>
  <c r="AT90" s="1"/>
  <c r="AU90" s="1"/>
  <c r="BE89"/>
  <c r="AN89"/>
  <c r="AT89" s="1"/>
  <c r="AU89" s="1"/>
  <c r="BD89"/>
  <c r="BE88"/>
  <c r="AN88"/>
  <c r="AT88" s="1"/>
  <c r="AU88" s="1"/>
  <c r="BD88"/>
  <c r="BE87"/>
  <c r="AN87"/>
  <c r="AT87" s="1"/>
  <c r="AU87" s="1"/>
  <c r="BD87"/>
  <c r="BE86"/>
  <c r="AN86"/>
  <c r="AT86" s="1"/>
  <c r="AU86" s="1"/>
  <c r="BD86"/>
  <c r="BE85"/>
  <c r="AN85"/>
  <c r="AT85" s="1"/>
  <c r="AU85" s="1"/>
  <c r="BD85"/>
  <c r="BE84"/>
  <c r="AN84"/>
  <c r="AT84" s="1"/>
  <c r="AU84" s="1"/>
  <c r="BE83"/>
  <c r="AN83"/>
  <c r="AT83" s="1"/>
  <c r="AU83" s="1"/>
  <c r="BD83"/>
  <c r="BE82"/>
  <c r="AN82"/>
  <c r="AT82" s="1"/>
  <c r="AU82" s="1"/>
  <c r="BE81"/>
  <c r="AN81"/>
  <c r="AT81" s="1"/>
  <c r="AU81" s="1"/>
  <c r="BD81"/>
  <c r="BE80"/>
  <c r="AN80"/>
  <c r="AT80" s="1"/>
  <c r="AU80" s="1"/>
  <c r="BE79"/>
  <c r="AN79"/>
  <c r="AT79" s="1"/>
  <c r="AU79" s="1"/>
  <c r="BD79"/>
  <c r="BE78"/>
  <c r="AN78"/>
  <c r="AT78" s="1"/>
  <c r="AU78" s="1"/>
  <c r="BD78"/>
  <c r="BE77"/>
  <c r="AN77"/>
  <c r="AT77" s="1"/>
  <c r="AU77" s="1"/>
  <c r="BD77"/>
  <c r="BE76"/>
  <c r="AN76"/>
  <c r="AT76" s="1"/>
  <c r="AU76" s="1"/>
  <c r="BE75"/>
  <c r="AN75"/>
  <c r="AT75" s="1"/>
  <c r="AU75" s="1"/>
  <c r="BD75"/>
  <c r="BE74"/>
  <c r="AN74"/>
  <c r="AT74" s="1"/>
  <c r="AU74" s="1"/>
  <c r="BE37"/>
  <c r="AN37"/>
  <c r="AT37" s="1"/>
  <c r="AU37" s="1"/>
  <c r="BD37"/>
  <c r="BE36"/>
  <c r="AN36"/>
  <c r="AT36" s="1"/>
  <c r="AU36" s="1"/>
  <c r="BE35"/>
  <c r="AN35"/>
  <c r="AT35" s="1"/>
  <c r="AU35" s="1"/>
  <c r="BD35"/>
  <c r="BE34"/>
  <c r="AN34"/>
  <c r="AT34" s="1"/>
  <c r="AU34" s="1"/>
  <c r="BD34"/>
  <c r="BE33"/>
  <c r="AN33"/>
  <c r="AT33" s="1"/>
  <c r="AU33" s="1"/>
  <c r="BD33"/>
  <c r="BE32"/>
  <c r="AN32"/>
  <c r="AT32" s="1"/>
  <c r="AU32" s="1"/>
  <c r="BD32"/>
  <c r="BE31"/>
  <c r="AN31"/>
  <c r="AT31" s="1"/>
  <c r="AU31" s="1"/>
  <c r="BD31"/>
  <c r="BE30"/>
  <c r="AN30"/>
  <c r="AT30" s="1"/>
  <c r="AU30" s="1"/>
  <c r="BD30"/>
  <c r="BE29"/>
  <c r="AN29"/>
  <c r="AT29" s="1"/>
  <c r="AU29" s="1"/>
  <c r="BD29"/>
  <c r="BE28"/>
  <c r="AN28"/>
  <c r="AT28" s="1"/>
  <c r="AU28" s="1"/>
  <c r="BE27"/>
  <c r="AN27"/>
  <c r="AT27" s="1"/>
  <c r="AU27" s="1"/>
  <c r="BD27"/>
  <c r="BE26"/>
  <c r="AN26"/>
  <c r="AT26" s="1"/>
  <c r="AU26" s="1"/>
  <c r="BD26"/>
  <c r="BE25"/>
  <c r="AN25"/>
  <c r="AT25" s="1"/>
  <c r="AU25" s="1"/>
  <c r="BD25"/>
  <c r="BE24"/>
  <c r="AN24"/>
  <c r="AT24" s="1"/>
  <c r="AU24" s="1"/>
  <c r="BD24"/>
  <c r="BE23"/>
  <c r="AN23"/>
  <c r="AT23" s="1"/>
  <c r="AU23" s="1"/>
  <c r="BD23"/>
  <c r="BE22"/>
  <c r="AN22"/>
  <c r="AT22" s="1"/>
  <c r="AU22" s="1"/>
  <c r="BE21"/>
  <c r="AN21"/>
  <c r="AT21" s="1"/>
  <c r="AU21" s="1"/>
  <c r="BD21"/>
  <c r="BE20"/>
  <c r="AN20"/>
  <c r="AT20" s="1"/>
  <c r="AU20" s="1"/>
  <c r="BE19"/>
  <c r="AN19"/>
  <c r="AT19" s="1"/>
  <c r="AU19" s="1"/>
  <c r="BD19"/>
  <c r="BE18"/>
  <c r="AN18"/>
  <c r="AT18" s="1"/>
  <c r="AU18" s="1"/>
  <c r="BE17"/>
  <c r="AN17"/>
  <c r="AT17" s="1"/>
  <c r="AU17" s="1"/>
  <c r="BD17"/>
  <c r="BE16"/>
  <c r="AN16"/>
  <c r="AT16" s="1"/>
  <c r="AU16" s="1"/>
  <c r="BE15"/>
  <c r="AN15"/>
  <c r="AT15" s="1"/>
  <c r="AU15" s="1"/>
  <c r="BD15"/>
  <c r="BE14"/>
  <c r="AN14"/>
  <c r="AT14" s="1"/>
  <c r="AU14" s="1"/>
  <c r="BE13"/>
  <c r="AN13"/>
  <c r="AT13" s="1"/>
  <c r="AU13" s="1"/>
  <c r="BD13"/>
  <c r="BE12"/>
  <c r="AN12"/>
  <c r="AJ12"/>
  <c r="AO12" s="1"/>
  <c r="W12"/>
  <c r="U12"/>
  <c r="S12"/>
  <c r="Q12"/>
  <c r="O12"/>
  <c r="M12"/>
  <c r="K12"/>
  <c r="I12"/>
  <c r="BE2"/>
  <c r="BD2"/>
  <c r="AN1"/>
  <c r="AJ1"/>
  <c r="AO1" s="1"/>
  <c r="AR1" s="1"/>
  <c r="AI1"/>
  <c r="AG1"/>
  <c r="AE1"/>
  <c r="AC1"/>
  <c r="AA1"/>
  <c r="Y1"/>
  <c r="W1"/>
  <c r="U1"/>
  <c r="S1"/>
  <c r="Q1"/>
  <c r="O1"/>
  <c r="M1"/>
  <c r="K1"/>
  <c r="I1"/>
  <c r="AG33" i="60"/>
  <c r="D33"/>
  <c r="C33"/>
  <c r="B33"/>
  <c r="A33"/>
  <c r="AG34" s="1"/>
  <c r="BJ25"/>
  <c r="AC25"/>
  <c r="A25"/>
  <c r="AG18"/>
  <c r="AC26" s="1"/>
  <c r="AC18"/>
  <c r="AH18" s="1"/>
  <c r="AB18"/>
  <c r="Z18"/>
  <c r="X18"/>
  <c r="V18"/>
  <c r="T18"/>
  <c r="R18"/>
  <c r="AI18" s="1"/>
  <c r="P18"/>
  <c r="N18"/>
  <c r="L18"/>
  <c r="J18"/>
  <c r="H18"/>
  <c r="F18"/>
  <c r="D18"/>
  <c r="B18"/>
  <c r="AD18" s="1"/>
  <c r="AG1"/>
  <c r="AC1"/>
  <c r="AH1" s="1"/>
  <c r="AB1"/>
  <c r="Z1"/>
  <c r="X1"/>
  <c r="V1"/>
  <c r="T1"/>
  <c r="R1"/>
  <c r="AI1" s="1"/>
  <c r="AL1" s="1"/>
  <c r="P1"/>
  <c r="N1"/>
  <c r="L1"/>
  <c r="J1"/>
  <c r="H1"/>
  <c r="F1"/>
  <c r="D1"/>
  <c r="B1"/>
  <c r="AD1" s="1"/>
  <c r="AG33" i="61"/>
  <c r="D33"/>
  <c r="C33"/>
  <c r="B33"/>
  <c r="A33"/>
  <c r="AG34" s="1"/>
  <c r="BJ25"/>
  <c r="AC25"/>
  <c r="A25"/>
  <c r="AG18"/>
  <c r="AC26" s="1"/>
  <c r="AC18"/>
  <c r="AH18" s="1"/>
  <c r="AB18"/>
  <c r="Z18"/>
  <c r="X18"/>
  <c r="V18"/>
  <c r="T18"/>
  <c r="R18"/>
  <c r="P18"/>
  <c r="N18"/>
  <c r="L18"/>
  <c r="J18"/>
  <c r="H18"/>
  <c r="F18"/>
  <c r="D18"/>
  <c r="B18"/>
  <c r="AD18" s="1"/>
  <c r="AG1"/>
  <c r="AC1"/>
  <c r="AH1" s="1"/>
  <c r="AB1"/>
  <c r="Z1"/>
  <c r="X1"/>
  <c r="V1"/>
  <c r="T1"/>
  <c r="R1"/>
  <c r="P1"/>
  <c r="N1"/>
  <c r="L1"/>
  <c r="J1"/>
  <c r="H1"/>
  <c r="F1"/>
  <c r="D1"/>
  <c r="B1"/>
  <c r="AD1" s="1"/>
  <c r="AY129" i="64"/>
  <c r="AX129"/>
  <c r="AW129"/>
  <c r="AV129"/>
  <c r="AM129"/>
  <c r="AL129"/>
  <c r="AH129"/>
  <c r="AF129"/>
  <c r="AD129"/>
  <c r="AB129"/>
  <c r="Z129"/>
  <c r="X129"/>
  <c r="V129"/>
  <c r="T129"/>
  <c r="R129"/>
  <c r="P129"/>
  <c r="N129"/>
  <c r="L129"/>
  <c r="J129"/>
  <c r="H129"/>
  <c r="AN129"/>
  <c r="AJ129"/>
  <c r="AI129"/>
  <c r="AG129"/>
  <c r="AE129"/>
  <c r="AC129"/>
  <c r="AA129"/>
  <c r="Y129"/>
  <c r="W129"/>
  <c r="U129"/>
  <c r="S129"/>
  <c r="Q129"/>
  <c r="O129"/>
  <c r="M129"/>
  <c r="K129"/>
  <c r="D22" i="63"/>
  <c r="C22"/>
  <c r="B22"/>
  <c r="H21"/>
  <c r="G21"/>
  <c r="F21"/>
  <c r="I21" s="1"/>
  <c r="J21" s="1"/>
  <c r="E21"/>
  <c r="M20"/>
  <c r="H20"/>
  <c r="G20"/>
  <c r="F20"/>
  <c r="E20"/>
  <c r="N19"/>
  <c r="O19" s="1"/>
  <c r="H19"/>
  <c r="G19"/>
  <c r="F19"/>
  <c r="E19"/>
  <c r="N18"/>
  <c r="O18" s="1"/>
  <c r="H18"/>
  <c r="G18"/>
  <c r="F18"/>
  <c r="E18"/>
  <c r="N17"/>
  <c r="O17" s="1"/>
  <c r="H17"/>
  <c r="G17"/>
  <c r="F17"/>
  <c r="E17"/>
  <c r="N16"/>
  <c r="O16" s="1"/>
  <c r="H16"/>
  <c r="G16"/>
  <c r="I16" s="1"/>
  <c r="J16" s="1"/>
  <c r="F16"/>
  <c r="E16"/>
  <c r="N15"/>
  <c r="O15" s="1"/>
  <c r="H15"/>
  <c r="G15"/>
  <c r="F15"/>
  <c r="E15"/>
  <c r="N14"/>
  <c r="O14" s="1"/>
  <c r="H14"/>
  <c r="G14"/>
  <c r="I14" s="1"/>
  <c r="J14" s="1"/>
  <c r="F14"/>
  <c r="E14"/>
  <c r="N13"/>
  <c r="O13" s="1"/>
  <c r="H13"/>
  <c r="G13"/>
  <c r="F13"/>
  <c r="E13"/>
  <c r="N12"/>
  <c r="O12" s="1"/>
  <c r="H12"/>
  <c r="G12"/>
  <c r="I12" s="1"/>
  <c r="J12" s="1"/>
  <c r="F12"/>
  <c r="E12"/>
  <c r="N11"/>
  <c r="O11" s="1"/>
  <c r="H11"/>
  <c r="G11"/>
  <c r="F11"/>
  <c r="E11"/>
  <c r="N10"/>
  <c r="O10" s="1"/>
  <c r="H10"/>
  <c r="G10"/>
  <c r="I10" s="1"/>
  <c r="J10" s="1"/>
  <c r="F10"/>
  <c r="E10"/>
  <c r="N9"/>
  <c r="O9" s="1"/>
  <c r="H9"/>
  <c r="G9"/>
  <c r="I9" s="1"/>
  <c r="J9" s="1"/>
  <c r="F9"/>
  <c r="E9"/>
  <c r="N8"/>
  <c r="N20" s="1"/>
  <c r="H8"/>
  <c r="H22" s="1"/>
  <c r="G8"/>
  <c r="G22" s="1"/>
  <c r="F8"/>
  <c r="F22" s="1"/>
  <c r="E8"/>
  <c r="E22" s="1"/>
  <c r="C14" i="59"/>
  <c r="B14"/>
  <c r="E13"/>
  <c r="H13" s="1"/>
  <c r="D13"/>
  <c r="G13" s="1"/>
  <c r="H12"/>
  <c r="E12"/>
  <c r="D12"/>
  <c r="G12" s="1"/>
  <c r="F12" s="1"/>
  <c r="I12" s="1"/>
  <c r="G11"/>
  <c r="E11"/>
  <c r="H11" s="1"/>
  <c r="D11"/>
  <c r="H10"/>
  <c r="E10"/>
  <c r="D10"/>
  <c r="G10" s="1"/>
  <c r="F10" s="1"/>
  <c r="I10" s="1"/>
  <c r="E9"/>
  <c r="H9" s="1"/>
  <c r="D9"/>
  <c r="G9" s="1"/>
  <c r="E8"/>
  <c r="H8" s="1"/>
  <c r="D8"/>
  <c r="D14" s="1"/>
  <c r="E22" i="62"/>
  <c r="D22"/>
  <c r="C22"/>
  <c r="B22"/>
  <c r="J21"/>
  <c r="I21"/>
  <c r="H21"/>
  <c r="G21"/>
  <c r="F21"/>
  <c r="M21" s="1"/>
  <c r="J20"/>
  <c r="I20"/>
  <c r="H20"/>
  <c r="G20"/>
  <c r="K20" s="1"/>
  <c r="F20"/>
  <c r="M20" s="1"/>
  <c r="J19"/>
  <c r="I19"/>
  <c r="H19"/>
  <c r="G19"/>
  <c r="F19"/>
  <c r="M19" s="1"/>
  <c r="J18"/>
  <c r="I18"/>
  <c r="H18"/>
  <c r="G18"/>
  <c r="K18" s="1"/>
  <c r="F18"/>
  <c r="M18" s="1"/>
  <c r="J17"/>
  <c r="I17"/>
  <c r="H17"/>
  <c r="G17"/>
  <c r="F17"/>
  <c r="M17" s="1"/>
  <c r="J16"/>
  <c r="I16"/>
  <c r="H16"/>
  <c r="G16"/>
  <c r="K16" s="1"/>
  <c r="F16"/>
  <c r="M16" s="1"/>
  <c r="J15"/>
  <c r="I15"/>
  <c r="H15"/>
  <c r="G15"/>
  <c r="F15"/>
  <c r="M15" s="1"/>
  <c r="J14"/>
  <c r="I14"/>
  <c r="H14"/>
  <c r="G14"/>
  <c r="K14" s="1"/>
  <c r="F14"/>
  <c r="M14" s="1"/>
  <c r="J13"/>
  <c r="I13"/>
  <c r="H13"/>
  <c r="G13"/>
  <c r="F13"/>
  <c r="M13" s="1"/>
  <c r="J12"/>
  <c r="I12"/>
  <c r="H12"/>
  <c r="G12"/>
  <c r="K12" s="1"/>
  <c r="F12"/>
  <c r="M12" s="1"/>
  <c r="J11"/>
  <c r="I11"/>
  <c r="H11"/>
  <c r="G11"/>
  <c r="F11"/>
  <c r="M11" s="1"/>
  <c r="J10"/>
  <c r="I10"/>
  <c r="H10"/>
  <c r="G10"/>
  <c r="K10" s="1"/>
  <c r="F10"/>
  <c r="M10" s="1"/>
  <c r="J9"/>
  <c r="I9"/>
  <c r="H9"/>
  <c r="G9"/>
  <c r="F9"/>
  <c r="M9" s="1"/>
  <c r="J8"/>
  <c r="J22" s="1"/>
  <c r="I8"/>
  <c r="I22" s="1"/>
  <c r="H8"/>
  <c r="H22" s="1"/>
  <c r="G8"/>
  <c r="G22" s="1"/>
  <c r="F8"/>
  <c r="F22" s="1"/>
  <c r="AQ12" i="66" l="1"/>
  <c r="AT12" s="1"/>
  <c r="AU12" s="1"/>
  <c r="AR12"/>
  <c r="BD12"/>
  <c r="AJ143"/>
  <c r="AK12"/>
  <c r="AK143" s="1"/>
  <c r="BD20"/>
  <c r="AZ13"/>
  <c r="BA13" s="1"/>
  <c r="AZ19"/>
  <c r="BA19" s="1"/>
  <c r="AN143"/>
  <c r="BD16"/>
  <c r="AZ17"/>
  <c r="BA17" s="1"/>
  <c r="AP143"/>
  <c r="AS143"/>
  <c r="BD22"/>
  <c r="AK1"/>
  <c r="AP1"/>
  <c r="AS1" s="1"/>
  <c r="BD14"/>
  <c r="BD18"/>
  <c r="BD28"/>
  <c r="BD36"/>
  <c r="BD74"/>
  <c r="BD76"/>
  <c r="BD80"/>
  <c r="BD82"/>
  <c r="BD84"/>
  <c r="BD90"/>
  <c r="BD92"/>
  <c r="BD94"/>
  <c r="BD100"/>
  <c r="BD102"/>
  <c r="BD104"/>
  <c r="BD106"/>
  <c r="BD108"/>
  <c r="AJ1" i="60"/>
  <c r="AM1" s="1"/>
  <c r="AK1"/>
  <c r="AE25"/>
  <c r="AL18"/>
  <c r="AH25" s="1"/>
  <c r="AJ18"/>
  <c r="AF25" s="1"/>
  <c r="AD25"/>
  <c r="AK18"/>
  <c r="AG25" s="1"/>
  <c r="AK1" i="61"/>
  <c r="AD25"/>
  <c r="AK18"/>
  <c r="AG25" s="1"/>
  <c r="AI1"/>
  <c r="AL1" s="1"/>
  <c r="AI18"/>
  <c r="AJ18" s="1"/>
  <c r="I18" i="63"/>
  <c r="J18" s="1"/>
  <c r="I11"/>
  <c r="J11" s="1"/>
  <c r="I13"/>
  <c r="J13" s="1"/>
  <c r="I15"/>
  <c r="J15" s="1"/>
  <c r="I17"/>
  <c r="J17" s="1"/>
  <c r="I19"/>
  <c r="J19" s="1"/>
  <c r="I20"/>
  <c r="J20" s="1"/>
  <c r="K9" i="62"/>
  <c r="K11"/>
  <c r="K13"/>
  <c r="K15"/>
  <c r="K17"/>
  <c r="K19"/>
  <c r="K21"/>
  <c r="AP129" i="64"/>
  <c r="AS129"/>
  <c r="I129"/>
  <c r="M24" i="63"/>
  <c r="O20"/>
  <c r="O8"/>
  <c r="I8"/>
  <c r="J10" i="59"/>
  <c r="J12"/>
  <c r="G8"/>
  <c r="G14" s="1"/>
  <c r="B18" s="1"/>
  <c r="F9"/>
  <c r="I9" s="1"/>
  <c r="J9" s="1"/>
  <c r="F11"/>
  <c r="I11" s="1"/>
  <c r="J11" s="1"/>
  <c r="F13"/>
  <c r="I13" s="1"/>
  <c r="J13" s="1"/>
  <c r="E14"/>
  <c r="H14" s="1"/>
  <c r="B28" i="62"/>
  <c r="B25"/>
  <c r="M8"/>
  <c r="L22"/>
  <c r="L25" s="1"/>
  <c r="K8"/>
  <c r="K22" s="1"/>
  <c r="E24" s="1"/>
  <c r="AZ103" i="66" l="1"/>
  <c r="BA103" s="1"/>
  <c r="AZ87"/>
  <c r="BA87" s="1"/>
  <c r="AZ105"/>
  <c r="BA105" s="1"/>
  <c r="AZ21"/>
  <c r="BA21" s="1"/>
  <c r="AZ83"/>
  <c r="BA83" s="1"/>
  <c r="AZ23"/>
  <c r="BA23" s="1"/>
  <c r="AZ77"/>
  <c r="BA77" s="1"/>
  <c r="AZ35"/>
  <c r="BA35" s="1"/>
  <c r="AZ27"/>
  <c r="BA27" s="1"/>
  <c r="AZ97"/>
  <c r="BA97" s="1"/>
  <c r="AZ15"/>
  <c r="BA15" s="1"/>
  <c r="AZ100"/>
  <c r="BA100" s="1"/>
  <c r="AZ95"/>
  <c r="BA95" s="1"/>
  <c r="AZ94"/>
  <c r="BA94" s="1"/>
  <c r="AZ93"/>
  <c r="BA93" s="1"/>
  <c r="AZ33"/>
  <c r="BA33" s="1"/>
  <c r="AZ74"/>
  <c r="BA74" s="1"/>
  <c r="AZ76"/>
  <c r="BA76" s="1"/>
  <c r="AZ20"/>
  <c r="BA20" s="1"/>
  <c r="AO143"/>
  <c r="AZ79"/>
  <c r="BA79" s="1"/>
  <c r="AZ90"/>
  <c r="BA90" s="1"/>
  <c r="AZ37"/>
  <c r="BA37" s="1"/>
  <c r="AZ29"/>
  <c r="BA29" s="1"/>
  <c r="AZ104"/>
  <c r="BA104" s="1"/>
  <c r="AZ80"/>
  <c r="BA80" s="1"/>
  <c r="AZ107"/>
  <c r="BA107" s="1"/>
  <c r="AZ108"/>
  <c r="BA108" s="1"/>
  <c r="AZ84"/>
  <c r="BA84" s="1"/>
  <c r="AZ28"/>
  <c r="BA28" s="1"/>
  <c r="AZ16"/>
  <c r="BA16" s="1"/>
  <c r="AZ14"/>
  <c r="BA14" s="1"/>
  <c r="AZ91"/>
  <c r="BA91" s="1"/>
  <c r="AZ75"/>
  <c r="BA75" s="1"/>
  <c r="AZ102"/>
  <c r="BA102" s="1"/>
  <c r="AZ101"/>
  <c r="BA101" s="1"/>
  <c r="AZ85"/>
  <c r="BA85" s="1"/>
  <c r="AZ25"/>
  <c r="BA25" s="1"/>
  <c r="AZ99"/>
  <c r="BA99" s="1"/>
  <c r="AZ92"/>
  <c r="BA92" s="1"/>
  <c r="AZ36"/>
  <c r="BA36" s="1"/>
  <c r="AZ18"/>
  <c r="BA18" s="1"/>
  <c r="AZ106"/>
  <c r="BA106" s="1"/>
  <c r="AZ82"/>
  <c r="BA82" s="1"/>
  <c r="AZ89"/>
  <c r="BA89" s="1"/>
  <c r="AZ81"/>
  <c r="BA81" s="1"/>
  <c r="AZ31"/>
  <c r="BA31" s="1"/>
  <c r="AQ1"/>
  <c r="AT1" s="1"/>
  <c r="AN1" i="60"/>
  <c r="AS1"/>
  <c r="AT1" s="1"/>
  <c r="AM18"/>
  <c r="AF25" i="61"/>
  <c r="AM18"/>
  <c r="AJ1"/>
  <c r="AM1" s="1"/>
  <c r="AE25"/>
  <c r="AL18"/>
  <c r="AH25" s="1"/>
  <c r="AK129" i="64"/>
  <c r="AR129"/>
  <c r="AO129"/>
  <c r="O24" i="63"/>
  <c r="Q24" s="1"/>
  <c r="I22"/>
  <c r="B26" s="1"/>
  <c r="J8"/>
  <c r="J22" s="1"/>
  <c r="F8" i="59"/>
  <c r="M22" i="62"/>
  <c r="E27" s="1"/>
  <c r="N22"/>
  <c r="G28" s="1"/>
  <c r="L28" s="1"/>
  <c r="G25"/>
  <c r="AZ34" i="66" l="1"/>
  <c r="BA34" s="1"/>
  <c r="AZ86"/>
  <c r="BA86" s="1"/>
  <c r="AQ143"/>
  <c r="AZ30"/>
  <c r="BA30" s="1"/>
  <c r="AZ88"/>
  <c r="BA88" s="1"/>
  <c r="AR143"/>
  <c r="AZ78"/>
  <c r="BA78" s="1"/>
  <c r="AU1"/>
  <c r="AZ1"/>
  <c r="BA1" s="1"/>
  <c r="AZ22"/>
  <c r="BA22" s="1"/>
  <c r="AZ26"/>
  <c r="BA26" s="1"/>
  <c r="AZ98"/>
  <c r="BA98" s="1"/>
  <c r="AZ24"/>
  <c r="BA24" s="1"/>
  <c r="AZ96"/>
  <c r="BA96" s="1"/>
  <c r="AZ32"/>
  <c r="BA32" s="1"/>
  <c r="AI25" i="60"/>
  <c r="BJ26" s="1"/>
  <c r="AN18"/>
  <c r="AS18"/>
  <c r="AN1" i="61"/>
  <c r="AS1"/>
  <c r="AT1" s="1"/>
  <c r="AI25"/>
  <c r="BJ26" s="1"/>
  <c r="AN18"/>
  <c r="AS18"/>
  <c r="AQ129" i="64"/>
  <c r="F26" i="63"/>
  <c r="J26" s="1"/>
  <c r="F14" i="59"/>
  <c r="I14" s="1"/>
  <c r="J14" s="1"/>
  <c r="I8"/>
  <c r="J8" s="1"/>
  <c r="AT143" i="66" l="1"/>
  <c r="AU143" s="1"/>
  <c r="AZ12"/>
  <c r="E33" i="60"/>
  <c r="AT18"/>
  <c r="F33" s="1"/>
  <c r="E33" i="61"/>
  <c r="AT18"/>
  <c r="F33" s="1"/>
  <c r="AT129" i="64"/>
  <c r="AU129" s="1"/>
  <c r="H18" i="59"/>
  <c r="E18"/>
  <c r="AZ143" i="66" l="1"/>
  <c r="BA143" s="1"/>
  <c r="BA12"/>
  <c r="AZ129" i="64"/>
  <c r="BA129" s="1"/>
  <c r="BQ11" i="56" l="1"/>
  <c r="AI12" i="54"/>
  <c r="AG12"/>
  <c r="AE12"/>
  <c r="AC12"/>
  <c r="AA12"/>
  <c r="Y12"/>
  <c r="AI12" i="53"/>
  <c r="AG12"/>
  <c r="AE12"/>
  <c r="AC12"/>
  <c r="AA12"/>
  <c r="Y12"/>
  <c r="AI12" i="52"/>
  <c r="AG12"/>
  <c r="AE12"/>
  <c r="AC12"/>
  <c r="AA12"/>
  <c r="Y12"/>
  <c r="Y14" i="51"/>
  <c r="AA14"/>
  <c r="AC14"/>
  <c r="AE14"/>
  <c r="AG14"/>
  <c r="AI14"/>
  <c r="Y15"/>
  <c r="AA15"/>
  <c r="AC15"/>
  <c r="AE15"/>
  <c r="AG15"/>
  <c r="AI15"/>
  <c r="Y16"/>
  <c r="AA16"/>
  <c r="AC16"/>
  <c r="AE16"/>
  <c r="AG16"/>
  <c r="AI16"/>
  <c r="Y17"/>
  <c r="AA17"/>
  <c r="AC17"/>
  <c r="AE17"/>
  <c r="AG17"/>
  <c r="AI17"/>
  <c r="Y18"/>
  <c r="AA18"/>
  <c r="AC18"/>
  <c r="AE18"/>
  <c r="AG18"/>
  <c r="AI18"/>
  <c r="Y19"/>
  <c r="AA19"/>
  <c r="AC19"/>
  <c r="AE19"/>
  <c r="AG19"/>
  <c r="AI19"/>
  <c r="Y20"/>
  <c r="AA20"/>
  <c r="AC20"/>
  <c r="AE20"/>
  <c r="AG20"/>
  <c r="AI20"/>
  <c r="Y21"/>
  <c r="AA21"/>
  <c r="AC21"/>
  <c r="AE21"/>
  <c r="AG21"/>
  <c r="AI21"/>
  <c r="Y22"/>
  <c r="AA22"/>
  <c r="AC22"/>
  <c r="AE22"/>
  <c r="AG22"/>
  <c r="AI22"/>
  <c r="Y23"/>
  <c r="AA23"/>
  <c r="AC23"/>
  <c r="AE23"/>
  <c r="AG23"/>
  <c r="AI23"/>
  <c r="Y24"/>
  <c r="AA24"/>
  <c r="AC24"/>
  <c r="AE24"/>
  <c r="AG24"/>
  <c r="AI24"/>
  <c r="Y25"/>
  <c r="AA25"/>
  <c r="AC25"/>
  <c r="AE25"/>
  <c r="AG25"/>
  <c r="AI25"/>
  <c r="Y26"/>
  <c r="AA26"/>
  <c r="AC26"/>
  <c r="AE26"/>
  <c r="AG26"/>
  <c r="AI26"/>
  <c r="Y27"/>
  <c r="AA27"/>
  <c r="AC27"/>
  <c r="AE27"/>
  <c r="AG27"/>
  <c r="AI27"/>
  <c r="Y28"/>
  <c r="AA28"/>
  <c r="AC28"/>
  <c r="AE28"/>
  <c r="AG28"/>
  <c r="AI28"/>
  <c r="Y29"/>
  <c r="AA29"/>
  <c r="AC29"/>
  <c r="AE29"/>
  <c r="AG29"/>
  <c r="AI29"/>
  <c r="Y30"/>
  <c r="AA30"/>
  <c r="AC30"/>
  <c r="AE30"/>
  <c r="AG30"/>
  <c r="AI30"/>
  <c r="Y31"/>
  <c r="AA31"/>
  <c r="AC31"/>
  <c r="AE31"/>
  <c r="AG31"/>
  <c r="AI31"/>
  <c r="Y32"/>
  <c r="AA32"/>
  <c r="AC32"/>
  <c r="AE32"/>
  <c r="AG32"/>
  <c r="AI32"/>
  <c r="Y33"/>
  <c r="AA33"/>
  <c r="AC33"/>
  <c r="AE33"/>
  <c r="AG33"/>
  <c r="AI33"/>
  <c r="Y34"/>
  <c r="AA34"/>
  <c r="AC34"/>
  <c r="AE34"/>
  <c r="AG34"/>
  <c r="AI34"/>
  <c r="Y35"/>
  <c r="AA35"/>
  <c r="AC35"/>
  <c r="AE35"/>
  <c r="AG35"/>
  <c r="AI35"/>
  <c r="Y36"/>
  <c r="AA36"/>
  <c r="AC36"/>
  <c r="AE36"/>
  <c r="AG36"/>
  <c r="AI36"/>
  <c r="Y37"/>
  <c r="AA37"/>
  <c r="AC37"/>
  <c r="AE37"/>
  <c r="AG37"/>
  <c r="AI37"/>
  <c r="Y38"/>
  <c r="AA38"/>
  <c r="AC38"/>
  <c r="AE38"/>
  <c r="AG38"/>
  <c r="AI38"/>
  <c r="Y39"/>
  <c r="AA39"/>
  <c r="AC39"/>
  <c r="AE39"/>
  <c r="AG39"/>
  <c r="AI39"/>
  <c r="Y40"/>
  <c r="AA40"/>
  <c r="AC40"/>
  <c r="AE40"/>
  <c r="AG40"/>
  <c r="AI40"/>
  <c r="Y41"/>
  <c r="AA41"/>
  <c r="AC41"/>
  <c r="AE41"/>
  <c r="AG41"/>
  <c r="AI41"/>
  <c r="Y42"/>
  <c r="AA42"/>
  <c r="AC42"/>
  <c r="AE42"/>
  <c r="AG42"/>
  <c r="AI42"/>
  <c r="Y43"/>
  <c r="AA43"/>
  <c r="AC43"/>
  <c r="AE43"/>
  <c r="AG43"/>
  <c r="AI43"/>
  <c r="Y44"/>
  <c r="AA44"/>
  <c r="AC44"/>
  <c r="AE44"/>
  <c r="AG44"/>
  <c r="AI44"/>
  <c r="Y45"/>
  <c r="AA45"/>
  <c r="AC45"/>
  <c r="AE45"/>
  <c r="AG45"/>
  <c r="AI45"/>
  <c r="Y46"/>
  <c r="AA46"/>
  <c r="AC46"/>
  <c r="AE46"/>
  <c r="AG46"/>
  <c r="AI46"/>
  <c r="Y47"/>
  <c r="AA47"/>
  <c r="AC47"/>
  <c r="AE47"/>
  <c r="AG47"/>
  <c r="AI47"/>
  <c r="Y48"/>
  <c r="AA48"/>
  <c r="AC48"/>
  <c r="AE48"/>
  <c r="AG48"/>
  <c r="AI48"/>
  <c r="Y49"/>
  <c r="AA49"/>
  <c r="AC49"/>
  <c r="AE49"/>
  <c r="AG49"/>
  <c r="AI49"/>
  <c r="Y50"/>
  <c r="AA50"/>
  <c r="AC50"/>
  <c r="AE50"/>
  <c r="AG50"/>
  <c r="AI50"/>
  <c r="Y51"/>
  <c r="AA51"/>
  <c r="AC51"/>
  <c r="AE51"/>
  <c r="AG51"/>
  <c r="AI51"/>
  <c r="Y52"/>
  <c r="AA52"/>
  <c r="AC52"/>
  <c r="AE52"/>
  <c r="AG52"/>
  <c r="AI52"/>
  <c r="Y53"/>
  <c r="AA53"/>
  <c r="AC53"/>
  <c r="AE53"/>
  <c r="AG53"/>
  <c r="AI53"/>
  <c r="Y54"/>
  <c r="AA54"/>
  <c r="AC54"/>
  <c r="AE54"/>
  <c r="AG54"/>
  <c r="AI54"/>
  <c r="Y55"/>
  <c r="AA55"/>
  <c r="AC55"/>
  <c r="AE55"/>
  <c r="AG55"/>
  <c r="AI55"/>
  <c r="Y56"/>
  <c r="AA56"/>
  <c r="AC56"/>
  <c r="AE56"/>
  <c r="AG56"/>
  <c r="AI56"/>
  <c r="Y57"/>
  <c r="AA57"/>
  <c r="AC57"/>
  <c r="AE57"/>
  <c r="AG57"/>
  <c r="AI57"/>
  <c r="Y58"/>
  <c r="AA58"/>
  <c r="AC58"/>
  <c r="AE58"/>
  <c r="AG58"/>
  <c r="AI58"/>
  <c r="Y59"/>
  <c r="AA59"/>
  <c r="AC59"/>
  <c r="AE59"/>
  <c r="AG59"/>
  <c r="AI59"/>
  <c r="Y60"/>
  <c r="AA60"/>
  <c r="AC60"/>
  <c r="AE60"/>
  <c r="AG60"/>
  <c r="AI60"/>
  <c r="Y61"/>
  <c r="AA61"/>
  <c r="AC61"/>
  <c r="AE61"/>
  <c r="AG61"/>
  <c r="AI61"/>
  <c r="Y62"/>
  <c r="AA62"/>
  <c r="AC62"/>
  <c r="AE62"/>
  <c r="AG62"/>
  <c r="AI62"/>
  <c r="Y63"/>
  <c r="AA63"/>
  <c r="AC63"/>
  <c r="AE63"/>
  <c r="AG63"/>
  <c r="AI63"/>
  <c r="Y64"/>
  <c r="AA64"/>
  <c r="AC64"/>
  <c r="AE64"/>
  <c r="AG64"/>
  <c r="AI64"/>
  <c r="Y65"/>
  <c r="AA65"/>
  <c r="AC65"/>
  <c r="AE65"/>
  <c r="AG65"/>
  <c r="AI65"/>
  <c r="Y66"/>
  <c r="AA66"/>
  <c r="AC66"/>
  <c r="AE66"/>
  <c r="AG66"/>
  <c r="AI66"/>
  <c r="Y67"/>
  <c r="AA67"/>
  <c r="AC67"/>
  <c r="AE67"/>
  <c r="AG67"/>
  <c r="AI67"/>
  <c r="Y68"/>
  <c r="AA68"/>
  <c r="AC68"/>
  <c r="AE68"/>
  <c r="AG68"/>
  <c r="AI68"/>
  <c r="Y69"/>
  <c r="AA69"/>
  <c r="AC69"/>
  <c r="AE69"/>
  <c r="AG69"/>
  <c r="AI69"/>
  <c r="Y70"/>
  <c r="AA70"/>
  <c r="AC70"/>
  <c r="AE70"/>
  <c r="AG70"/>
  <c r="AI70"/>
  <c r="Y71"/>
  <c r="AA71"/>
  <c r="AC71"/>
  <c r="AE71"/>
  <c r="AG71"/>
  <c r="AI71"/>
  <c r="Y72"/>
  <c r="AA72"/>
  <c r="AC72"/>
  <c r="AE72"/>
  <c r="AG72"/>
  <c r="AI72"/>
  <c r="Y73"/>
  <c r="AA73"/>
  <c r="AC73"/>
  <c r="AE73"/>
  <c r="AG73"/>
  <c r="AI73"/>
  <c r="Y74"/>
  <c r="AA74"/>
  <c r="AC74"/>
  <c r="AE74"/>
  <c r="AG74"/>
  <c r="AI74"/>
  <c r="Y75"/>
  <c r="AA75"/>
  <c r="AC75"/>
  <c r="AE75"/>
  <c r="AG75"/>
  <c r="AI75"/>
  <c r="Y76"/>
  <c r="AA76"/>
  <c r="AC76"/>
  <c r="AE76"/>
  <c r="AG76"/>
  <c r="AI76"/>
  <c r="Y77"/>
  <c r="AA77"/>
  <c r="AC77"/>
  <c r="AE77"/>
  <c r="AG77"/>
  <c r="AI77"/>
  <c r="Y78"/>
  <c r="AA78"/>
  <c r="AC78"/>
  <c r="AE78"/>
  <c r="AG78"/>
  <c r="AI78"/>
  <c r="Y79"/>
  <c r="AA79"/>
  <c r="AC79"/>
  <c r="AE79"/>
  <c r="AG79"/>
  <c r="AI79"/>
  <c r="Y80"/>
  <c r="AA80"/>
  <c r="AC80"/>
  <c r="AE80"/>
  <c r="AG80"/>
  <c r="AI80"/>
  <c r="Y81"/>
  <c r="AA81"/>
  <c r="AC81"/>
  <c r="AE81"/>
  <c r="AG81"/>
  <c r="AI81"/>
  <c r="Y82"/>
  <c r="AA82"/>
  <c r="AC82"/>
  <c r="AE82"/>
  <c r="AG82"/>
  <c r="AI82"/>
  <c r="Y83"/>
  <c r="AA83"/>
  <c r="AC83"/>
  <c r="AE83"/>
  <c r="AG83"/>
  <c r="AI83"/>
  <c r="Y84"/>
  <c r="AA84"/>
  <c r="AC84"/>
  <c r="AE84"/>
  <c r="AG84"/>
  <c r="AI84"/>
  <c r="Y85"/>
  <c r="AA85"/>
  <c r="AC85"/>
  <c r="AE85"/>
  <c r="AG85"/>
  <c r="AI85"/>
  <c r="Y86"/>
  <c r="AA86"/>
  <c r="AC86"/>
  <c r="AE86"/>
  <c r="AG86"/>
  <c r="AI86"/>
  <c r="Y87"/>
  <c r="AA87"/>
  <c r="AC87"/>
  <c r="AE87"/>
  <c r="AG87"/>
  <c r="AI87"/>
  <c r="AI12"/>
  <c r="AG12"/>
  <c r="AE12"/>
  <c r="AC12"/>
  <c r="AA12"/>
  <c r="Y12"/>
  <c r="Y14" i="50"/>
  <c r="AA14"/>
  <c r="AC14"/>
  <c r="AE14"/>
  <c r="AG14"/>
  <c r="AI14"/>
  <c r="Y15"/>
  <c r="AA15"/>
  <c r="AC15"/>
  <c r="AE15"/>
  <c r="AG15"/>
  <c r="AI15"/>
  <c r="Y16"/>
  <c r="AA16"/>
  <c r="AC16"/>
  <c r="AE16"/>
  <c r="AG16"/>
  <c r="AI16"/>
  <c r="Y17"/>
  <c r="AA17"/>
  <c r="AC17"/>
  <c r="AE17"/>
  <c r="AG17"/>
  <c r="AI17"/>
  <c r="Y18"/>
  <c r="AA18"/>
  <c r="AC18"/>
  <c r="AE18"/>
  <c r="AG18"/>
  <c r="AI18"/>
  <c r="Y19"/>
  <c r="AA19"/>
  <c r="AC19"/>
  <c r="AE19"/>
  <c r="AG19"/>
  <c r="AI19"/>
  <c r="Y20"/>
  <c r="AA20"/>
  <c r="AC20"/>
  <c r="AE20"/>
  <c r="AG20"/>
  <c r="AI20"/>
  <c r="Y21"/>
  <c r="AA21"/>
  <c r="AC21"/>
  <c r="AE21"/>
  <c r="AG21"/>
  <c r="AI21"/>
  <c r="Y22"/>
  <c r="AA22"/>
  <c r="AC22"/>
  <c r="AE22"/>
  <c r="AG22"/>
  <c r="AI22"/>
  <c r="Y23"/>
  <c r="AA23"/>
  <c r="AC23"/>
  <c r="AE23"/>
  <c r="AG23"/>
  <c r="AI23"/>
  <c r="Y24"/>
  <c r="AA24"/>
  <c r="AC24"/>
  <c r="AE24"/>
  <c r="AG24"/>
  <c r="AI24"/>
  <c r="Y25"/>
  <c r="AA25"/>
  <c r="AC25"/>
  <c r="AE25"/>
  <c r="AG25"/>
  <c r="AI25"/>
  <c r="Y26"/>
  <c r="AA26"/>
  <c r="AC26"/>
  <c r="AE26"/>
  <c r="AG26"/>
  <c r="AI26"/>
  <c r="Y27"/>
  <c r="AA27"/>
  <c r="AC27"/>
  <c r="AE27"/>
  <c r="AG27"/>
  <c r="AI27"/>
  <c r="Y28"/>
  <c r="AA28"/>
  <c r="AC28"/>
  <c r="AE28"/>
  <c r="AG28"/>
  <c r="AI28"/>
  <c r="Y29"/>
  <c r="AA29"/>
  <c r="AC29"/>
  <c r="AE29"/>
  <c r="AG29"/>
  <c r="AI29"/>
  <c r="Y30"/>
  <c r="AA30"/>
  <c r="AC30"/>
  <c r="AE30"/>
  <c r="AG30"/>
  <c r="AI30"/>
  <c r="Y31"/>
  <c r="AA31"/>
  <c r="AC31"/>
  <c r="AE31"/>
  <c r="AG31"/>
  <c r="AI31"/>
  <c r="Y32"/>
  <c r="AA32"/>
  <c r="AC32"/>
  <c r="AE32"/>
  <c r="AG32"/>
  <c r="AI32"/>
  <c r="Y33"/>
  <c r="AA33"/>
  <c r="AC33"/>
  <c r="AE33"/>
  <c r="AG33"/>
  <c r="AI33"/>
  <c r="Y34"/>
  <c r="AA34"/>
  <c r="AC34"/>
  <c r="AE34"/>
  <c r="AG34"/>
  <c r="AI34"/>
  <c r="Y35"/>
  <c r="AA35"/>
  <c r="AC35"/>
  <c r="AE35"/>
  <c r="AG35"/>
  <c r="AI35"/>
  <c r="Y36"/>
  <c r="AA36"/>
  <c r="AC36"/>
  <c r="AE36"/>
  <c r="AG36"/>
  <c r="AI36"/>
  <c r="Y37"/>
  <c r="AA37"/>
  <c r="AC37"/>
  <c r="AE37"/>
  <c r="AG37"/>
  <c r="AI37"/>
  <c r="Y38"/>
  <c r="AA38"/>
  <c r="AC38"/>
  <c r="AE38"/>
  <c r="AG38"/>
  <c r="AI38"/>
  <c r="Y39"/>
  <c r="AA39"/>
  <c r="AC39"/>
  <c r="AE39"/>
  <c r="AG39"/>
  <c r="AI39"/>
  <c r="Y40"/>
  <c r="AA40"/>
  <c r="AC40"/>
  <c r="AE40"/>
  <c r="AG40"/>
  <c r="AI40"/>
  <c r="Y41"/>
  <c r="AA41"/>
  <c r="AC41"/>
  <c r="AE41"/>
  <c r="AG41"/>
  <c r="AI41"/>
  <c r="Y42"/>
  <c r="AA42"/>
  <c r="AC42"/>
  <c r="AE42"/>
  <c r="AG42"/>
  <c r="AI42"/>
  <c r="Y43"/>
  <c r="AA43"/>
  <c r="AC43"/>
  <c r="AE43"/>
  <c r="AG43"/>
  <c r="AI43"/>
  <c r="Y44"/>
  <c r="AA44"/>
  <c r="AC44"/>
  <c r="AE44"/>
  <c r="AG44"/>
  <c r="AI44"/>
  <c r="Y45"/>
  <c r="AA45"/>
  <c r="AC45"/>
  <c r="AE45"/>
  <c r="AG45"/>
  <c r="AI45"/>
  <c r="Y46"/>
  <c r="AA46"/>
  <c r="AC46"/>
  <c r="AE46"/>
  <c r="AG46"/>
  <c r="AI46"/>
  <c r="Y47"/>
  <c r="AA47"/>
  <c r="AC47"/>
  <c r="AE47"/>
  <c r="AG47"/>
  <c r="AI47"/>
  <c r="Y48"/>
  <c r="AA48"/>
  <c r="AC48"/>
  <c r="AE48"/>
  <c r="AG48"/>
  <c r="AI48"/>
  <c r="Y49"/>
  <c r="AA49"/>
  <c r="AC49"/>
  <c r="AE49"/>
  <c r="AG49"/>
  <c r="AI49"/>
  <c r="Y50"/>
  <c r="AA50"/>
  <c r="AC50"/>
  <c r="AE50"/>
  <c r="AG50"/>
  <c r="AI50"/>
  <c r="Y51"/>
  <c r="AA51"/>
  <c r="AC51"/>
  <c r="AE51"/>
  <c r="AG51"/>
  <c r="AI51"/>
  <c r="Y52"/>
  <c r="AA52"/>
  <c r="AC52"/>
  <c r="AE52"/>
  <c r="AG52"/>
  <c r="AI52"/>
  <c r="Y53"/>
  <c r="AA53"/>
  <c r="AC53"/>
  <c r="AE53"/>
  <c r="AG53"/>
  <c r="AI53"/>
  <c r="Y54"/>
  <c r="AA54"/>
  <c r="AC54"/>
  <c r="AE54"/>
  <c r="AG54"/>
  <c r="AI54"/>
  <c r="Y55"/>
  <c r="AA55"/>
  <c r="AC55"/>
  <c r="AE55"/>
  <c r="AG55"/>
  <c r="AI55"/>
  <c r="Y56"/>
  <c r="AA56"/>
  <c r="AC56"/>
  <c r="AE56"/>
  <c r="AG56"/>
  <c r="AI56"/>
  <c r="Y57"/>
  <c r="AA57"/>
  <c r="AC57"/>
  <c r="AE57"/>
  <c r="AG57"/>
  <c r="AI57"/>
  <c r="Y58"/>
  <c r="AA58"/>
  <c r="AC58"/>
  <c r="AE58"/>
  <c r="AG58"/>
  <c r="AI58"/>
  <c r="Y59"/>
  <c r="AA59"/>
  <c r="AC59"/>
  <c r="AE59"/>
  <c r="AG59"/>
  <c r="AI59"/>
  <c r="AI12"/>
  <c r="AG12"/>
  <c r="AE12"/>
  <c r="AC12"/>
  <c r="AA12"/>
  <c r="Y12"/>
  <c r="Y14" i="49"/>
  <c r="AA14"/>
  <c r="AC14"/>
  <c r="AE14"/>
  <c r="AG14"/>
  <c r="AI14"/>
  <c r="Y15"/>
  <c r="AA15"/>
  <c r="AC15"/>
  <c r="AE15"/>
  <c r="AG15"/>
  <c r="AI15"/>
  <c r="Y16"/>
  <c r="AA16"/>
  <c r="AC16"/>
  <c r="AE16"/>
  <c r="AG16"/>
  <c r="AI16"/>
  <c r="Y17"/>
  <c r="AA17"/>
  <c r="AC17"/>
  <c r="AE17"/>
  <c r="AG17"/>
  <c r="AI17"/>
  <c r="Y18"/>
  <c r="AA18"/>
  <c r="AC18"/>
  <c r="AE18"/>
  <c r="AG18"/>
  <c r="AI18"/>
  <c r="Y19"/>
  <c r="AA19"/>
  <c r="AC19"/>
  <c r="AE19"/>
  <c r="AG19"/>
  <c r="AI19"/>
  <c r="Y20"/>
  <c r="AA20"/>
  <c r="AC20"/>
  <c r="AE20"/>
  <c r="AG20"/>
  <c r="AI20"/>
  <c r="Y21"/>
  <c r="AA21"/>
  <c r="AC21"/>
  <c r="AE21"/>
  <c r="AG21"/>
  <c r="AI21"/>
  <c r="Y22"/>
  <c r="AA22"/>
  <c r="AC22"/>
  <c r="AE22"/>
  <c r="AG22"/>
  <c r="AI22"/>
  <c r="Y23"/>
  <c r="AA23"/>
  <c r="AC23"/>
  <c r="AE23"/>
  <c r="AG23"/>
  <c r="AI23"/>
  <c r="Y24"/>
  <c r="AA24"/>
  <c r="AC24"/>
  <c r="AE24"/>
  <c r="AG24"/>
  <c r="AI24"/>
  <c r="Y25"/>
  <c r="AA25"/>
  <c r="AC25"/>
  <c r="AE25"/>
  <c r="AG25"/>
  <c r="AI25"/>
  <c r="Y26"/>
  <c r="AA26"/>
  <c r="AC26"/>
  <c r="AE26"/>
  <c r="AG26"/>
  <c r="AI26"/>
  <c r="Y27"/>
  <c r="AA27"/>
  <c r="AC27"/>
  <c r="AE27"/>
  <c r="AG27"/>
  <c r="AI27"/>
  <c r="Y28"/>
  <c r="AA28"/>
  <c r="AC28"/>
  <c r="AE28"/>
  <c r="AG28"/>
  <c r="AI28"/>
  <c r="Y29"/>
  <c r="AA29"/>
  <c r="AC29"/>
  <c r="AE29"/>
  <c r="AG29"/>
  <c r="AI29"/>
  <c r="Y30"/>
  <c r="AA30"/>
  <c r="AC30"/>
  <c r="AE30"/>
  <c r="AG30"/>
  <c r="AI30"/>
  <c r="AI12"/>
  <c r="AG12"/>
  <c r="AE12"/>
  <c r="AC12"/>
  <c r="AA12"/>
  <c r="Y12"/>
  <c r="AI13"/>
  <c r="AG13"/>
  <c r="AE13"/>
  <c r="AC13"/>
  <c r="AA13"/>
  <c r="Y13"/>
  <c r="AI13" i="50"/>
  <c r="AG13"/>
  <c r="AE13"/>
  <c r="AC13"/>
  <c r="AA13"/>
  <c r="Y13"/>
  <c r="AI13" i="51"/>
  <c r="AG13"/>
  <c r="AE13"/>
  <c r="AC13"/>
  <c r="AA13"/>
  <c r="Y13"/>
  <c r="Y14" i="55"/>
  <c r="AA14"/>
  <c r="AC14"/>
  <c r="AE14"/>
  <c r="AG14"/>
  <c r="AI14"/>
  <c r="Y15"/>
  <c r="AA15"/>
  <c r="AC15"/>
  <c r="AE15"/>
  <c r="AG15"/>
  <c r="AI15"/>
  <c r="AI12"/>
  <c r="AG12"/>
  <c r="AE12"/>
  <c r="AC12"/>
  <c r="AA12"/>
  <c r="Y12"/>
  <c r="AI13"/>
  <c r="AG13"/>
  <c r="AE13"/>
  <c r="AC13"/>
  <c r="AA13"/>
  <c r="Y13"/>
  <c r="AJ12" i="1"/>
  <c r="BE2" i="26"/>
  <c r="AP12" i="54" l="1"/>
  <c r="AY12" i="56" s="1"/>
  <c r="R15"/>
  <c r="S15"/>
  <c r="T15"/>
  <c r="U15"/>
  <c r="V15"/>
  <c r="W15"/>
  <c r="X15"/>
  <c r="Y15"/>
  <c r="Z15"/>
  <c r="AA15"/>
  <c r="AB15"/>
  <c r="AC15"/>
  <c r="AD15"/>
  <c r="AE15"/>
  <c r="AF15"/>
  <c r="AG15"/>
  <c r="AU15"/>
  <c r="AV15"/>
  <c r="AW15"/>
  <c r="BE15"/>
  <c r="BF15"/>
  <c r="BG15"/>
  <c r="BH15"/>
  <c r="Q15"/>
  <c r="R17"/>
  <c r="S17"/>
  <c r="T17"/>
  <c r="U17"/>
  <c r="V17"/>
  <c r="W17"/>
  <c r="X17"/>
  <c r="Y17"/>
  <c r="Z17"/>
  <c r="AA17"/>
  <c r="AB17"/>
  <c r="AC17"/>
  <c r="AD17"/>
  <c r="AE17"/>
  <c r="AF17"/>
  <c r="AG17"/>
  <c r="AU17"/>
  <c r="AV17"/>
  <c r="AW17"/>
  <c r="BE17"/>
  <c r="BF17"/>
  <c r="BG17"/>
  <c r="BH17"/>
  <c r="Q17"/>
  <c r="AY31" i="49"/>
  <c r="AX31"/>
  <c r="AW31"/>
  <c r="AV31"/>
  <c r="AM31"/>
  <c r="AL31"/>
  <c r="AI31"/>
  <c r="AR17" i="56" s="1"/>
  <c r="AH31" i="49"/>
  <c r="AQ17" i="56" s="1"/>
  <c r="AG31" i="49"/>
  <c r="AP17" i="56" s="1"/>
  <c r="AF31" i="49"/>
  <c r="AO17" i="56" s="1"/>
  <c r="AE31" i="49"/>
  <c r="AN17" i="56" s="1"/>
  <c r="AD31" i="49"/>
  <c r="AM17" i="56" s="1"/>
  <c r="AC31" i="49"/>
  <c r="AL17" i="56" s="1"/>
  <c r="AB31" i="49"/>
  <c r="AK17" i="56" s="1"/>
  <c r="AA31" i="49"/>
  <c r="AJ17" i="56" s="1"/>
  <c r="Z31" i="49"/>
  <c r="AI17" i="56" s="1"/>
  <c r="Y31" i="49"/>
  <c r="AH17" i="56" s="1"/>
  <c r="X31" i="49"/>
  <c r="V31"/>
  <c r="T31"/>
  <c r="R31"/>
  <c r="P31"/>
  <c r="N31"/>
  <c r="L31"/>
  <c r="J31"/>
  <c r="H31"/>
  <c r="AN30"/>
  <c r="AJ30"/>
  <c r="BD30" s="1"/>
  <c r="W30"/>
  <c r="U30"/>
  <c r="S30"/>
  <c r="Q30"/>
  <c r="O30"/>
  <c r="M30"/>
  <c r="K30"/>
  <c r="I30"/>
  <c r="AP30" s="1"/>
  <c r="AS30" s="1"/>
  <c r="AN29"/>
  <c r="AJ29"/>
  <c r="BD29" s="1"/>
  <c r="W29"/>
  <c r="U29"/>
  <c r="S29"/>
  <c r="Q29"/>
  <c r="O29"/>
  <c r="M29"/>
  <c r="K29"/>
  <c r="I29"/>
  <c r="AP29" s="1"/>
  <c r="AS29" s="1"/>
  <c r="AN28"/>
  <c r="AJ28"/>
  <c r="BD28" s="1"/>
  <c r="W28"/>
  <c r="U28"/>
  <c r="S28"/>
  <c r="Q28"/>
  <c r="O28"/>
  <c r="M28"/>
  <c r="K28"/>
  <c r="I28"/>
  <c r="AP28" s="1"/>
  <c r="AS28" s="1"/>
  <c r="AN27"/>
  <c r="AJ27"/>
  <c r="BD27" s="1"/>
  <c r="W27"/>
  <c r="U27"/>
  <c r="S27"/>
  <c r="Q27"/>
  <c r="O27"/>
  <c r="M27"/>
  <c r="K27"/>
  <c r="I27"/>
  <c r="AP27" s="1"/>
  <c r="AS27" s="1"/>
  <c r="AN26"/>
  <c r="AJ26"/>
  <c r="BD26" s="1"/>
  <c r="W26"/>
  <c r="U26"/>
  <c r="S26"/>
  <c r="Q26"/>
  <c r="O26"/>
  <c r="M26"/>
  <c r="K26"/>
  <c r="I26"/>
  <c r="AP26" s="1"/>
  <c r="AS26" s="1"/>
  <c r="AN25"/>
  <c r="AJ25"/>
  <c r="BD25" s="1"/>
  <c r="W25"/>
  <c r="U25"/>
  <c r="S25"/>
  <c r="Q25"/>
  <c r="O25"/>
  <c r="M25"/>
  <c r="K25"/>
  <c r="I25"/>
  <c r="AP25" s="1"/>
  <c r="AS25" s="1"/>
  <c r="AN24"/>
  <c r="AJ24"/>
  <c r="BD24" s="1"/>
  <c r="W24"/>
  <c r="U24"/>
  <c r="S24"/>
  <c r="Q24"/>
  <c r="O24"/>
  <c r="M24"/>
  <c r="K24"/>
  <c r="I24"/>
  <c r="AP24" s="1"/>
  <c r="AS24" s="1"/>
  <c r="AN23"/>
  <c r="AJ23"/>
  <c r="BD23" s="1"/>
  <c r="W23"/>
  <c r="U23"/>
  <c r="S23"/>
  <c r="Q23"/>
  <c r="O23"/>
  <c r="M23"/>
  <c r="K23"/>
  <c r="I23"/>
  <c r="AP23" s="1"/>
  <c r="AS23" s="1"/>
  <c r="AN22"/>
  <c r="AJ22"/>
  <c r="BD22" s="1"/>
  <c r="W22"/>
  <c r="U22"/>
  <c r="S22"/>
  <c r="Q22"/>
  <c r="O22"/>
  <c r="M22"/>
  <c r="K22"/>
  <c r="I22"/>
  <c r="AP22" s="1"/>
  <c r="AS22" s="1"/>
  <c r="AN21"/>
  <c r="AJ21"/>
  <c r="BD21" s="1"/>
  <c r="W21"/>
  <c r="U21"/>
  <c r="S21"/>
  <c r="Q21"/>
  <c r="O21"/>
  <c r="M21"/>
  <c r="K21"/>
  <c r="I21"/>
  <c r="AP21" s="1"/>
  <c r="AS21" s="1"/>
  <c r="AN20"/>
  <c r="AJ20"/>
  <c r="BD20" s="1"/>
  <c r="W20"/>
  <c r="U20"/>
  <c r="S20"/>
  <c r="Q20"/>
  <c r="O20"/>
  <c r="M20"/>
  <c r="K20"/>
  <c r="I20"/>
  <c r="AP20" s="1"/>
  <c r="AS20" s="1"/>
  <c r="AN19"/>
  <c r="AJ19"/>
  <c r="BD19" s="1"/>
  <c r="W19"/>
  <c r="U19"/>
  <c r="S19"/>
  <c r="Q19"/>
  <c r="O19"/>
  <c r="M19"/>
  <c r="K19"/>
  <c r="I19"/>
  <c r="AP19" s="1"/>
  <c r="AS19" s="1"/>
  <c r="AN18"/>
  <c r="AJ18"/>
  <c r="BD18" s="1"/>
  <c r="W18"/>
  <c r="U18"/>
  <c r="S18"/>
  <c r="Q18"/>
  <c r="O18"/>
  <c r="M18"/>
  <c r="K18"/>
  <c r="I18"/>
  <c r="AP18" s="1"/>
  <c r="AS18" s="1"/>
  <c r="AN17"/>
  <c r="AJ17"/>
  <c r="BD17" s="1"/>
  <c r="W17"/>
  <c r="U17"/>
  <c r="S17"/>
  <c r="Q17"/>
  <c r="O17"/>
  <c r="M17"/>
  <c r="K17"/>
  <c r="I17"/>
  <c r="AP17" s="1"/>
  <c r="AS17" s="1"/>
  <c r="AN16"/>
  <c r="AJ16"/>
  <c r="BD16" s="1"/>
  <c r="W16"/>
  <c r="U16"/>
  <c r="S16"/>
  <c r="Q16"/>
  <c r="O16"/>
  <c r="M16"/>
  <c r="K16"/>
  <c r="I16"/>
  <c r="AP16" s="1"/>
  <c r="AS16" s="1"/>
  <c r="AN15"/>
  <c r="AJ15"/>
  <c r="BD15" s="1"/>
  <c r="W15"/>
  <c r="U15"/>
  <c r="S15"/>
  <c r="Q15"/>
  <c r="O15"/>
  <c r="M15"/>
  <c r="K15"/>
  <c r="I15"/>
  <c r="AP15" s="1"/>
  <c r="AS15" s="1"/>
  <c r="AN14"/>
  <c r="AJ14"/>
  <c r="BD14" s="1"/>
  <c r="W14"/>
  <c r="U14"/>
  <c r="S14"/>
  <c r="Q14"/>
  <c r="O14"/>
  <c r="M14"/>
  <c r="K14"/>
  <c r="I14"/>
  <c r="AP14" s="1"/>
  <c r="AS14" s="1"/>
  <c r="AN13"/>
  <c r="AJ13"/>
  <c r="BD13" s="1"/>
  <c r="W13"/>
  <c r="U13"/>
  <c r="S13"/>
  <c r="Q13"/>
  <c r="O13"/>
  <c r="M13"/>
  <c r="K13"/>
  <c r="I13"/>
  <c r="AP13" s="1"/>
  <c r="AS13" s="1"/>
  <c r="AN12"/>
  <c r="AN31" s="1"/>
  <c r="AJ12"/>
  <c r="AJ31" s="1"/>
  <c r="AS17" i="56" s="1"/>
  <c r="W12" i="49"/>
  <c r="W31" s="1"/>
  <c r="U12"/>
  <c r="U31" s="1"/>
  <c r="S12"/>
  <c r="S31" s="1"/>
  <c r="Q12"/>
  <c r="Q31" s="1"/>
  <c r="O12"/>
  <c r="O31" s="1"/>
  <c r="M12"/>
  <c r="M31" s="1"/>
  <c r="K12"/>
  <c r="K31" s="1"/>
  <c r="I12"/>
  <c r="I31" s="1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P1" s="1"/>
  <c r="AS1" s="1"/>
  <c r="AY60" i="50"/>
  <c r="BH16" i="56" s="1"/>
  <c r="AX60" i="50"/>
  <c r="BG16" i="56" s="1"/>
  <c r="AW60" i="50"/>
  <c r="BF16" i="56" s="1"/>
  <c r="AV60" i="50"/>
  <c r="BE16" i="56" s="1"/>
  <c r="AM60" i="50"/>
  <c r="AV16" i="56" s="1"/>
  <c r="AL60" i="50"/>
  <c r="AU16" i="56" s="1"/>
  <c r="AI60" i="50"/>
  <c r="AR16" i="56" s="1"/>
  <c r="AH60" i="50"/>
  <c r="AQ16" i="56" s="1"/>
  <c r="AG60" i="50"/>
  <c r="AP16" i="56" s="1"/>
  <c r="AF60" i="50"/>
  <c r="AO16" i="56" s="1"/>
  <c r="AE60" i="50"/>
  <c r="AN16" i="56" s="1"/>
  <c r="AD60" i="50"/>
  <c r="AM16" i="56" s="1"/>
  <c r="AC60" i="50"/>
  <c r="AL16" i="56" s="1"/>
  <c r="AB60" i="50"/>
  <c r="AK16" i="56" s="1"/>
  <c r="AA60" i="50"/>
  <c r="AJ16" i="56" s="1"/>
  <c r="Z60" i="50"/>
  <c r="AI16" i="56" s="1"/>
  <c r="Y60" i="50"/>
  <c r="AH16" i="56" s="1"/>
  <c r="X60" i="50"/>
  <c r="AG16" i="56" s="1"/>
  <c r="V60" i="50"/>
  <c r="AE16" i="56" s="1"/>
  <c r="T60" i="50"/>
  <c r="AC16" i="56" s="1"/>
  <c r="R60" i="50"/>
  <c r="AA16" i="56" s="1"/>
  <c r="P60" i="50"/>
  <c r="Y16" i="56" s="1"/>
  <c r="N60" i="50"/>
  <c r="W16" i="56" s="1"/>
  <c r="L60" i="50"/>
  <c r="U16" i="56" s="1"/>
  <c r="J60" i="50"/>
  <c r="S16" i="56" s="1"/>
  <c r="H60" i="50"/>
  <c r="Q16" i="56" s="1"/>
  <c r="AN59" i="50"/>
  <c r="AJ59"/>
  <c r="BD59" s="1"/>
  <c r="W59"/>
  <c r="U59"/>
  <c r="S59"/>
  <c r="Q59"/>
  <c r="O59"/>
  <c r="M59"/>
  <c r="K59"/>
  <c r="I59"/>
  <c r="AP59" s="1"/>
  <c r="AS59" s="1"/>
  <c r="AN58"/>
  <c r="AJ58"/>
  <c r="BD58" s="1"/>
  <c r="W58"/>
  <c r="U58"/>
  <c r="S58"/>
  <c r="Q58"/>
  <c r="O58"/>
  <c r="M58"/>
  <c r="K58"/>
  <c r="I58"/>
  <c r="AP58" s="1"/>
  <c r="AS58" s="1"/>
  <c r="AN57"/>
  <c r="AJ57"/>
  <c r="BD57" s="1"/>
  <c r="W57"/>
  <c r="U57"/>
  <c r="S57"/>
  <c r="Q57"/>
  <c r="O57"/>
  <c r="M57"/>
  <c r="K57"/>
  <c r="I57"/>
  <c r="AP57" s="1"/>
  <c r="AS57" s="1"/>
  <c r="AN56"/>
  <c r="AJ56"/>
  <c r="BD56" s="1"/>
  <c r="W56"/>
  <c r="U56"/>
  <c r="S56"/>
  <c r="Q56"/>
  <c r="O56"/>
  <c r="M56"/>
  <c r="K56"/>
  <c r="I56"/>
  <c r="AP56" s="1"/>
  <c r="AS56" s="1"/>
  <c r="AN55"/>
  <c r="AJ55"/>
  <c r="BD55" s="1"/>
  <c r="W55"/>
  <c r="U55"/>
  <c r="S55"/>
  <c r="Q55"/>
  <c r="O55"/>
  <c r="M55"/>
  <c r="K55"/>
  <c r="I55"/>
  <c r="AP55" s="1"/>
  <c r="AS55" s="1"/>
  <c r="AN54"/>
  <c r="AJ54"/>
  <c r="BD54" s="1"/>
  <c r="W54"/>
  <c r="U54"/>
  <c r="S54"/>
  <c r="Q54"/>
  <c r="O54"/>
  <c r="M54"/>
  <c r="K54"/>
  <c r="I54"/>
  <c r="AP54" s="1"/>
  <c r="AS54" s="1"/>
  <c r="AN53"/>
  <c r="AJ53"/>
  <c r="BD53" s="1"/>
  <c r="W53"/>
  <c r="U53"/>
  <c r="S53"/>
  <c r="Q53"/>
  <c r="O53"/>
  <c r="M53"/>
  <c r="K53"/>
  <c r="I53"/>
  <c r="AN52"/>
  <c r="AJ52"/>
  <c r="AO52" s="1"/>
  <c r="AR52" s="1"/>
  <c r="W52"/>
  <c r="U52"/>
  <c r="S52"/>
  <c r="Q52"/>
  <c r="O52"/>
  <c r="M52"/>
  <c r="K52"/>
  <c r="I52"/>
  <c r="AN51"/>
  <c r="AJ51"/>
  <c r="AO51" s="1"/>
  <c r="AR51" s="1"/>
  <c r="W51"/>
  <c r="U51"/>
  <c r="S51"/>
  <c r="Q51"/>
  <c r="O51"/>
  <c r="M51"/>
  <c r="K51"/>
  <c r="I51"/>
  <c r="AN50"/>
  <c r="AJ50"/>
  <c r="AO50" s="1"/>
  <c r="AR50" s="1"/>
  <c r="W50"/>
  <c r="U50"/>
  <c r="S50"/>
  <c r="Q50"/>
  <c r="O50"/>
  <c r="M50"/>
  <c r="K50"/>
  <c r="I50"/>
  <c r="AN49"/>
  <c r="AJ49"/>
  <c r="AO49" s="1"/>
  <c r="AR49" s="1"/>
  <c r="W49"/>
  <c r="U49"/>
  <c r="S49"/>
  <c r="Q49"/>
  <c r="O49"/>
  <c r="M49"/>
  <c r="K49"/>
  <c r="I49"/>
  <c r="AN48"/>
  <c r="AJ48"/>
  <c r="AO48" s="1"/>
  <c r="AR48" s="1"/>
  <c r="W48"/>
  <c r="U48"/>
  <c r="S48"/>
  <c r="Q48"/>
  <c r="O48"/>
  <c r="M48"/>
  <c r="K48"/>
  <c r="I48"/>
  <c r="AN47"/>
  <c r="AJ47"/>
  <c r="AO47" s="1"/>
  <c r="AR47" s="1"/>
  <c r="W47"/>
  <c r="U47"/>
  <c r="S47"/>
  <c r="Q47"/>
  <c r="O47"/>
  <c r="M47"/>
  <c r="K47"/>
  <c r="I47"/>
  <c r="AN46"/>
  <c r="AJ46"/>
  <c r="AO46" s="1"/>
  <c r="AR46" s="1"/>
  <c r="W46"/>
  <c r="U46"/>
  <c r="S46"/>
  <c r="Q46"/>
  <c r="O46"/>
  <c r="M46"/>
  <c r="K46"/>
  <c r="I46"/>
  <c r="AN45"/>
  <c r="AJ45"/>
  <c r="AO45" s="1"/>
  <c r="AR45" s="1"/>
  <c r="W45"/>
  <c r="U45"/>
  <c r="S45"/>
  <c r="Q45"/>
  <c r="O45"/>
  <c r="M45"/>
  <c r="K45"/>
  <c r="I45"/>
  <c r="AN44"/>
  <c r="AJ44"/>
  <c r="AO44" s="1"/>
  <c r="AR44" s="1"/>
  <c r="W44"/>
  <c r="U44"/>
  <c r="S44"/>
  <c r="Q44"/>
  <c r="O44"/>
  <c r="M44"/>
  <c r="K44"/>
  <c r="I44"/>
  <c r="AN43"/>
  <c r="AJ43"/>
  <c r="AO43" s="1"/>
  <c r="AR43" s="1"/>
  <c r="W43"/>
  <c r="U43"/>
  <c r="S43"/>
  <c r="Q43"/>
  <c r="O43"/>
  <c r="M43"/>
  <c r="K43"/>
  <c r="I43"/>
  <c r="AN42"/>
  <c r="AJ42"/>
  <c r="AO42" s="1"/>
  <c r="AR42" s="1"/>
  <c r="W42"/>
  <c r="U42"/>
  <c r="S42"/>
  <c r="Q42"/>
  <c r="O42"/>
  <c r="M42"/>
  <c r="K42"/>
  <c r="I42"/>
  <c r="AN41"/>
  <c r="AJ41"/>
  <c r="AO41" s="1"/>
  <c r="AR41" s="1"/>
  <c r="W41"/>
  <c r="U41"/>
  <c r="S41"/>
  <c r="Q41"/>
  <c r="O41"/>
  <c r="M41"/>
  <c r="K41"/>
  <c r="I41"/>
  <c r="AN40"/>
  <c r="AJ40"/>
  <c r="BD40" s="1"/>
  <c r="W40"/>
  <c r="U40"/>
  <c r="S40"/>
  <c r="Q40"/>
  <c r="O40"/>
  <c r="M40"/>
  <c r="K40"/>
  <c r="I40"/>
  <c r="AP40" s="1"/>
  <c r="AS40" s="1"/>
  <c r="AN39"/>
  <c r="AJ39"/>
  <c r="BD39" s="1"/>
  <c r="W39"/>
  <c r="U39"/>
  <c r="S39"/>
  <c r="Q39"/>
  <c r="O39"/>
  <c r="M39"/>
  <c r="K39"/>
  <c r="I39"/>
  <c r="AP39" s="1"/>
  <c r="AS39" s="1"/>
  <c r="AN38"/>
  <c r="AJ38"/>
  <c r="BD38" s="1"/>
  <c r="W38"/>
  <c r="U38"/>
  <c r="S38"/>
  <c r="Q38"/>
  <c r="O38"/>
  <c r="M38"/>
  <c r="K38"/>
  <c r="I38"/>
  <c r="AP38" s="1"/>
  <c r="AS38" s="1"/>
  <c r="AN37"/>
  <c r="AJ37"/>
  <c r="BD37" s="1"/>
  <c r="W37"/>
  <c r="U37"/>
  <c r="S37"/>
  <c r="Q37"/>
  <c r="O37"/>
  <c r="M37"/>
  <c r="K37"/>
  <c r="I37"/>
  <c r="AP37" s="1"/>
  <c r="AS37" s="1"/>
  <c r="AN36"/>
  <c r="AJ36"/>
  <c r="BD36" s="1"/>
  <c r="W36"/>
  <c r="U36"/>
  <c r="S36"/>
  <c r="Q36"/>
  <c r="O36"/>
  <c r="M36"/>
  <c r="K36"/>
  <c r="I36"/>
  <c r="AP36" s="1"/>
  <c r="AS36" s="1"/>
  <c r="AN35"/>
  <c r="AJ35"/>
  <c r="BD35" s="1"/>
  <c r="W35"/>
  <c r="U35"/>
  <c r="S35"/>
  <c r="Q35"/>
  <c r="O35"/>
  <c r="M35"/>
  <c r="K35"/>
  <c r="I35"/>
  <c r="AP35" s="1"/>
  <c r="AS35" s="1"/>
  <c r="AN34"/>
  <c r="AJ34"/>
  <c r="BD34" s="1"/>
  <c r="W34"/>
  <c r="U34"/>
  <c r="S34"/>
  <c r="Q34"/>
  <c r="O34"/>
  <c r="M34"/>
  <c r="K34"/>
  <c r="I34"/>
  <c r="AP34" s="1"/>
  <c r="AS34" s="1"/>
  <c r="AN33"/>
  <c r="AJ33"/>
  <c r="BD33" s="1"/>
  <c r="W33"/>
  <c r="U33"/>
  <c r="S33"/>
  <c r="Q33"/>
  <c r="O33"/>
  <c r="M33"/>
  <c r="K33"/>
  <c r="I33"/>
  <c r="AP33" s="1"/>
  <c r="AS33" s="1"/>
  <c r="AN32"/>
  <c r="AJ32"/>
  <c r="BD32" s="1"/>
  <c r="W32"/>
  <c r="U32"/>
  <c r="S32"/>
  <c r="Q32"/>
  <c r="O32"/>
  <c r="M32"/>
  <c r="K32"/>
  <c r="I32"/>
  <c r="AP32" s="1"/>
  <c r="AS32" s="1"/>
  <c r="AN31"/>
  <c r="AJ31"/>
  <c r="BD31" s="1"/>
  <c r="W31"/>
  <c r="U31"/>
  <c r="S31"/>
  <c r="Q31"/>
  <c r="O31"/>
  <c r="M31"/>
  <c r="K31"/>
  <c r="I31"/>
  <c r="AP31" s="1"/>
  <c r="AS31" s="1"/>
  <c r="AN30"/>
  <c r="AJ30"/>
  <c r="BD30" s="1"/>
  <c r="W30"/>
  <c r="U30"/>
  <c r="S30"/>
  <c r="Q30"/>
  <c r="O30"/>
  <c r="M30"/>
  <c r="K30"/>
  <c r="I30"/>
  <c r="AP30" s="1"/>
  <c r="AS30" s="1"/>
  <c r="AN29"/>
  <c r="AJ29"/>
  <c r="BD29" s="1"/>
  <c r="W29"/>
  <c r="U29"/>
  <c r="S29"/>
  <c r="Q29"/>
  <c r="O29"/>
  <c r="M29"/>
  <c r="K29"/>
  <c r="I29"/>
  <c r="AP29" s="1"/>
  <c r="AS29" s="1"/>
  <c r="AN28"/>
  <c r="AJ28"/>
  <c r="BD28" s="1"/>
  <c r="W28"/>
  <c r="U28"/>
  <c r="S28"/>
  <c r="Q28"/>
  <c r="O28"/>
  <c r="M28"/>
  <c r="K28"/>
  <c r="I28"/>
  <c r="AP28" s="1"/>
  <c r="AS28" s="1"/>
  <c r="AN27"/>
  <c r="AJ27"/>
  <c r="BD27" s="1"/>
  <c r="W27"/>
  <c r="U27"/>
  <c r="S27"/>
  <c r="Q27"/>
  <c r="O27"/>
  <c r="M27"/>
  <c r="K27"/>
  <c r="I27"/>
  <c r="AP27" s="1"/>
  <c r="AS27" s="1"/>
  <c r="AN26"/>
  <c r="AJ26"/>
  <c r="BD26" s="1"/>
  <c r="W26"/>
  <c r="U26"/>
  <c r="S26"/>
  <c r="Q26"/>
  <c r="O26"/>
  <c r="M26"/>
  <c r="K26"/>
  <c r="I26"/>
  <c r="AP26" s="1"/>
  <c r="AS26" s="1"/>
  <c r="AN25"/>
  <c r="AJ25"/>
  <c r="BD25" s="1"/>
  <c r="W25"/>
  <c r="U25"/>
  <c r="S25"/>
  <c r="Q25"/>
  <c r="O25"/>
  <c r="M25"/>
  <c r="K25"/>
  <c r="I25"/>
  <c r="AP25" s="1"/>
  <c r="AS25" s="1"/>
  <c r="AN24"/>
  <c r="AJ24"/>
  <c r="BD24" s="1"/>
  <c r="W24"/>
  <c r="U24"/>
  <c r="S24"/>
  <c r="Q24"/>
  <c r="O24"/>
  <c r="M24"/>
  <c r="K24"/>
  <c r="I24"/>
  <c r="AP24" s="1"/>
  <c r="AS24" s="1"/>
  <c r="AN23"/>
  <c r="AJ23"/>
  <c r="BD23" s="1"/>
  <c r="W23"/>
  <c r="U23"/>
  <c r="S23"/>
  <c r="Q23"/>
  <c r="O23"/>
  <c r="M23"/>
  <c r="K23"/>
  <c r="I23"/>
  <c r="AP23" s="1"/>
  <c r="AS23" s="1"/>
  <c r="AN22"/>
  <c r="AJ22"/>
  <c r="BD22" s="1"/>
  <c r="W22"/>
  <c r="U22"/>
  <c r="S22"/>
  <c r="Q22"/>
  <c r="O22"/>
  <c r="M22"/>
  <c r="K22"/>
  <c r="I22"/>
  <c r="AP22" s="1"/>
  <c r="AS22" s="1"/>
  <c r="AN21"/>
  <c r="AJ21"/>
  <c r="BD21" s="1"/>
  <c r="W21"/>
  <c r="U21"/>
  <c r="S21"/>
  <c r="Q21"/>
  <c r="O21"/>
  <c r="M21"/>
  <c r="K21"/>
  <c r="I21"/>
  <c r="AP21" s="1"/>
  <c r="AS21" s="1"/>
  <c r="AN20"/>
  <c r="AJ20"/>
  <c r="BD20" s="1"/>
  <c r="W20"/>
  <c r="U20"/>
  <c r="S20"/>
  <c r="Q20"/>
  <c r="O20"/>
  <c r="M20"/>
  <c r="K20"/>
  <c r="I20"/>
  <c r="AP20" s="1"/>
  <c r="AS20" s="1"/>
  <c r="AN19"/>
  <c r="AJ19"/>
  <c r="BD19" s="1"/>
  <c r="W19"/>
  <c r="U19"/>
  <c r="S19"/>
  <c r="Q19"/>
  <c r="O19"/>
  <c r="M19"/>
  <c r="K19"/>
  <c r="I19"/>
  <c r="AP19" s="1"/>
  <c r="AS19" s="1"/>
  <c r="AN18"/>
  <c r="AJ18"/>
  <c r="BD18" s="1"/>
  <c r="W18"/>
  <c r="U18"/>
  <c r="S18"/>
  <c r="Q18"/>
  <c r="O18"/>
  <c r="M18"/>
  <c r="K18"/>
  <c r="I18"/>
  <c r="AP18" s="1"/>
  <c r="AS18" s="1"/>
  <c r="AN17"/>
  <c r="AJ17"/>
  <c r="BD17" s="1"/>
  <c r="W17"/>
  <c r="U17"/>
  <c r="S17"/>
  <c r="Q17"/>
  <c r="O17"/>
  <c r="M17"/>
  <c r="K17"/>
  <c r="I17"/>
  <c r="AP17" s="1"/>
  <c r="AS17" s="1"/>
  <c r="AN16"/>
  <c r="AJ16"/>
  <c r="BD16" s="1"/>
  <c r="W16"/>
  <c r="U16"/>
  <c r="S16"/>
  <c r="Q16"/>
  <c r="O16"/>
  <c r="M16"/>
  <c r="K16"/>
  <c r="I16"/>
  <c r="AP16" s="1"/>
  <c r="AS16" s="1"/>
  <c r="AN15"/>
  <c r="AJ15"/>
  <c r="BD15" s="1"/>
  <c r="W15"/>
  <c r="U15"/>
  <c r="S15"/>
  <c r="Q15"/>
  <c r="O15"/>
  <c r="M15"/>
  <c r="K15"/>
  <c r="I15"/>
  <c r="AP15" s="1"/>
  <c r="AS15" s="1"/>
  <c r="AN14"/>
  <c r="AJ14"/>
  <c r="BD14" s="1"/>
  <c r="W14"/>
  <c r="U14"/>
  <c r="S14"/>
  <c r="Q14"/>
  <c r="O14"/>
  <c r="M14"/>
  <c r="K14"/>
  <c r="I14"/>
  <c r="AP14" s="1"/>
  <c r="AS14" s="1"/>
  <c r="AN13"/>
  <c r="AJ13"/>
  <c r="BD13" s="1"/>
  <c r="W13"/>
  <c r="U13"/>
  <c r="S13"/>
  <c r="Q13"/>
  <c r="O13"/>
  <c r="M13"/>
  <c r="K13"/>
  <c r="I13"/>
  <c r="AP13" s="1"/>
  <c r="AS13" s="1"/>
  <c r="AN12"/>
  <c r="AN60" s="1"/>
  <c r="AW16" i="56" s="1"/>
  <c r="AJ12" i="50"/>
  <c r="AJ60" s="1"/>
  <c r="AS16" i="56" s="1"/>
  <c r="W12" i="50"/>
  <c r="W60" s="1"/>
  <c r="AF16" i="56" s="1"/>
  <c r="U12" i="50"/>
  <c r="U60" s="1"/>
  <c r="AD16" i="56" s="1"/>
  <c r="S12" i="50"/>
  <c r="S60" s="1"/>
  <c r="AB16" i="56" s="1"/>
  <c r="Q12" i="50"/>
  <c r="Q60" s="1"/>
  <c r="Z16" i="56" s="1"/>
  <c r="O12" i="50"/>
  <c r="O60" s="1"/>
  <c r="X16" i="56" s="1"/>
  <c r="M12" i="50"/>
  <c r="M60" s="1"/>
  <c r="V16" i="56" s="1"/>
  <c r="K12" i="50"/>
  <c r="K60" s="1"/>
  <c r="T16" i="56" s="1"/>
  <c r="I12" i="50"/>
  <c r="I60" s="1"/>
  <c r="R16" i="56" s="1"/>
  <c r="BE2" i="50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P1" s="1"/>
  <c r="AS1" s="1"/>
  <c r="AY88" i="51"/>
  <c r="AX88"/>
  <c r="AW88"/>
  <c r="AV88"/>
  <c r="AM88"/>
  <c r="AL88"/>
  <c r="AI88"/>
  <c r="AR15" i="56" s="1"/>
  <c r="AH88" i="51"/>
  <c r="AQ15" i="56" s="1"/>
  <c r="AG88" i="51"/>
  <c r="AP15" i="56" s="1"/>
  <c r="AF88" i="51"/>
  <c r="AO15" i="56" s="1"/>
  <c r="AE88" i="51"/>
  <c r="AN15" i="56" s="1"/>
  <c r="AD88" i="51"/>
  <c r="AM15" i="56" s="1"/>
  <c r="AC88" i="51"/>
  <c r="AL15" i="56" s="1"/>
  <c r="AB88" i="51"/>
  <c r="AK15" i="56" s="1"/>
  <c r="AA88" i="51"/>
  <c r="AJ15" i="56" s="1"/>
  <c r="Z88" i="51"/>
  <c r="AI15" i="56" s="1"/>
  <c r="Y88" i="51"/>
  <c r="AH15" i="56" s="1"/>
  <c r="X88" i="51"/>
  <c r="V88"/>
  <c r="T88"/>
  <c r="R88"/>
  <c r="P88"/>
  <c r="N88"/>
  <c r="L88"/>
  <c r="J88"/>
  <c r="H88"/>
  <c r="AN87"/>
  <c r="AJ87"/>
  <c r="BD87" s="1"/>
  <c r="W87"/>
  <c r="U87"/>
  <c r="S87"/>
  <c r="Q87"/>
  <c r="O87"/>
  <c r="M87"/>
  <c r="K87"/>
  <c r="I87"/>
  <c r="AP87" s="1"/>
  <c r="AS87" s="1"/>
  <c r="AN86"/>
  <c r="AJ86"/>
  <c r="BD86" s="1"/>
  <c r="W86"/>
  <c r="U86"/>
  <c r="S86"/>
  <c r="Q86"/>
  <c r="O86"/>
  <c r="M86"/>
  <c r="K86"/>
  <c r="I86"/>
  <c r="AP86" s="1"/>
  <c r="AS86" s="1"/>
  <c r="AN85"/>
  <c r="AJ85"/>
  <c r="BD85" s="1"/>
  <c r="W85"/>
  <c r="U85"/>
  <c r="S85"/>
  <c r="Q85"/>
  <c r="O85"/>
  <c r="M85"/>
  <c r="K85"/>
  <c r="I85"/>
  <c r="AP85" s="1"/>
  <c r="AS85" s="1"/>
  <c r="AN84"/>
  <c r="AJ84"/>
  <c r="BD84" s="1"/>
  <c r="W84"/>
  <c r="U84"/>
  <c r="S84"/>
  <c r="Q84"/>
  <c r="O84"/>
  <c r="M84"/>
  <c r="K84"/>
  <c r="I84"/>
  <c r="AP84" s="1"/>
  <c r="AS84" s="1"/>
  <c r="AN83"/>
  <c r="AJ83"/>
  <c r="BD83" s="1"/>
  <c r="W83"/>
  <c r="U83"/>
  <c r="S83"/>
  <c r="Q83"/>
  <c r="O83"/>
  <c r="M83"/>
  <c r="K83"/>
  <c r="I83"/>
  <c r="AP83" s="1"/>
  <c r="AS83" s="1"/>
  <c r="AN82"/>
  <c r="AJ82"/>
  <c r="BD82" s="1"/>
  <c r="W82"/>
  <c r="U82"/>
  <c r="S82"/>
  <c r="Q82"/>
  <c r="O82"/>
  <c r="M82"/>
  <c r="K82"/>
  <c r="I82"/>
  <c r="AP82" s="1"/>
  <c r="AS82" s="1"/>
  <c r="AN81"/>
  <c r="AJ81"/>
  <c r="BD81" s="1"/>
  <c r="W81"/>
  <c r="U81"/>
  <c r="S81"/>
  <c r="Q81"/>
  <c r="O81"/>
  <c r="M81"/>
  <c r="K81"/>
  <c r="I81"/>
  <c r="AP81" s="1"/>
  <c r="AS81" s="1"/>
  <c r="AN80"/>
  <c r="AJ80"/>
  <c r="BD80" s="1"/>
  <c r="W80"/>
  <c r="U80"/>
  <c r="S80"/>
  <c r="Q80"/>
  <c r="O80"/>
  <c r="M80"/>
  <c r="K80"/>
  <c r="I80"/>
  <c r="AP80" s="1"/>
  <c r="AS80" s="1"/>
  <c r="AN79"/>
  <c r="AJ79"/>
  <c r="BD79" s="1"/>
  <c r="W79"/>
  <c r="U79"/>
  <c r="S79"/>
  <c r="Q79"/>
  <c r="O79"/>
  <c r="M79"/>
  <c r="K79"/>
  <c r="I79"/>
  <c r="AP79" s="1"/>
  <c r="AS79" s="1"/>
  <c r="AN78"/>
  <c r="AJ78"/>
  <c r="BD78" s="1"/>
  <c r="W78"/>
  <c r="U78"/>
  <c r="S78"/>
  <c r="Q78"/>
  <c r="O78"/>
  <c r="M78"/>
  <c r="K78"/>
  <c r="I78"/>
  <c r="AP78" s="1"/>
  <c r="AS78" s="1"/>
  <c r="AN77"/>
  <c r="AJ77"/>
  <c r="BD77" s="1"/>
  <c r="W77"/>
  <c r="U77"/>
  <c r="S77"/>
  <c r="Q77"/>
  <c r="O77"/>
  <c r="M77"/>
  <c r="K77"/>
  <c r="I77"/>
  <c r="AP77" s="1"/>
  <c r="AS77" s="1"/>
  <c r="AN76"/>
  <c r="AJ76"/>
  <c r="BD76" s="1"/>
  <c r="W76"/>
  <c r="U76"/>
  <c r="S76"/>
  <c r="Q76"/>
  <c r="O76"/>
  <c r="M76"/>
  <c r="K76"/>
  <c r="I76"/>
  <c r="AP76" s="1"/>
  <c r="AS76" s="1"/>
  <c r="AN75"/>
  <c r="AJ75"/>
  <c r="BD75" s="1"/>
  <c r="W75"/>
  <c r="U75"/>
  <c r="S75"/>
  <c r="Q75"/>
  <c r="O75"/>
  <c r="M75"/>
  <c r="K75"/>
  <c r="I75"/>
  <c r="AP75" s="1"/>
  <c r="AS75" s="1"/>
  <c r="AN74"/>
  <c r="AJ74"/>
  <c r="BD74" s="1"/>
  <c r="W74"/>
  <c r="U74"/>
  <c r="S74"/>
  <c r="Q74"/>
  <c r="O74"/>
  <c r="M74"/>
  <c r="K74"/>
  <c r="I74"/>
  <c r="AP74" s="1"/>
  <c r="AS74" s="1"/>
  <c r="AN73"/>
  <c r="AJ73"/>
  <c r="BD73" s="1"/>
  <c r="W73"/>
  <c r="U73"/>
  <c r="S73"/>
  <c r="Q73"/>
  <c r="O73"/>
  <c r="M73"/>
  <c r="K73"/>
  <c r="I73"/>
  <c r="AP73" s="1"/>
  <c r="AS73" s="1"/>
  <c r="AN72"/>
  <c r="AJ72"/>
  <c r="BD72" s="1"/>
  <c r="W72"/>
  <c r="U72"/>
  <c r="S72"/>
  <c r="Q72"/>
  <c r="O72"/>
  <c r="M72"/>
  <c r="K72"/>
  <c r="I72"/>
  <c r="AP72" s="1"/>
  <c r="AS72" s="1"/>
  <c r="AN71"/>
  <c r="AJ71"/>
  <c r="BD71" s="1"/>
  <c r="W71"/>
  <c r="U71"/>
  <c r="S71"/>
  <c r="Q71"/>
  <c r="O71"/>
  <c r="M71"/>
  <c r="K71"/>
  <c r="I71"/>
  <c r="AP71" s="1"/>
  <c r="AS71" s="1"/>
  <c r="AN70"/>
  <c r="AJ70"/>
  <c r="BD70" s="1"/>
  <c r="W70"/>
  <c r="U70"/>
  <c r="S70"/>
  <c r="Q70"/>
  <c r="O70"/>
  <c r="M70"/>
  <c r="K70"/>
  <c r="I70"/>
  <c r="AP70" s="1"/>
  <c r="AS70" s="1"/>
  <c r="AN69"/>
  <c r="AJ69"/>
  <c r="BD69" s="1"/>
  <c r="W69"/>
  <c r="U69"/>
  <c r="S69"/>
  <c r="Q69"/>
  <c r="O69"/>
  <c r="M69"/>
  <c r="K69"/>
  <c r="I69"/>
  <c r="AP69" s="1"/>
  <c r="AS69" s="1"/>
  <c r="AN68"/>
  <c r="AJ68"/>
  <c r="BD68" s="1"/>
  <c r="W68"/>
  <c r="U68"/>
  <c r="S68"/>
  <c r="Q68"/>
  <c r="O68"/>
  <c r="M68"/>
  <c r="K68"/>
  <c r="I68"/>
  <c r="AP68" s="1"/>
  <c r="AS68" s="1"/>
  <c r="AN67"/>
  <c r="AJ67"/>
  <c r="BD67" s="1"/>
  <c r="W67"/>
  <c r="U67"/>
  <c r="S67"/>
  <c r="Q67"/>
  <c r="O67"/>
  <c r="M67"/>
  <c r="K67"/>
  <c r="I67"/>
  <c r="AP67" s="1"/>
  <c r="AS67" s="1"/>
  <c r="AN66"/>
  <c r="AJ66"/>
  <c r="BD66" s="1"/>
  <c r="W66"/>
  <c r="U66"/>
  <c r="S66"/>
  <c r="Q66"/>
  <c r="O66"/>
  <c r="M66"/>
  <c r="K66"/>
  <c r="I66"/>
  <c r="AN65"/>
  <c r="AJ65"/>
  <c r="AO65" s="1"/>
  <c r="AR65" s="1"/>
  <c r="W65"/>
  <c r="U65"/>
  <c r="S65"/>
  <c r="Q65"/>
  <c r="O65"/>
  <c r="M65"/>
  <c r="K65"/>
  <c r="I65"/>
  <c r="AN64"/>
  <c r="AJ64"/>
  <c r="AO64" s="1"/>
  <c r="AR64" s="1"/>
  <c r="W64"/>
  <c r="U64"/>
  <c r="S64"/>
  <c r="Q64"/>
  <c r="O64"/>
  <c r="M64"/>
  <c r="K64"/>
  <c r="I64"/>
  <c r="AN63"/>
  <c r="AJ63"/>
  <c r="AO63" s="1"/>
  <c r="AR63" s="1"/>
  <c r="W63"/>
  <c r="U63"/>
  <c r="S63"/>
  <c r="Q63"/>
  <c r="O63"/>
  <c r="M63"/>
  <c r="K63"/>
  <c r="I63"/>
  <c r="AN62"/>
  <c r="AJ62"/>
  <c r="AO62" s="1"/>
  <c r="AR62" s="1"/>
  <c r="W62"/>
  <c r="U62"/>
  <c r="S62"/>
  <c r="Q62"/>
  <c r="O62"/>
  <c r="M62"/>
  <c r="K62"/>
  <c r="I62"/>
  <c r="AN61"/>
  <c r="AJ61"/>
  <c r="AO61" s="1"/>
  <c r="AR61" s="1"/>
  <c r="W61"/>
  <c r="U61"/>
  <c r="S61"/>
  <c r="Q61"/>
  <c r="O61"/>
  <c r="M61"/>
  <c r="K61"/>
  <c r="I61"/>
  <c r="AN60"/>
  <c r="AJ60"/>
  <c r="AO60" s="1"/>
  <c r="AR60" s="1"/>
  <c r="W60"/>
  <c r="U60"/>
  <c r="S60"/>
  <c r="Q60"/>
  <c r="O60"/>
  <c r="M60"/>
  <c r="K60"/>
  <c r="I60"/>
  <c r="AN59"/>
  <c r="AJ59"/>
  <c r="AO59" s="1"/>
  <c r="AR59" s="1"/>
  <c r="W59"/>
  <c r="U59"/>
  <c r="S59"/>
  <c r="Q59"/>
  <c r="O59"/>
  <c r="M59"/>
  <c r="K59"/>
  <c r="I59"/>
  <c r="AN58"/>
  <c r="AJ58"/>
  <c r="AO58" s="1"/>
  <c r="AR58" s="1"/>
  <c r="W58"/>
  <c r="U58"/>
  <c r="S58"/>
  <c r="Q58"/>
  <c r="O58"/>
  <c r="M58"/>
  <c r="K58"/>
  <c r="I58"/>
  <c r="AN57"/>
  <c r="AJ57"/>
  <c r="AO57" s="1"/>
  <c r="AR57" s="1"/>
  <c r="W57"/>
  <c r="U57"/>
  <c r="S57"/>
  <c r="Q57"/>
  <c r="O57"/>
  <c r="M57"/>
  <c r="K57"/>
  <c r="I57"/>
  <c r="AN56"/>
  <c r="AJ56"/>
  <c r="AO56" s="1"/>
  <c r="AR56" s="1"/>
  <c r="W56"/>
  <c r="U56"/>
  <c r="S56"/>
  <c r="Q56"/>
  <c r="O56"/>
  <c r="M56"/>
  <c r="K56"/>
  <c r="I56"/>
  <c r="AN55"/>
  <c r="AJ55"/>
  <c r="AO55" s="1"/>
  <c r="AR55" s="1"/>
  <c r="W55"/>
  <c r="U55"/>
  <c r="S55"/>
  <c r="Q55"/>
  <c r="O55"/>
  <c r="M55"/>
  <c r="K55"/>
  <c r="I55"/>
  <c r="AN54"/>
  <c r="AJ54"/>
  <c r="AO54" s="1"/>
  <c r="AR54" s="1"/>
  <c r="W54"/>
  <c r="U54"/>
  <c r="S54"/>
  <c r="Q54"/>
  <c r="O54"/>
  <c r="M54"/>
  <c r="K54"/>
  <c r="I54"/>
  <c r="AN53"/>
  <c r="AJ53"/>
  <c r="BD53" s="1"/>
  <c r="W53"/>
  <c r="U53"/>
  <c r="S53"/>
  <c r="Q53"/>
  <c r="O53"/>
  <c r="M53"/>
  <c r="K53"/>
  <c r="I53"/>
  <c r="BE53" s="1"/>
  <c r="AN52"/>
  <c r="AJ52"/>
  <c r="BD52" s="1"/>
  <c r="W52"/>
  <c r="U52"/>
  <c r="S52"/>
  <c r="Q52"/>
  <c r="O52"/>
  <c r="M52"/>
  <c r="K52"/>
  <c r="I52"/>
  <c r="AP52" s="1"/>
  <c r="AS52" s="1"/>
  <c r="AN51"/>
  <c r="AJ51"/>
  <c r="BD51" s="1"/>
  <c r="W51"/>
  <c r="U51"/>
  <c r="S51"/>
  <c r="Q51"/>
  <c r="O51"/>
  <c r="M51"/>
  <c r="K51"/>
  <c r="I51"/>
  <c r="AP51" s="1"/>
  <c r="AS51" s="1"/>
  <c r="AN50"/>
  <c r="AJ50"/>
  <c r="BD50" s="1"/>
  <c r="W50"/>
  <c r="U50"/>
  <c r="S50"/>
  <c r="Q50"/>
  <c r="O50"/>
  <c r="M50"/>
  <c r="K50"/>
  <c r="I50"/>
  <c r="AP50" s="1"/>
  <c r="AS50" s="1"/>
  <c r="AN49"/>
  <c r="AJ49"/>
  <c r="BD49" s="1"/>
  <c r="W49"/>
  <c r="U49"/>
  <c r="S49"/>
  <c r="Q49"/>
  <c r="O49"/>
  <c r="M49"/>
  <c r="K49"/>
  <c r="I49"/>
  <c r="AP49" s="1"/>
  <c r="AS49" s="1"/>
  <c r="AN48"/>
  <c r="AJ48"/>
  <c r="BD48" s="1"/>
  <c r="W48"/>
  <c r="U48"/>
  <c r="S48"/>
  <c r="Q48"/>
  <c r="O48"/>
  <c r="M48"/>
  <c r="K48"/>
  <c r="I48"/>
  <c r="AP48" s="1"/>
  <c r="AS48" s="1"/>
  <c r="AN47"/>
  <c r="AJ47"/>
  <c r="BD47" s="1"/>
  <c r="W47"/>
  <c r="U47"/>
  <c r="S47"/>
  <c r="Q47"/>
  <c r="O47"/>
  <c r="M47"/>
  <c r="K47"/>
  <c r="I47"/>
  <c r="AP47" s="1"/>
  <c r="AS47" s="1"/>
  <c r="AN46"/>
  <c r="AJ46"/>
  <c r="BD46" s="1"/>
  <c r="W46"/>
  <c r="U46"/>
  <c r="S46"/>
  <c r="Q46"/>
  <c r="O46"/>
  <c r="M46"/>
  <c r="K46"/>
  <c r="I46"/>
  <c r="AP46" s="1"/>
  <c r="AS46" s="1"/>
  <c r="AN45"/>
  <c r="AJ45"/>
  <c r="BD45" s="1"/>
  <c r="W45"/>
  <c r="U45"/>
  <c r="S45"/>
  <c r="Q45"/>
  <c r="O45"/>
  <c r="M45"/>
  <c r="K45"/>
  <c r="I45"/>
  <c r="AP45" s="1"/>
  <c r="AS45" s="1"/>
  <c r="AN44"/>
  <c r="AJ44"/>
  <c r="BD44" s="1"/>
  <c r="W44"/>
  <c r="U44"/>
  <c r="S44"/>
  <c r="Q44"/>
  <c r="O44"/>
  <c r="M44"/>
  <c r="K44"/>
  <c r="I44"/>
  <c r="AP44" s="1"/>
  <c r="AS44" s="1"/>
  <c r="AN43"/>
  <c r="AJ43"/>
  <c r="BD43" s="1"/>
  <c r="W43"/>
  <c r="U43"/>
  <c r="S43"/>
  <c r="Q43"/>
  <c r="O43"/>
  <c r="M43"/>
  <c r="K43"/>
  <c r="I43"/>
  <c r="AP43" s="1"/>
  <c r="AS43" s="1"/>
  <c r="AN42"/>
  <c r="AJ42"/>
  <c r="BD42" s="1"/>
  <c r="W42"/>
  <c r="U42"/>
  <c r="S42"/>
  <c r="Q42"/>
  <c r="O42"/>
  <c r="M42"/>
  <c r="K42"/>
  <c r="I42"/>
  <c r="AP42" s="1"/>
  <c r="AS42" s="1"/>
  <c r="AN41"/>
  <c r="AJ41"/>
  <c r="BD41" s="1"/>
  <c r="W41"/>
  <c r="U41"/>
  <c r="S41"/>
  <c r="Q41"/>
  <c r="O41"/>
  <c r="M41"/>
  <c r="K41"/>
  <c r="I41"/>
  <c r="AP41" s="1"/>
  <c r="AS41" s="1"/>
  <c r="AN40"/>
  <c r="AJ40"/>
  <c r="BD40" s="1"/>
  <c r="W40"/>
  <c r="U40"/>
  <c r="S40"/>
  <c r="Q40"/>
  <c r="O40"/>
  <c r="M40"/>
  <c r="K40"/>
  <c r="I40"/>
  <c r="AP40" s="1"/>
  <c r="AS40" s="1"/>
  <c r="AN39"/>
  <c r="AJ39"/>
  <c r="BD39" s="1"/>
  <c r="W39"/>
  <c r="U39"/>
  <c r="S39"/>
  <c r="Q39"/>
  <c r="O39"/>
  <c r="M39"/>
  <c r="K39"/>
  <c r="I39"/>
  <c r="AP39" s="1"/>
  <c r="AS39" s="1"/>
  <c r="AN38"/>
  <c r="AJ38"/>
  <c r="BD38" s="1"/>
  <c r="W38"/>
  <c r="U38"/>
  <c r="S38"/>
  <c r="Q38"/>
  <c r="O38"/>
  <c r="M38"/>
  <c r="K38"/>
  <c r="I38"/>
  <c r="AP38" s="1"/>
  <c r="AS38" s="1"/>
  <c r="AN37"/>
  <c r="AJ37"/>
  <c r="BD37" s="1"/>
  <c r="W37"/>
  <c r="U37"/>
  <c r="S37"/>
  <c r="Q37"/>
  <c r="O37"/>
  <c r="M37"/>
  <c r="K37"/>
  <c r="I37"/>
  <c r="AP37" s="1"/>
  <c r="AS37" s="1"/>
  <c r="AN36"/>
  <c r="AJ36"/>
  <c r="BD36" s="1"/>
  <c r="W36"/>
  <c r="U36"/>
  <c r="S36"/>
  <c r="Q36"/>
  <c r="O36"/>
  <c r="M36"/>
  <c r="K36"/>
  <c r="I36"/>
  <c r="AP36" s="1"/>
  <c r="AS36" s="1"/>
  <c r="AN35"/>
  <c r="AJ35"/>
  <c r="BD35" s="1"/>
  <c r="W35"/>
  <c r="U35"/>
  <c r="S35"/>
  <c r="Q35"/>
  <c r="O35"/>
  <c r="M35"/>
  <c r="K35"/>
  <c r="I35"/>
  <c r="AP35" s="1"/>
  <c r="AS35" s="1"/>
  <c r="AN34"/>
  <c r="AJ34"/>
  <c r="BD34" s="1"/>
  <c r="W34"/>
  <c r="U34"/>
  <c r="S34"/>
  <c r="Q34"/>
  <c r="O34"/>
  <c r="M34"/>
  <c r="K34"/>
  <c r="I34"/>
  <c r="AP34" s="1"/>
  <c r="AS34" s="1"/>
  <c r="AN33"/>
  <c r="AJ33"/>
  <c r="BD33" s="1"/>
  <c r="W33"/>
  <c r="U33"/>
  <c r="S33"/>
  <c r="Q33"/>
  <c r="O33"/>
  <c r="M33"/>
  <c r="K33"/>
  <c r="I33"/>
  <c r="AP33" s="1"/>
  <c r="AS33" s="1"/>
  <c r="AN32"/>
  <c r="AJ32"/>
  <c r="BD32" s="1"/>
  <c r="W32"/>
  <c r="U32"/>
  <c r="S32"/>
  <c r="Q32"/>
  <c r="O32"/>
  <c r="M32"/>
  <c r="K32"/>
  <c r="I32"/>
  <c r="AP32" s="1"/>
  <c r="AS32" s="1"/>
  <c r="AN31"/>
  <c r="AJ31"/>
  <c r="BD31" s="1"/>
  <c r="W31"/>
  <c r="U31"/>
  <c r="S31"/>
  <c r="Q31"/>
  <c r="O31"/>
  <c r="M31"/>
  <c r="K31"/>
  <c r="I31"/>
  <c r="AP31" s="1"/>
  <c r="AS31" s="1"/>
  <c r="AN30"/>
  <c r="AJ30"/>
  <c r="BD30" s="1"/>
  <c r="W30"/>
  <c r="U30"/>
  <c r="S30"/>
  <c r="Q30"/>
  <c r="O30"/>
  <c r="M30"/>
  <c r="K30"/>
  <c r="I30"/>
  <c r="AP30" s="1"/>
  <c r="AS30" s="1"/>
  <c r="AN29"/>
  <c r="AJ29"/>
  <c r="BD29" s="1"/>
  <c r="W29"/>
  <c r="U29"/>
  <c r="S29"/>
  <c r="Q29"/>
  <c r="O29"/>
  <c r="M29"/>
  <c r="K29"/>
  <c r="I29"/>
  <c r="AP29" s="1"/>
  <c r="AS29" s="1"/>
  <c r="AN28"/>
  <c r="AJ28"/>
  <c r="BD28" s="1"/>
  <c r="W28"/>
  <c r="U28"/>
  <c r="S28"/>
  <c r="Q28"/>
  <c r="O28"/>
  <c r="M28"/>
  <c r="K28"/>
  <c r="I28"/>
  <c r="AP28" s="1"/>
  <c r="AS28" s="1"/>
  <c r="AN27"/>
  <c r="AJ27"/>
  <c r="BD27" s="1"/>
  <c r="W27"/>
  <c r="U27"/>
  <c r="S27"/>
  <c r="Q27"/>
  <c r="O27"/>
  <c r="M27"/>
  <c r="K27"/>
  <c r="I27"/>
  <c r="AP27" s="1"/>
  <c r="AS27" s="1"/>
  <c r="AN26"/>
  <c r="AJ26"/>
  <c r="BD26" s="1"/>
  <c r="W26"/>
  <c r="U26"/>
  <c r="S26"/>
  <c r="Q26"/>
  <c r="O26"/>
  <c r="M26"/>
  <c r="K26"/>
  <c r="I26"/>
  <c r="AP26" s="1"/>
  <c r="AS26" s="1"/>
  <c r="AN25"/>
  <c r="AJ25"/>
  <c r="BD25" s="1"/>
  <c r="W25"/>
  <c r="U25"/>
  <c r="S25"/>
  <c r="Q25"/>
  <c r="O25"/>
  <c r="M25"/>
  <c r="K25"/>
  <c r="I25"/>
  <c r="AP25" s="1"/>
  <c r="AS25" s="1"/>
  <c r="AN24"/>
  <c r="AJ24"/>
  <c r="BD24" s="1"/>
  <c r="W24"/>
  <c r="U24"/>
  <c r="S24"/>
  <c r="Q24"/>
  <c r="O24"/>
  <c r="M24"/>
  <c r="K24"/>
  <c r="I24"/>
  <c r="AP24" s="1"/>
  <c r="AS24" s="1"/>
  <c r="AN23"/>
  <c r="AJ23"/>
  <c r="BD23" s="1"/>
  <c r="W23"/>
  <c r="U23"/>
  <c r="S23"/>
  <c r="Q23"/>
  <c r="O23"/>
  <c r="M23"/>
  <c r="K23"/>
  <c r="I23"/>
  <c r="AP23" s="1"/>
  <c r="AS23" s="1"/>
  <c r="AN22"/>
  <c r="AJ22"/>
  <c r="BD22" s="1"/>
  <c r="W22"/>
  <c r="U22"/>
  <c r="S22"/>
  <c r="Q22"/>
  <c r="O22"/>
  <c r="M22"/>
  <c r="K22"/>
  <c r="I22"/>
  <c r="AP22" s="1"/>
  <c r="AS22" s="1"/>
  <c r="AN21"/>
  <c r="AJ21"/>
  <c r="BD21" s="1"/>
  <c r="W21"/>
  <c r="U21"/>
  <c r="S21"/>
  <c r="Q21"/>
  <c r="O21"/>
  <c r="M21"/>
  <c r="K21"/>
  <c r="I21"/>
  <c r="AP21" s="1"/>
  <c r="AS21" s="1"/>
  <c r="AN20"/>
  <c r="AJ20"/>
  <c r="BD20" s="1"/>
  <c r="W20"/>
  <c r="U20"/>
  <c r="S20"/>
  <c r="Q20"/>
  <c r="O20"/>
  <c r="M20"/>
  <c r="K20"/>
  <c r="I20"/>
  <c r="AP20" s="1"/>
  <c r="AS20" s="1"/>
  <c r="AN19"/>
  <c r="AJ19"/>
  <c r="BD19" s="1"/>
  <c r="W19"/>
  <c r="U19"/>
  <c r="S19"/>
  <c r="Q19"/>
  <c r="O19"/>
  <c r="M19"/>
  <c r="K19"/>
  <c r="I19"/>
  <c r="AP19" s="1"/>
  <c r="AS19" s="1"/>
  <c r="AN18"/>
  <c r="AJ18"/>
  <c r="BD18" s="1"/>
  <c r="W18"/>
  <c r="U18"/>
  <c r="S18"/>
  <c r="Q18"/>
  <c r="O18"/>
  <c r="M18"/>
  <c r="K18"/>
  <c r="I18"/>
  <c r="AP18" s="1"/>
  <c r="AS18" s="1"/>
  <c r="AN17"/>
  <c r="AJ17"/>
  <c r="BD17" s="1"/>
  <c r="W17"/>
  <c r="U17"/>
  <c r="S17"/>
  <c r="Q17"/>
  <c r="O17"/>
  <c r="M17"/>
  <c r="K17"/>
  <c r="I17"/>
  <c r="AP17" s="1"/>
  <c r="AS17" s="1"/>
  <c r="AN16"/>
  <c r="AJ16"/>
  <c r="BD16" s="1"/>
  <c r="W16"/>
  <c r="U16"/>
  <c r="S16"/>
  <c r="Q16"/>
  <c r="O16"/>
  <c r="M16"/>
  <c r="K16"/>
  <c r="I16"/>
  <c r="AP16" s="1"/>
  <c r="AS16" s="1"/>
  <c r="AN15"/>
  <c r="AJ15"/>
  <c r="BD15" s="1"/>
  <c r="W15"/>
  <c r="U15"/>
  <c r="S15"/>
  <c r="Q15"/>
  <c r="O15"/>
  <c r="M15"/>
  <c r="K15"/>
  <c r="I15"/>
  <c r="AP15" s="1"/>
  <c r="AS15" s="1"/>
  <c r="AN14"/>
  <c r="AJ14"/>
  <c r="BD14" s="1"/>
  <c r="W14"/>
  <c r="U14"/>
  <c r="S14"/>
  <c r="Q14"/>
  <c r="O14"/>
  <c r="M14"/>
  <c r="K14"/>
  <c r="I14"/>
  <c r="AP14" s="1"/>
  <c r="AS14" s="1"/>
  <c r="AN13"/>
  <c r="AJ13"/>
  <c r="BD13" s="1"/>
  <c r="W13"/>
  <c r="U13"/>
  <c r="S13"/>
  <c r="Q13"/>
  <c r="O13"/>
  <c r="M13"/>
  <c r="K13"/>
  <c r="I13"/>
  <c r="AP13" s="1"/>
  <c r="AS13" s="1"/>
  <c r="AN12"/>
  <c r="AN88" s="1"/>
  <c r="AJ12"/>
  <c r="AJ88" s="1"/>
  <c r="AS15" i="56" s="1"/>
  <c r="W12" i="51"/>
  <c r="W88" s="1"/>
  <c r="U12"/>
  <c r="U88" s="1"/>
  <c r="S12"/>
  <c r="S88" s="1"/>
  <c r="Q12"/>
  <c r="Q88" s="1"/>
  <c r="O12"/>
  <c r="O88" s="1"/>
  <c r="M12"/>
  <c r="M88" s="1"/>
  <c r="K12"/>
  <c r="K88" s="1"/>
  <c r="I12"/>
  <c r="I88" s="1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P1" s="1"/>
  <c r="AS1" s="1"/>
  <c r="AY19" i="52"/>
  <c r="BH14" i="56" s="1"/>
  <c r="AX19" i="52"/>
  <c r="BG14" i="56" s="1"/>
  <c r="AW19" i="52"/>
  <c r="BF14" i="56" s="1"/>
  <c r="AV19" i="52"/>
  <c r="BE14" i="56" s="1"/>
  <c r="AM19" i="52"/>
  <c r="AV14" i="56" s="1"/>
  <c r="AL19" i="52"/>
  <c r="AU14" i="56" s="1"/>
  <c r="AI19" i="52"/>
  <c r="AR14" i="56" s="1"/>
  <c r="AH19" i="52"/>
  <c r="AQ14" i="56" s="1"/>
  <c r="AG19" i="52"/>
  <c r="AP14" i="56" s="1"/>
  <c r="AF19" i="52"/>
  <c r="AO14" i="56" s="1"/>
  <c r="AE19" i="52"/>
  <c r="AN14" i="56" s="1"/>
  <c r="AD19" i="52"/>
  <c r="AM14" i="56" s="1"/>
  <c r="AC19" i="52"/>
  <c r="AL14" i="56" s="1"/>
  <c r="AB19" i="52"/>
  <c r="AK14" i="56" s="1"/>
  <c r="AA19" i="52"/>
  <c r="AJ14" i="56" s="1"/>
  <c r="Z19" i="52"/>
  <c r="AI14" i="56" s="1"/>
  <c r="Y19" i="52"/>
  <c r="AH14" i="56" s="1"/>
  <c r="X19" i="52"/>
  <c r="AG14" i="56" s="1"/>
  <c r="V19" i="52"/>
  <c r="AE14" i="56" s="1"/>
  <c r="T19" i="52"/>
  <c r="AC14" i="56" s="1"/>
  <c r="R19" i="52"/>
  <c r="AA14" i="56" s="1"/>
  <c r="P19" i="52"/>
  <c r="Y14" i="56" s="1"/>
  <c r="N19" i="52"/>
  <c r="W14" i="56" s="1"/>
  <c r="L19" i="52"/>
  <c r="U14" i="56" s="1"/>
  <c r="J19" i="52"/>
  <c r="S14" i="56" s="1"/>
  <c r="H19" i="52"/>
  <c r="Q14" i="56" s="1"/>
  <c r="BD18" i="52"/>
  <c r="BD17"/>
  <c r="BD16"/>
  <c r="BD15"/>
  <c r="BD14"/>
  <c r="BD13"/>
  <c r="AN12"/>
  <c r="AN19" s="1"/>
  <c r="AW14" i="56" s="1"/>
  <c r="AJ12" i="52"/>
  <c r="AJ19" s="1"/>
  <c r="AS14" i="56" s="1"/>
  <c r="W12" i="52"/>
  <c r="W19" s="1"/>
  <c r="AF14" i="56" s="1"/>
  <c r="U12" i="52"/>
  <c r="U19" s="1"/>
  <c r="AD14" i="56" s="1"/>
  <c r="S12" i="52"/>
  <c r="S19" s="1"/>
  <c r="AB14" i="56" s="1"/>
  <c r="Q12" i="52"/>
  <c r="Q19" s="1"/>
  <c r="Z14" i="56" s="1"/>
  <c r="O12" i="52"/>
  <c r="O19" s="1"/>
  <c r="X14" i="56" s="1"/>
  <c r="M12" i="52"/>
  <c r="M19" s="1"/>
  <c r="V14" i="56" s="1"/>
  <c r="K12" i="52"/>
  <c r="K19" s="1"/>
  <c r="T14" i="56" s="1"/>
  <c r="I12" i="52"/>
  <c r="I19" s="1"/>
  <c r="R14" i="56" s="1"/>
  <c r="BE2" i="5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BH13" i="56"/>
  <c r="BG13"/>
  <c r="BF13"/>
  <c r="AV23" i="53"/>
  <c r="BE13" i="56" s="1"/>
  <c r="AV13"/>
  <c r="AU13"/>
  <c r="H23" i="53"/>
  <c r="BD22"/>
  <c r="BD21"/>
  <c r="BD20"/>
  <c r="BD19"/>
  <c r="BD18"/>
  <c r="BD17"/>
  <c r="BD16"/>
  <c r="BD15"/>
  <c r="BD14"/>
  <c r="BD13"/>
  <c r="AN12"/>
  <c r="AJ12"/>
  <c r="W12"/>
  <c r="U12"/>
  <c r="S12"/>
  <c r="Q12"/>
  <c r="O12"/>
  <c r="M12"/>
  <c r="K12"/>
  <c r="K23" s="1"/>
  <c r="I12"/>
  <c r="I23" s="1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P1" s="1"/>
  <c r="AS1" s="1"/>
  <c r="BH12" i="56"/>
  <c r="BG12"/>
  <c r="BF12"/>
  <c r="BE12"/>
  <c r="AV12"/>
  <c r="AU12"/>
  <c r="AR12"/>
  <c r="AQ12"/>
  <c r="AP12"/>
  <c r="AO12"/>
  <c r="AN12"/>
  <c r="AM12"/>
  <c r="AL12"/>
  <c r="AK12"/>
  <c r="AJ12"/>
  <c r="AI12"/>
  <c r="AH12"/>
  <c r="AG12"/>
  <c r="AE12"/>
  <c r="AC12"/>
  <c r="AA12"/>
  <c r="Y12"/>
  <c r="W12"/>
  <c r="U12"/>
  <c r="S12"/>
  <c r="Q12"/>
  <c r="BE14" i="54"/>
  <c r="BD14"/>
  <c r="BE13"/>
  <c r="BD13"/>
  <c r="BE12"/>
  <c r="AN12"/>
  <c r="AW12" i="56" s="1"/>
  <c r="AJ12" i="54"/>
  <c r="AS12" i="56" s="1"/>
  <c r="W12" i="54"/>
  <c r="AF12" i="56" s="1"/>
  <c r="U12" i="54"/>
  <c r="AD12" i="56" s="1"/>
  <c r="S12" i="54"/>
  <c r="AB12" i="56" s="1"/>
  <c r="Q12" i="54"/>
  <c r="Z12" i="56" s="1"/>
  <c r="O12" i="54"/>
  <c r="X12" i="56" s="1"/>
  <c r="M12" i="54"/>
  <c r="V12" i="56" s="1"/>
  <c r="K12" i="54"/>
  <c r="I12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Y16" i="55"/>
  <c r="AX16"/>
  <c r="AW16"/>
  <c r="AV16"/>
  <c r="AM16"/>
  <c r="AL16"/>
  <c r="AI16"/>
  <c r="AH16"/>
  <c r="AG16"/>
  <c r="AF16"/>
  <c r="AE16"/>
  <c r="AD16"/>
  <c r="AC16"/>
  <c r="AB16"/>
  <c r="AA16"/>
  <c r="Z16"/>
  <c r="Y16"/>
  <c r="X16"/>
  <c r="V16"/>
  <c r="T16"/>
  <c r="R16"/>
  <c r="P16"/>
  <c r="N16"/>
  <c r="L16"/>
  <c r="J16"/>
  <c r="H16"/>
  <c r="BE15"/>
  <c r="AP15"/>
  <c r="AS15" s="1"/>
  <c r="AN15"/>
  <c r="AJ15"/>
  <c r="BD15" s="1"/>
  <c r="W15"/>
  <c r="U15"/>
  <c r="S15"/>
  <c r="Q15"/>
  <c r="O15"/>
  <c r="M15"/>
  <c r="K15"/>
  <c r="I15"/>
  <c r="BE14"/>
  <c r="AP14"/>
  <c r="AS14" s="1"/>
  <c r="AN14"/>
  <c r="AJ14"/>
  <c r="BD14" s="1"/>
  <c r="W14"/>
  <c r="U14"/>
  <c r="S14"/>
  <c r="Q14"/>
  <c r="O14"/>
  <c r="M14"/>
  <c r="K14"/>
  <c r="I14"/>
  <c r="BE13"/>
  <c r="AP13"/>
  <c r="AS13" s="1"/>
  <c r="AN13"/>
  <c r="AJ13"/>
  <c r="BD13" s="1"/>
  <c r="W13"/>
  <c r="U13"/>
  <c r="S13"/>
  <c r="Q13"/>
  <c r="O13"/>
  <c r="M13"/>
  <c r="K13"/>
  <c r="I13"/>
  <c r="BE12"/>
  <c r="AP12"/>
  <c r="AP16" s="1"/>
  <c r="AN12"/>
  <c r="AN16" s="1"/>
  <c r="AJ12"/>
  <c r="AJ16" s="1"/>
  <c r="W12"/>
  <c r="W16" s="1"/>
  <c r="U12"/>
  <c r="U16" s="1"/>
  <c r="S12"/>
  <c r="S16" s="1"/>
  <c r="Q12"/>
  <c r="Q16" s="1"/>
  <c r="O12"/>
  <c r="O16" s="1"/>
  <c r="M12"/>
  <c r="M16" s="1"/>
  <c r="K12"/>
  <c r="K16" s="1"/>
  <c r="I12"/>
  <c r="I16" s="1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BE13" i="22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12"/>
  <c r="BE13" i="2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12"/>
  <c r="BE13" i="24"/>
  <c r="BE14"/>
  <c r="BE15"/>
  <c r="BE16"/>
  <c r="AN1"/>
  <c r="AJ1"/>
  <c r="AO1" s="1"/>
  <c r="AI1"/>
  <c r="AG1"/>
  <c r="AE1"/>
  <c r="AC1"/>
  <c r="AA1"/>
  <c r="Y1"/>
  <c r="W1"/>
  <c r="U1"/>
  <c r="S1"/>
  <c r="Q1"/>
  <c r="O1"/>
  <c r="M1"/>
  <c r="K1"/>
  <c r="I1"/>
  <c r="AP1" s="1"/>
  <c r="AS1" s="1"/>
  <c r="AY22" i="25"/>
  <c r="AX22"/>
  <c r="AW22"/>
  <c r="AV22"/>
  <c r="AM22"/>
  <c r="AL22"/>
  <c r="AI22"/>
  <c r="AH22"/>
  <c r="AG22"/>
  <c r="AF22"/>
  <c r="AE22"/>
  <c r="AD22"/>
  <c r="AC22"/>
  <c r="AB22"/>
  <c r="AA22"/>
  <c r="Z22"/>
  <c r="Y22"/>
  <c r="X22"/>
  <c r="V22"/>
  <c r="T22"/>
  <c r="R22"/>
  <c r="P22"/>
  <c r="N22"/>
  <c r="L22"/>
  <c r="J22"/>
  <c r="H22"/>
  <c r="BD21"/>
  <c r="BD20"/>
  <c r="BD19"/>
  <c r="BD18"/>
  <c r="BD17"/>
  <c r="BE15"/>
  <c r="BE14"/>
  <c r="BE13"/>
  <c r="AN12"/>
  <c r="AN22" s="1"/>
  <c r="AJ12"/>
  <c r="AJ22" s="1"/>
  <c r="W12"/>
  <c r="W22" s="1"/>
  <c r="U12"/>
  <c r="U22" s="1"/>
  <c r="S12"/>
  <c r="S22" s="1"/>
  <c r="Q12"/>
  <c r="Q22" s="1"/>
  <c r="O12"/>
  <c r="O22" s="1"/>
  <c r="M12"/>
  <c r="M22" s="1"/>
  <c r="K12"/>
  <c r="K22" s="1"/>
  <c r="I12"/>
  <c r="I22" s="1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P12" i="27"/>
  <c r="BE13" i="26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AP13" i="23"/>
  <c r="AP14"/>
  <c r="AP15"/>
  <c r="AP16"/>
  <c r="AP17"/>
  <c r="AP18"/>
  <c r="AP19"/>
  <c r="AP20"/>
  <c r="AP21"/>
  <c r="AP22"/>
  <c r="AP23"/>
  <c r="AP24"/>
  <c r="AP25"/>
  <c r="AP26"/>
  <c r="AP27"/>
  <c r="AP28"/>
  <c r="AP29"/>
  <c r="AP30"/>
  <c r="AP31"/>
  <c r="AP32"/>
  <c r="AP33"/>
  <c r="AP34"/>
  <c r="AP35"/>
  <c r="AP36"/>
  <c r="AP37"/>
  <c r="AP38"/>
  <c r="AP39"/>
  <c r="AP40"/>
  <c r="AP41"/>
  <c r="AP42"/>
  <c r="AP43"/>
  <c r="AP44"/>
  <c r="AP45"/>
  <c r="AP46"/>
  <c r="AP47"/>
  <c r="AP48"/>
  <c r="AP13" i="22"/>
  <c r="AP14"/>
  <c r="AP15"/>
  <c r="AP16"/>
  <c r="AP17"/>
  <c r="AP18"/>
  <c r="AP19"/>
  <c r="AP20"/>
  <c r="AP21"/>
  <c r="AP22"/>
  <c r="AP23"/>
  <c r="AP24"/>
  <c r="AP25"/>
  <c r="AP26"/>
  <c r="AP27"/>
  <c r="AP28"/>
  <c r="AP29"/>
  <c r="AP30"/>
  <c r="AP12"/>
  <c r="AP1"/>
  <c r="AP12" i="23"/>
  <c r="AP1"/>
  <c r="AP1" i="52" l="1"/>
  <c r="AS1" s="1"/>
  <c r="AP12"/>
  <c r="I15" i="54"/>
  <c r="R12" i="56" s="1"/>
  <c r="K15" i="54"/>
  <c r="T12" i="56" s="1"/>
  <c r="AK1" i="25"/>
  <c r="AP1" i="55"/>
  <c r="AS1" s="1"/>
  <c r="AK1"/>
  <c r="AK13"/>
  <c r="AK14"/>
  <c r="AK15"/>
  <c r="U13" i="56"/>
  <c r="AI13"/>
  <c r="AJ13"/>
  <c r="AW13"/>
  <c r="AA13"/>
  <c r="Q13"/>
  <c r="AS13"/>
  <c r="Y13"/>
  <c r="Z13"/>
  <c r="AG13"/>
  <c r="AH13"/>
  <c r="AK13"/>
  <c r="AL13"/>
  <c r="AO13"/>
  <c r="AP13"/>
  <c r="T13"/>
  <c r="R13"/>
  <c r="AC13"/>
  <c r="AD13"/>
  <c r="AM13"/>
  <c r="AN13"/>
  <c r="AQ13"/>
  <c r="S13"/>
  <c r="W13"/>
  <c r="X13"/>
  <c r="AE13"/>
  <c r="V13"/>
  <c r="AB13"/>
  <c r="AF13"/>
  <c r="AK1" i="54"/>
  <c r="AP1"/>
  <c r="AS1" s="1"/>
  <c r="AR1" i="49"/>
  <c r="AQ1"/>
  <c r="AK1"/>
  <c r="AK12"/>
  <c r="AO12"/>
  <c r="BE12"/>
  <c r="AK13"/>
  <c r="AO13"/>
  <c r="BE13"/>
  <c r="AK14"/>
  <c r="AO14"/>
  <c r="BE14"/>
  <c r="AK15"/>
  <c r="AO15"/>
  <c r="BE15"/>
  <c r="AK16"/>
  <c r="AO16"/>
  <c r="BE16"/>
  <c r="AK17"/>
  <c r="AO17"/>
  <c r="BE17"/>
  <c r="AK18"/>
  <c r="AO18"/>
  <c r="BE18"/>
  <c r="AK19"/>
  <c r="AO19"/>
  <c r="BE19"/>
  <c r="AK20"/>
  <c r="AO20"/>
  <c r="BE20"/>
  <c r="AK21"/>
  <c r="AO21"/>
  <c r="BE21"/>
  <c r="AK22"/>
  <c r="AO22"/>
  <c r="BE22"/>
  <c r="AK23"/>
  <c r="AO23"/>
  <c r="BE23"/>
  <c r="AK24"/>
  <c r="AO24"/>
  <c r="BE24"/>
  <c r="AK25"/>
  <c r="AO25"/>
  <c r="BE25"/>
  <c r="AK26"/>
  <c r="AO26"/>
  <c r="BE26"/>
  <c r="AK27"/>
  <c r="AO27"/>
  <c r="BE27"/>
  <c r="AK28"/>
  <c r="AO28"/>
  <c r="BE28"/>
  <c r="AK29"/>
  <c r="AO29"/>
  <c r="BE29"/>
  <c r="AP12"/>
  <c r="BD12"/>
  <c r="AK30"/>
  <c r="AO30"/>
  <c r="BE30"/>
  <c r="AR1" i="50"/>
  <c r="AQ1"/>
  <c r="BE42"/>
  <c r="AK42"/>
  <c r="BE44"/>
  <c r="AK44"/>
  <c r="BE46"/>
  <c r="AK46"/>
  <c r="BE48"/>
  <c r="AK48"/>
  <c r="BE50"/>
  <c r="AK50"/>
  <c r="BE52"/>
  <c r="AK52"/>
  <c r="AK1"/>
  <c r="AK12"/>
  <c r="AO12"/>
  <c r="BE12"/>
  <c r="AK13"/>
  <c r="AO13"/>
  <c r="BE13"/>
  <c r="AK14"/>
  <c r="AO14"/>
  <c r="BE14"/>
  <c r="AK15"/>
  <c r="AO15"/>
  <c r="BE15"/>
  <c r="AK16"/>
  <c r="AO16"/>
  <c r="BE16"/>
  <c r="AK17"/>
  <c r="AO17"/>
  <c r="BE17"/>
  <c r="AK18"/>
  <c r="AO18"/>
  <c r="BE18"/>
  <c r="AK19"/>
  <c r="AO19"/>
  <c r="BE19"/>
  <c r="AK20"/>
  <c r="AO20"/>
  <c r="BE20"/>
  <c r="AK21"/>
  <c r="AO21"/>
  <c r="BE21"/>
  <c r="AK22"/>
  <c r="AO22"/>
  <c r="BE22"/>
  <c r="AK23"/>
  <c r="AO23"/>
  <c r="BE23"/>
  <c r="AK24"/>
  <c r="AO24"/>
  <c r="BE24"/>
  <c r="AK25"/>
  <c r="AO25"/>
  <c r="BE25"/>
  <c r="AK26"/>
  <c r="AO26"/>
  <c r="BE26"/>
  <c r="AK27"/>
  <c r="AO27"/>
  <c r="BE27"/>
  <c r="AK28"/>
  <c r="AO28"/>
  <c r="BE28"/>
  <c r="AK29"/>
  <c r="AO29"/>
  <c r="BE29"/>
  <c r="AK30"/>
  <c r="AO30"/>
  <c r="BE30"/>
  <c r="AK31"/>
  <c r="AO31"/>
  <c r="BE31"/>
  <c r="AK32"/>
  <c r="AO32"/>
  <c r="BE32"/>
  <c r="AK33"/>
  <c r="AO33"/>
  <c r="BE33"/>
  <c r="AK34"/>
  <c r="AO34"/>
  <c r="BE34"/>
  <c r="AK35"/>
  <c r="AO35"/>
  <c r="BE35"/>
  <c r="AK36"/>
  <c r="AO36"/>
  <c r="BE36"/>
  <c r="AK37"/>
  <c r="AO37"/>
  <c r="BE37"/>
  <c r="AK38"/>
  <c r="AO38"/>
  <c r="BE38"/>
  <c r="AK39"/>
  <c r="AO39"/>
  <c r="BE39"/>
  <c r="AK40"/>
  <c r="AO40"/>
  <c r="BE40"/>
  <c r="AP42"/>
  <c r="AS42" s="1"/>
  <c r="BD42"/>
  <c r="AP44"/>
  <c r="AS44" s="1"/>
  <c r="BD44"/>
  <c r="AP46"/>
  <c r="AS46" s="1"/>
  <c r="BD46"/>
  <c r="AP48"/>
  <c r="AS48" s="1"/>
  <c r="BD48"/>
  <c r="AQ50"/>
  <c r="AP50"/>
  <c r="AS50" s="1"/>
  <c r="BD50"/>
  <c r="AP52"/>
  <c r="AS52" s="1"/>
  <c r="BD52"/>
  <c r="BE41"/>
  <c r="AK41"/>
  <c r="BE43"/>
  <c r="AK43"/>
  <c r="BE45"/>
  <c r="AK45"/>
  <c r="BE47"/>
  <c r="AK47"/>
  <c r="BE49"/>
  <c r="AK49"/>
  <c r="BE51"/>
  <c r="AK51"/>
  <c r="AP53"/>
  <c r="AS53" s="1"/>
  <c r="BE53"/>
  <c r="AK53"/>
  <c r="AP12"/>
  <c r="BD12"/>
  <c r="AP41"/>
  <c r="AS41" s="1"/>
  <c r="BD41"/>
  <c r="AP43"/>
  <c r="AS43" s="1"/>
  <c r="BD43"/>
  <c r="AP45"/>
  <c r="AS45" s="1"/>
  <c r="BD45"/>
  <c r="AP47"/>
  <c r="AS47" s="1"/>
  <c r="BD47"/>
  <c r="AQ49"/>
  <c r="AP49"/>
  <c r="AS49" s="1"/>
  <c r="BD49"/>
  <c r="AP51"/>
  <c r="AS51" s="1"/>
  <c r="BD51"/>
  <c r="AO53"/>
  <c r="AK54"/>
  <c r="AO54"/>
  <c r="BE54"/>
  <c r="AK55"/>
  <c r="AO55"/>
  <c r="BE55"/>
  <c r="AK56"/>
  <c r="AO56"/>
  <c r="BE56"/>
  <c r="AK57"/>
  <c r="AO57"/>
  <c r="BE57"/>
  <c r="AK58"/>
  <c r="AO58"/>
  <c r="BE58"/>
  <c r="AK59"/>
  <c r="AO59"/>
  <c r="BE59"/>
  <c r="AR1" i="51"/>
  <c r="AQ1"/>
  <c r="BE55"/>
  <c r="AK55"/>
  <c r="BE57"/>
  <c r="AK57"/>
  <c r="BE59"/>
  <c r="AK59"/>
  <c r="BE61"/>
  <c r="AK61"/>
  <c r="BE63"/>
  <c r="AK63"/>
  <c r="BE65"/>
  <c r="AK65"/>
  <c r="AK1"/>
  <c r="AK12"/>
  <c r="AO12"/>
  <c r="BE12"/>
  <c r="AK13"/>
  <c r="AO13"/>
  <c r="BE13"/>
  <c r="AK14"/>
  <c r="AO14"/>
  <c r="BE14"/>
  <c r="AK15"/>
  <c r="AO15"/>
  <c r="BE15"/>
  <c r="AK16"/>
  <c r="AO16"/>
  <c r="BE16"/>
  <c r="AK17"/>
  <c r="AO17"/>
  <c r="BE17"/>
  <c r="AK18"/>
  <c r="AO18"/>
  <c r="BE18"/>
  <c r="AK19"/>
  <c r="AO19"/>
  <c r="BE19"/>
  <c r="AK20"/>
  <c r="AO20"/>
  <c r="BE20"/>
  <c r="AK21"/>
  <c r="AO21"/>
  <c r="BE21"/>
  <c r="AK22"/>
  <c r="AO22"/>
  <c r="BE22"/>
  <c r="AK23"/>
  <c r="AO23"/>
  <c r="BE23"/>
  <c r="AK24"/>
  <c r="AO24"/>
  <c r="BE24"/>
  <c r="AK25"/>
  <c r="AO25"/>
  <c r="BE25"/>
  <c r="AK26"/>
  <c r="AO26"/>
  <c r="BE26"/>
  <c r="AK27"/>
  <c r="AO27"/>
  <c r="BE27"/>
  <c r="AK28"/>
  <c r="AO28"/>
  <c r="BE28"/>
  <c r="AK29"/>
  <c r="AO29"/>
  <c r="BE29"/>
  <c r="AK30"/>
  <c r="AO30"/>
  <c r="BE30"/>
  <c r="AK31"/>
  <c r="AO31"/>
  <c r="BE31"/>
  <c r="AK32"/>
  <c r="AO32"/>
  <c r="BE32"/>
  <c r="AK33"/>
  <c r="AO33"/>
  <c r="BE33"/>
  <c r="AK34"/>
  <c r="AO34"/>
  <c r="BE34"/>
  <c r="AK35"/>
  <c r="AO35"/>
  <c r="BE35"/>
  <c r="AK36"/>
  <c r="AO36"/>
  <c r="BE36"/>
  <c r="AK37"/>
  <c r="AO37"/>
  <c r="BE37"/>
  <c r="AK38"/>
  <c r="AO38"/>
  <c r="BE38"/>
  <c r="AK39"/>
  <c r="AO39"/>
  <c r="BE39"/>
  <c r="AK40"/>
  <c r="AO40"/>
  <c r="BE40"/>
  <c r="AK41"/>
  <c r="AO41"/>
  <c r="BE41"/>
  <c r="AK42"/>
  <c r="AO42"/>
  <c r="BE42"/>
  <c r="AK43"/>
  <c r="AO43"/>
  <c r="BE43"/>
  <c r="AK44"/>
  <c r="AO44"/>
  <c r="BE44"/>
  <c r="AK45"/>
  <c r="AO45"/>
  <c r="BE45"/>
  <c r="AK46"/>
  <c r="AO46"/>
  <c r="BE46"/>
  <c r="AK47"/>
  <c r="AO47"/>
  <c r="BE47"/>
  <c r="AK48"/>
  <c r="AO48"/>
  <c r="BE48"/>
  <c r="AK49"/>
  <c r="AO49"/>
  <c r="BE49"/>
  <c r="AK50"/>
  <c r="AO50"/>
  <c r="BE50"/>
  <c r="AK51"/>
  <c r="AO51"/>
  <c r="BE51"/>
  <c r="AK52"/>
  <c r="AO52"/>
  <c r="BE52"/>
  <c r="AK53"/>
  <c r="AO53"/>
  <c r="AQ55"/>
  <c r="AP55"/>
  <c r="AS55" s="1"/>
  <c r="BD55"/>
  <c r="AP57"/>
  <c r="AS57" s="1"/>
  <c r="BD57"/>
  <c r="AP59"/>
  <c r="AS59" s="1"/>
  <c r="BD59"/>
  <c r="AP61"/>
  <c r="AS61" s="1"/>
  <c r="BD61"/>
  <c r="AQ63"/>
  <c r="AP63"/>
  <c r="AS63" s="1"/>
  <c r="BD63"/>
  <c r="AP65"/>
  <c r="AS65" s="1"/>
  <c r="BD65"/>
  <c r="BE54"/>
  <c r="AK54"/>
  <c r="BE56"/>
  <c r="AK56"/>
  <c r="BE58"/>
  <c r="AK58"/>
  <c r="BE60"/>
  <c r="AK60"/>
  <c r="BE62"/>
  <c r="AK62"/>
  <c r="BE64"/>
  <c r="AK64"/>
  <c r="AP66"/>
  <c r="AS66" s="1"/>
  <c r="BE66"/>
  <c r="AK66"/>
  <c r="AP12"/>
  <c r="BD12"/>
  <c r="AP53"/>
  <c r="AS53" s="1"/>
  <c r="AQ54"/>
  <c r="AP54"/>
  <c r="AS54" s="1"/>
  <c r="BD54"/>
  <c r="AP56"/>
  <c r="AS56" s="1"/>
  <c r="BD56"/>
  <c r="AP58"/>
  <c r="AS58" s="1"/>
  <c r="BD58"/>
  <c r="AP60"/>
  <c r="AS60" s="1"/>
  <c r="BD60"/>
  <c r="AQ62"/>
  <c r="AP62"/>
  <c r="AS62" s="1"/>
  <c r="BD62"/>
  <c r="AP64"/>
  <c r="AS64" s="1"/>
  <c r="BD64"/>
  <c r="AO66"/>
  <c r="AK67"/>
  <c r="AO67"/>
  <c r="BE67"/>
  <c r="AK68"/>
  <c r="AO68"/>
  <c r="BE68"/>
  <c r="AK69"/>
  <c r="AO69"/>
  <c r="BE69"/>
  <c r="AK70"/>
  <c r="AO70"/>
  <c r="BE70"/>
  <c r="AK71"/>
  <c r="AO71"/>
  <c r="BE71"/>
  <c r="AK72"/>
  <c r="AO72"/>
  <c r="BE72"/>
  <c r="AK73"/>
  <c r="AO73"/>
  <c r="BE73"/>
  <c r="AK74"/>
  <c r="AO74"/>
  <c r="BE74"/>
  <c r="AK75"/>
  <c r="AO75"/>
  <c r="BE75"/>
  <c r="AK76"/>
  <c r="AO76"/>
  <c r="BE76"/>
  <c r="AK77"/>
  <c r="AO77"/>
  <c r="BE77"/>
  <c r="AK78"/>
  <c r="AO78"/>
  <c r="BE78"/>
  <c r="AK79"/>
  <c r="AO79"/>
  <c r="BE79"/>
  <c r="AK80"/>
  <c r="AO80"/>
  <c r="BE80"/>
  <c r="AK81"/>
  <c r="AO81"/>
  <c r="BE81"/>
  <c r="AK82"/>
  <c r="AO82"/>
  <c r="BE82"/>
  <c r="AK83"/>
  <c r="AO83"/>
  <c r="BE83"/>
  <c r="AK84"/>
  <c r="AO84"/>
  <c r="BE84"/>
  <c r="AK85"/>
  <c r="AO85"/>
  <c r="BE85"/>
  <c r="AK86"/>
  <c r="AO86"/>
  <c r="BE86"/>
  <c r="AK87"/>
  <c r="AO87"/>
  <c r="BE87"/>
  <c r="AR1" i="52"/>
  <c r="AK1"/>
  <c r="AK12"/>
  <c r="AO12"/>
  <c r="BE12"/>
  <c r="BE13"/>
  <c r="BE14"/>
  <c r="BE15"/>
  <c r="BE16"/>
  <c r="BE17"/>
  <c r="BE18"/>
  <c r="BD12"/>
  <c r="AR1" i="53"/>
  <c r="AQ1"/>
  <c r="AK1"/>
  <c r="AK12"/>
  <c r="AK23" s="1"/>
  <c r="AO12"/>
  <c r="BE12"/>
  <c r="BE13"/>
  <c r="BE14"/>
  <c r="BE15"/>
  <c r="BE16"/>
  <c r="BE17"/>
  <c r="BE18"/>
  <c r="BE19"/>
  <c r="BE20"/>
  <c r="BE21"/>
  <c r="BE22"/>
  <c r="AP12"/>
  <c r="AP23" s="1"/>
  <c r="BD12"/>
  <c r="AR1" i="54"/>
  <c r="AQ1"/>
  <c r="AK12"/>
  <c r="AO12"/>
  <c r="AS12"/>
  <c r="BB12" i="56" s="1"/>
  <c r="BD12" i="54"/>
  <c r="AR1" i="55"/>
  <c r="AQ1"/>
  <c r="AK12"/>
  <c r="AO12"/>
  <c r="AS12"/>
  <c r="AS16" s="1"/>
  <c r="AO13"/>
  <c r="AO14"/>
  <c r="AO15"/>
  <c r="BD12"/>
  <c r="AR1" i="24"/>
  <c r="AQ1"/>
  <c r="AT1" s="1"/>
  <c r="AK1"/>
  <c r="AR1" i="25"/>
  <c r="AP1"/>
  <c r="AS1" s="1"/>
  <c r="BD13"/>
  <c r="BD14"/>
  <c r="BD15"/>
  <c r="BD16"/>
  <c r="AK12"/>
  <c r="AO12"/>
  <c r="BE12"/>
  <c r="BE16"/>
  <c r="BE17"/>
  <c r="BE18"/>
  <c r="BE19"/>
  <c r="BE20"/>
  <c r="BE21"/>
  <c r="AP12"/>
  <c r="BD12"/>
  <c r="AQ1" i="52" l="1"/>
  <c r="AK15" i="54"/>
  <c r="AT12" i="56" s="1"/>
  <c r="AK16" i="55"/>
  <c r="AR13" i="56"/>
  <c r="AQ58" i="51"/>
  <c r="AQ59"/>
  <c r="AQ41" i="50"/>
  <c r="AQ45"/>
  <c r="AQ42"/>
  <c r="AQ46"/>
  <c r="AP31" i="49"/>
  <c r="AY17" i="56" s="1"/>
  <c r="AS12" i="49"/>
  <c r="AS31" s="1"/>
  <c r="BB17" i="56" s="1"/>
  <c r="AR28" i="49"/>
  <c r="AQ28"/>
  <c r="AR26"/>
  <c r="AQ26"/>
  <c r="AR24"/>
  <c r="AQ24"/>
  <c r="AR22"/>
  <c r="AQ22"/>
  <c r="AR20"/>
  <c r="AQ20"/>
  <c r="AR18"/>
  <c r="AQ18"/>
  <c r="AR16"/>
  <c r="AQ16"/>
  <c r="AR14"/>
  <c r="AQ14"/>
  <c r="AO31"/>
  <c r="AX17" i="56" s="1"/>
  <c r="AR12" i="49"/>
  <c r="AQ12"/>
  <c r="AR30"/>
  <c r="AQ30"/>
  <c r="AR29"/>
  <c r="AQ29"/>
  <c r="AR27"/>
  <c r="AQ27"/>
  <c r="AR25"/>
  <c r="AQ25"/>
  <c r="AR23"/>
  <c r="AQ23"/>
  <c r="AR21"/>
  <c r="AQ21"/>
  <c r="AR19"/>
  <c r="AQ19"/>
  <c r="AR17"/>
  <c r="AQ17"/>
  <c r="AR15"/>
  <c r="AQ15"/>
  <c r="AR13"/>
  <c r="AQ13"/>
  <c r="AT1"/>
  <c r="AZ1" s="1"/>
  <c r="BA1" s="1"/>
  <c r="AU1"/>
  <c r="AK31"/>
  <c r="AT17" i="56" s="1"/>
  <c r="AR59" i="50"/>
  <c r="AQ59"/>
  <c r="AR57"/>
  <c r="AQ57"/>
  <c r="AR55"/>
  <c r="AQ55"/>
  <c r="AR53"/>
  <c r="AQ53"/>
  <c r="AT49"/>
  <c r="AZ49" s="1"/>
  <c r="BA49" s="1"/>
  <c r="AT45"/>
  <c r="AZ45" s="1"/>
  <c r="BA45" s="1"/>
  <c r="AT41"/>
  <c r="AZ41" s="1"/>
  <c r="BA41" s="1"/>
  <c r="AT50"/>
  <c r="AZ50" s="1"/>
  <c r="BA50" s="1"/>
  <c r="AT46"/>
  <c r="AZ46" s="1"/>
  <c r="BA46" s="1"/>
  <c r="AT42"/>
  <c r="AZ42" s="1"/>
  <c r="BA42" s="1"/>
  <c r="AR40"/>
  <c r="AQ40"/>
  <c r="AR38"/>
  <c r="AQ38"/>
  <c r="AR36"/>
  <c r="AQ36"/>
  <c r="AR34"/>
  <c r="AQ34"/>
  <c r="AR32"/>
  <c r="AQ32"/>
  <c r="AR30"/>
  <c r="AQ30"/>
  <c r="AR28"/>
  <c r="AQ28"/>
  <c r="AR26"/>
  <c r="AQ26"/>
  <c r="AR24"/>
  <c r="AQ24"/>
  <c r="AR22"/>
  <c r="AQ22"/>
  <c r="AR20"/>
  <c r="AQ20"/>
  <c r="AR18"/>
  <c r="AQ18"/>
  <c r="AR16"/>
  <c r="AQ16"/>
  <c r="AR14"/>
  <c r="AQ14"/>
  <c r="AO60"/>
  <c r="AX16" i="56" s="1"/>
  <c r="AR12" i="50"/>
  <c r="AQ12"/>
  <c r="AR58"/>
  <c r="AQ58"/>
  <c r="AR56"/>
  <c r="AQ56"/>
  <c r="AR54"/>
  <c r="AQ54"/>
  <c r="AP60"/>
  <c r="AY16" i="56" s="1"/>
  <c r="AS12" i="50"/>
  <c r="AS60" s="1"/>
  <c r="BB16" i="56" s="1"/>
  <c r="AR39" i="50"/>
  <c r="AQ39"/>
  <c r="AR37"/>
  <c r="AQ37"/>
  <c r="AR35"/>
  <c r="AQ35"/>
  <c r="AR33"/>
  <c r="AQ33"/>
  <c r="AR31"/>
  <c r="AQ31"/>
  <c r="AR29"/>
  <c r="AQ29"/>
  <c r="AR27"/>
  <c r="AQ27"/>
  <c r="AR25"/>
  <c r="AQ25"/>
  <c r="AR23"/>
  <c r="AQ23"/>
  <c r="AR21"/>
  <c r="AQ21"/>
  <c r="AR19"/>
  <c r="AQ19"/>
  <c r="AR17"/>
  <c r="AQ17"/>
  <c r="AR15"/>
  <c r="AQ15"/>
  <c r="AR13"/>
  <c r="AQ13"/>
  <c r="AT1"/>
  <c r="AZ1" s="1"/>
  <c r="BA1" s="1"/>
  <c r="AU1"/>
  <c r="AQ51"/>
  <c r="AQ47"/>
  <c r="AQ43"/>
  <c r="AQ52"/>
  <c r="AQ48"/>
  <c r="AQ44"/>
  <c r="AK60"/>
  <c r="AT16" i="56" s="1"/>
  <c r="AR87" i="51"/>
  <c r="AQ87"/>
  <c r="AR85"/>
  <c r="AQ85"/>
  <c r="AR83"/>
  <c r="AQ83"/>
  <c r="AR81"/>
  <c r="AQ81"/>
  <c r="AR79"/>
  <c r="AQ79"/>
  <c r="AR77"/>
  <c r="AQ77"/>
  <c r="AR75"/>
  <c r="AQ75"/>
  <c r="AR73"/>
  <c r="AQ73"/>
  <c r="AR71"/>
  <c r="AQ71"/>
  <c r="AR69"/>
  <c r="AQ69"/>
  <c r="AR67"/>
  <c r="AQ67"/>
  <c r="AR66"/>
  <c r="AQ66"/>
  <c r="AU62"/>
  <c r="AT62"/>
  <c r="AZ62" s="1"/>
  <c r="BA62" s="1"/>
  <c r="AT58"/>
  <c r="AZ58" s="1"/>
  <c r="BA58" s="1"/>
  <c r="AT54"/>
  <c r="AZ54" s="1"/>
  <c r="BA54" s="1"/>
  <c r="AT63"/>
  <c r="AZ63" s="1"/>
  <c r="BA63" s="1"/>
  <c r="AU59"/>
  <c r="AT59"/>
  <c r="AZ59" s="1"/>
  <c r="BA59" s="1"/>
  <c r="AT55"/>
  <c r="AZ55" s="1"/>
  <c r="BA55" s="1"/>
  <c r="AR52"/>
  <c r="AQ52"/>
  <c r="AR50"/>
  <c r="AQ50"/>
  <c r="AR48"/>
  <c r="AQ48"/>
  <c r="AR46"/>
  <c r="AQ46"/>
  <c r="AR44"/>
  <c r="AQ44"/>
  <c r="AR42"/>
  <c r="AQ42"/>
  <c r="AR40"/>
  <c r="AQ40"/>
  <c r="AR38"/>
  <c r="AQ38"/>
  <c r="AR36"/>
  <c r="AQ36"/>
  <c r="AR34"/>
  <c r="AQ34"/>
  <c r="AR32"/>
  <c r="AQ32"/>
  <c r="AR30"/>
  <c r="AQ30"/>
  <c r="AR28"/>
  <c r="AQ28"/>
  <c r="AR26"/>
  <c r="AQ26"/>
  <c r="AR24"/>
  <c r="AQ24"/>
  <c r="AR22"/>
  <c r="AQ22"/>
  <c r="AR20"/>
  <c r="AQ20"/>
  <c r="AR18"/>
  <c r="AQ18"/>
  <c r="AR16"/>
  <c r="AQ16"/>
  <c r="AR14"/>
  <c r="AQ14"/>
  <c r="AO88"/>
  <c r="AX15" i="56" s="1"/>
  <c r="AR12" i="51"/>
  <c r="AQ12"/>
  <c r="AR86"/>
  <c r="AQ86"/>
  <c r="AR84"/>
  <c r="AQ84"/>
  <c r="AR82"/>
  <c r="AQ82"/>
  <c r="AR80"/>
  <c r="AQ80"/>
  <c r="AR78"/>
  <c r="AQ78"/>
  <c r="AR76"/>
  <c r="AQ76"/>
  <c r="AR74"/>
  <c r="AQ74"/>
  <c r="AR72"/>
  <c r="AQ72"/>
  <c r="AR70"/>
  <c r="AQ70"/>
  <c r="AR68"/>
  <c r="AQ68"/>
  <c r="AP88"/>
  <c r="AY15" i="56" s="1"/>
  <c r="AS12" i="51"/>
  <c r="AS88" s="1"/>
  <c r="BB15" i="56" s="1"/>
  <c r="AR53" i="51"/>
  <c r="AQ53"/>
  <c r="AR51"/>
  <c r="AQ51"/>
  <c r="AR49"/>
  <c r="AQ49"/>
  <c r="AR47"/>
  <c r="AQ47"/>
  <c r="AR45"/>
  <c r="AQ45"/>
  <c r="AR43"/>
  <c r="AQ43"/>
  <c r="AR41"/>
  <c r="AQ41"/>
  <c r="AR39"/>
  <c r="AQ39"/>
  <c r="AR37"/>
  <c r="AQ37"/>
  <c r="AR35"/>
  <c r="AQ35"/>
  <c r="AR33"/>
  <c r="AQ33"/>
  <c r="AR31"/>
  <c r="AQ31"/>
  <c r="AR29"/>
  <c r="AQ29"/>
  <c r="AR27"/>
  <c r="AQ27"/>
  <c r="AR25"/>
  <c r="AQ25"/>
  <c r="AR23"/>
  <c r="AQ23"/>
  <c r="AR21"/>
  <c r="AQ21"/>
  <c r="AR19"/>
  <c r="AQ19"/>
  <c r="AR17"/>
  <c r="AQ17"/>
  <c r="AR15"/>
  <c r="AQ15"/>
  <c r="AR13"/>
  <c r="AQ13"/>
  <c r="AT1"/>
  <c r="AZ1" s="1"/>
  <c r="BA1" s="1"/>
  <c r="AU1"/>
  <c r="AQ64"/>
  <c r="AQ60"/>
  <c r="AQ56"/>
  <c r="AQ65"/>
  <c r="AQ61"/>
  <c r="AQ57"/>
  <c r="AK88"/>
  <c r="AT15" i="56" s="1"/>
  <c r="AO19" i="52"/>
  <c r="AX14" i="56" s="1"/>
  <c r="AR12" i="52"/>
  <c r="AQ12"/>
  <c r="AP19"/>
  <c r="AY14" i="56" s="1"/>
  <c r="AS12" i="52"/>
  <c r="AS19" s="1"/>
  <c r="BB14" i="56" s="1"/>
  <c r="AK19" i="52"/>
  <c r="AT14" i="56" s="1"/>
  <c r="AX13"/>
  <c r="AR12" i="53"/>
  <c r="AQ12"/>
  <c r="AQ23" s="1"/>
  <c r="AY13" i="56"/>
  <c r="AS12" i="53"/>
  <c r="AS23" s="1"/>
  <c r="AT1"/>
  <c r="AZ1" s="1"/>
  <c r="BA1" s="1"/>
  <c r="AU1"/>
  <c r="AT13" i="56"/>
  <c r="AX12"/>
  <c r="AR12" i="54"/>
  <c r="AQ12"/>
  <c r="AT1"/>
  <c r="AZ1" s="1"/>
  <c r="BA1" s="1"/>
  <c r="AR14" i="55"/>
  <c r="AQ14"/>
  <c r="AR15"/>
  <c r="AQ15"/>
  <c r="AR13"/>
  <c r="AQ13"/>
  <c r="AO16"/>
  <c r="AR12"/>
  <c r="AQ12"/>
  <c r="AT1"/>
  <c r="AZ1" s="1"/>
  <c r="BA1" s="1"/>
  <c r="AZ1" i="24"/>
  <c r="BA1" s="1"/>
  <c r="AU1"/>
  <c r="AK22" i="25"/>
  <c r="AQ1"/>
  <c r="AP22"/>
  <c r="AS12"/>
  <c r="AS22" s="1"/>
  <c r="AO22"/>
  <c r="AQ12"/>
  <c r="AR12"/>
  <c r="AR22" s="1"/>
  <c r="AT1" i="52" l="1"/>
  <c r="AU1" i="55"/>
  <c r="BB13" i="56"/>
  <c r="AU1" i="54"/>
  <c r="BA12" i="56"/>
  <c r="AU54" i="51"/>
  <c r="AR16" i="55"/>
  <c r="AU50" i="50"/>
  <c r="AU42"/>
  <c r="AU45"/>
  <c r="AT13" i="49"/>
  <c r="AZ13" s="1"/>
  <c r="BA13" s="1"/>
  <c r="AT15"/>
  <c r="AZ15" s="1"/>
  <c r="BA15" s="1"/>
  <c r="AT17"/>
  <c r="AZ17" s="1"/>
  <c r="BA17"/>
  <c r="AU17"/>
  <c r="AT19"/>
  <c r="AZ19" s="1"/>
  <c r="BA19" s="1"/>
  <c r="AT21"/>
  <c r="AZ21" s="1"/>
  <c r="BA21" s="1"/>
  <c r="AU21"/>
  <c r="AT23"/>
  <c r="AZ23" s="1"/>
  <c r="BA23" s="1"/>
  <c r="AU23"/>
  <c r="AT25"/>
  <c r="AZ25" s="1"/>
  <c r="BA25" s="1"/>
  <c r="AU25"/>
  <c r="AT27"/>
  <c r="AZ27" s="1"/>
  <c r="BA27" s="1"/>
  <c r="AT29"/>
  <c r="AZ29" s="1"/>
  <c r="BA29" s="1"/>
  <c r="AU29"/>
  <c r="AT30"/>
  <c r="AZ30" s="1"/>
  <c r="BA30" s="1"/>
  <c r="AU30"/>
  <c r="AQ31"/>
  <c r="AZ17" i="56" s="1"/>
  <c r="AT12" i="49"/>
  <c r="AU12" s="1"/>
  <c r="AT14"/>
  <c r="AZ14" s="1"/>
  <c r="BA14" s="1"/>
  <c r="AT16"/>
  <c r="AZ16" s="1"/>
  <c r="BA16" s="1"/>
  <c r="AU16"/>
  <c r="AT18"/>
  <c r="AZ18" s="1"/>
  <c r="BA18" s="1"/>
  <c r="AT20"/>
  <c r="AZ20" s="1"/>
  <c r="BA20" s="1"/>
  <c r="AT22"/>
  <c r="AZ22" s="1"/>
  <c r="BA22" s="1"/>
  <c r="AT24"/>
  <c r="AZ24" s="1"/>
  <c r="BA24" s="1"/>
  <c r="AU24"/>
  <c r="AT26"/>
  <c r="AZ26" s="1"/>
  <c r="BA26" s="1"/>
  <c r="AT28"/>
  <c r="AZ28" s="1"/>
  <c r="BA28" s="1"/>
  <c r="AR31"/>
  <c r="BA17" i="56" s="1"/>
  <c r="AT48" i="50"/>
  <c r="AZ48" s="1"/>
  <c r="BA48" s="1"/>
  <c r="AT43"/>
  <c r="AZ43" s="1"/>
  <c r="BA43" s="1"/>
  <c r="AT51"/>
  <c r="AZ51" s="1"/>
  <c r="BA51" s="1"/>
  <c r="AT13"/>
  <c r="AZ13" s="1"/>
  <c r="BA13" s="1"/>
  <c r="AT15"/>
  <c r="AZ15" s="1"/>
  <c r="BA15" s="1"/>
  <c r="AT17"/>
  <c r="AZ17" s="1"/>
  <c r="BA17" s="1"/>
  <c r="AT19"/>
  <c r="AZ19" s="1"/>
  <c r="BA19" s="1"/>
  <c r="AT21"/>
  <c r="AZ21" s="1"/>
  <c r="BA21" s="1"/>
  <c r="AT23"/>
  <c r="AZ23" s="1"/>
  <c r="BA23" s="1"/>
  <c r="AT25"/>
  <c r="AZ25" s="1"/>
  <c r="BA25" s="1"/>
  <c r="AT27"/>
  <c r="AZ27" s="1"/>
  <c r="BA27" s="1"/>
  <c r="AT29"/>
  <c r="AZ29" s="1"/>
  <c r="BA29" s="1"/>
  <c r="AT31"/>
  <c r="AZ31" s="1"/>
  <c r="BA31" s="1"/>
  <c r="AT33"/>
  <c r="AZ33" s="1"/>
  <c r="BA33" s="1"/>
  <c r="AT35"/>
  <c r="AZ35" s="1"/>
  <c r="BA35" s="1"/>
  <c r="AT37"/>
  <c r="AZ37" s="1"/>
  <c r="BA37" s="1"/>
  <c r="AT39"/>
  <c r="AZ39" s="1"/>
  <c r="BA39" s="1"/>
  <c r="AU39"/>
  <c r="AT54"/>
  <c r="AZ54" s="1"/>
  <c r="BA54" s="1"/>
  <c r="AT56"/>
  <c r="AZ56" s="1"/>
  <c r="BA56" s="1"/>
  <c r="AT58"/>
  <c r="AZ58" s="1"/>
  <c r="BA58" s="1"/>
  <c r="AQ60"/>
  <c r="AZ16" i="56" s="1"/>
  <c r="AT12" i="50"/>
  <c r="AU12" s="1"/>
  <c r="AT44"/>
  <c r="AZ44" s="1"/>
  <c r="BA44" s="1"/>
  <c r="AT52"/>
  <c r="AZ52" s="1"/>
  <c r="BA52" s="1"/>
  <c r="AT47"/>
  <c r="AZ47" s="1"/>
  <c r="BA47" s="1"/>
  <c r="AT14"/>
  <c r="AZ14" s="1"/>
  <c r="BA14" s="1"/>
  <c r="AT16"/>
  <c r="AZ16" s="1"/>
  <c r="BA16" s="1"/>
  <c r="AT18"/>
  <c r="AZ18" s="1"/>
  <c r="BA18" s="1"/>
  <c r="AT20"/>
  <c r="AZ20" s="1"/>
  <c r="BA20" s="1"/>
  <c r="AT22"/>
  <c r="AZ22" s="1"/>
  <c r="BA22" s="1"/>
  <c r="AT24"/>
  <c r="AZ24" s="1"/>
  <c r="BA24" s="1"/>
  <c r="AT26"/>
  <c r="AZ26" s="1"/>
  <c r="BA26" s="1"/>
  <c r="AT28"/>
  <c r="AZ28" s="1"/>
  <c r="BA28" s="1"/>
  <c r="AT30"/>
  <c r="AZ30" s="1"/>
  <c r="BA30" s="1"/>
  <c r="AT32"/>
  <c r="AZ32" s="1"/>
  <c r="BA32" s="1"/>
  <c r="AU32"/>
  <c r="AT34"/>
  <c r="AZ34" s="1"/>
  <c r="BA34" s="1"/>
  <c r="AT36"/>
  <c r="AZ36" s="1"/>
  <c r="BA36" s="1"/>
  <c r="AT38"/>
  <c r="AZ38" s="1"/>
  <c r="BA38" s="1"/>
  <c r="AT40"/>
  <c r="AZ40" s="1"/>
  <c r="BA40" s="1"/>
  <c r="AT53"/>
  <c r="AZ53" s="1"/>
  <c r="BA53" s="1"/>
  <c r="AT55"/>
  <c r="AZ55" s="1"/>
  <c r="BA55" s="1"/>
  <c r="AU55"/>
  <c r="AT57"/>
  <c r="AZ57" s="1"/>
  <c r="BA57" s="1"/>
  <c r="AU57"/>
  <c r="AT59"/>
  <c r="AZ59" s="1"/>
  <c r="BA59" s="1"/>
  <c r="AU59"/>
  <c r="AR60"/>
  <c r="BA16" i="56" s="1"/>
  <c r="AU46" i="50"/>
  <c r="AU41"/>
  <c r="AU49"/>
  <c r="AT61" i="51"/>
  <c r="AZ61" s="1"/>
  <c r="BA61" s="1"/>
  <c r="AT56"/>
  <c r="AZ56" s="1"/>
  <c r="BA56" s="1"/>
  <c r="AU64"/>
  <c r="AT64"/>
  <c r="AZ64" s="1"/>
  <c r="BA64" s="1"/>
  <c r="AT13"/>
  <c r="AZ13" s="1"/>
  <c r="BA13" s="1"/>
  <c r="AT15"/>
  <c r="AZ15" s="1"/>
  <c r="BA15" s="1"/>
  <c r="AU15"/>
  <c r="AT17"/>
  <c r="AZ17" s="1"/>
  <c r="BA17" s="1"/>
  <c r="AU17"/>
  <c r="AT19"/>
  <c r="AZ19" s="1"/>
  <c r="BA19" s="1"/>
  <c r="AU19"/>
  <c r="AT21"/>
  <c r="AZ21" s="1"/>
  <c r="BA21" s="1"/>
  <c r="AU21"/>
  <c r="AT23"/>
  <c r="AZ23" s="1"/>
  <c r="BA23" s="1"/>
  <c r="AU23"/>
  <c r="AT25"/>
  <c r="AZ25" s="1"/>
  <c r="BA25" s="1"/>
  <c r="AU25"/>
  <c r="AT27"/>
  <c r="AZ27" s="1"/>
  <c r="BA27" s="1"/>
  <c r="AU27"/>
  <c r="AT29"/>
  <c r="AZ29" s="1"/>
  <c r="BA29" s="1"/>
  <c r="AU29"/>
  <c r="AT31"/>
  <c r="AZ31" s="1"/>
  <c r="BA31" s="1"/>
  <c r="AU31"/>
  <c r="AT33"/>
  <c r="AZ33" s="1"/>
  <c r="BA33" s="1"/>
  <c r="AU33"/>
  <c r="AT35"/>
  <c r="AZ35" s="1"/>
  <c r="BA35" s="1"/>
  <c r="AU35"/>
  <c r="AT37"/>
  <c r="AZ37" s="1"/>
  <c r="BA37" s="1"/>
  <c r="AU37"/>
  <c r="AT39"/>
  <c r="AZ39" s="1"/>
  <c r="BA39" s="1"/>
  <c r="AU39"/>
  <c r="AT41"/>
  <c r="AZ41" s="1"/>
  <c r="BA41" s="1"/>
  <c r="AU41"/>
  <c r="AT43"/>
  <c r="AZ43" s="1"/>
  <c r="BA43" s="1"/>
  <c r="AU43"/>
  <c r="AT45"/>
  <c r="AZ45" s="1"/>
  <c r="BA45" s="1"/>
  <c r="AU45"/>
  <c r="AT47"/>
  <c r="AZ47" s="1"/>
  <c r="BA47" s="1"/>
  <c r="AU47"/>
  <c r="AT49"/>
  <c r="AZ49" s="1"/>
  <c r="BA49" s="1"/>
  <c r="AU49"/>
  <c r="AT51"/>
  <c r="AZ51" s="1"/>
  <c r="BA51" s="1"/>
  <c r="AU51"/>
  <c r="AT53"/>
  <c r="AZ53" s="1"/>
  <c r="BA53" s="1"/>
  <c r="AT68"/>
  <c r="AZ68" s="1"/>
  <c r="BA68" s="1"/>
  <c r="AU68"/>
  <c r="AT70"/>
  <c r="AZ70" s="1"/>
  <c r="BA70" s="1"/>
  <c r="AU70"/>
  <c r="AT72"/>
  <c r="AZ72" s="1"/>
  <c r="BA72" s="1"/>
  <c r="AU72"/>
  <c r="AT74"/>
  <c r="AZ74" s="1"/>
  <c r="BA74" s="1"/>
  <c r="AU74"/>
  <c r="AT76"/>
  <c r="AZ76" s="1"/>
  <c r="BA76" s="1"/>
  <c r="AU76"/>
  <c r="AT78"/>
  <c r="AZ78" s="1"/>
  <c r="BA78" s="1"/>
  <c r="AU78"/>
  <c r="AT80"/>
  <c r="AZ80" s="1"/>
  <c r="BA80" s="1"/>
  <c r="AU80"/>
  <c r="AT82"/>
  <c r="AZ82" s="1"/>
  <c r="BA82" s="1"/>
  <c r="AU82"/>
  <c r="AT84"/>
  <c r="AZ84" s="1"/>
  <c r="BA84"/>
  <c r="AU84"/>
  <c r="AT86"/>
  <c r="AZ86" s="1"/>
  <c r="BA86" s="1"/>
  <c r="AU86"/>
  <c r="AQ88"/>
  <c r="AZ15" i="56" s="1"/>
  <c r="AT12" i="51"/>
  <c r="AU12"/>
  <c r="AU55"/>
  <c r="AU63"/>
  <c r="AU58"/>
  <c r="AT57"/>
  <c r="AZ57" s="1"/>
  <c r="BA57" s="1"/>
  <c r="AT65"/>
  <c r="AZ65" s="1"/>
  <c r="BA65" s="1"/>
  <c r="AT60"/>
  <c r="AZ60" s="1"/>
  <c r="BA60" s="1"/>
  <c r="AT14"/>
  <c r="AZ14" s="1"/>
  <c r="BA14" s="1"/>
  <c r="AU14"/>
  <c r="AT16"/>
  <c r="AZ16" s="1"/>
  <c r="BA16" s="1"/>
  <c r="AU16"/>
  <c r="AT18"/>
  <c r="AZ18" s="1"/>
  <c r="BA18"/>
  <c r="AU18"/>
  <c r="AT20"/>
  <c r="AZ20" s="1"/>
  <c r="BA20" s="1"/>
  <c r="AT22"/>
  <c r="AZ22" s="1"/>
  <c r="BA22" s="1"/>
  <c r="AU22"/>
  <c r="AT24"/>
  <c r="AZ24" s="1"/>
  <c r="BA24" s="1"/>
  <c r="AU24"/>
  <c r="AT26"/>
  <c r="AZ26" s="1"/>
  <c r="BA26"/>
  <c r="AU26"/>
  <c r="AT28"/>
  <c r="AZ28" s="1"/>
  <c r="BA28" s="1"/>
  <c r="AT30"/>
  <c r="AZ30" s="1"/>
  <c r="BA30" s="1"/>
  <c r="AU30"/>
  <c r="AT32"/>
  <c r="AZ32" s="1"/>
  <c r="BA32" s="1"/>
  <c r="AU32"/>
  <c r="AT34"/>
  <c r="AZ34" s="1"/>
  <c r="BA34"/>
  <c r="AU34"/>
  <c r="AT36"/>
  <c r="AZ36" s="1"/>
  <c r="BA36" s="1"/>
  <c r="AT38"/>
  <c r="AZ38" s="1"/>
  <c r="BA38" s="1"/>
  <c r="AU38"/>
  <c r="AT40"/>
  <c r="AZ40" s="1"/>
  <c r="BA40" s="1"/>
  <c r="AU40"/>
  <c r="AT42"/>
  <c r="AZ42" s="1"/>
  <c r="BA42"/>
  <c r="AU42"/>
  <c r="AT44"/>
  <c r="AZ44" s="1"/>
  <c r="BA44" s="1"/>
  <c r="AT46"/>
  <c r="AZ46" s="1"/>
  <c r="BA46" s="1"/>
  <c r="AU46"/>
  <c r="AT48"/>
  <c r="AZ48" s="1"/>
  <c r="BA48" s="1"/>
  <c r="AU48"/>
  <c r="AT50"/>
  <c r="AZ50" s="1"/>
  <c r="BA50"/>
  <c r="AU50"/>
  <c r="AT52"/>
  <c r="AZ52" s="1"/>
  <c r="BA52" s="1"/>
  <c r="AT66"/>
  <c r="AZ66" s="1"/>
  <c r="BA66" s="1"/>
  <c r="AU66"/>
  <c r="AT67"/>
  <c r="AZ67" s="1"/>
  <c r="BA67" s="1"/>
  <c r="AU67"/>
  <c r="AT69"/>
  <c r="AZ69" s="1"/>
  <c r="BA69"/>
  <c r="AU69"/>
  <c r="AT71"/>
  <c r="AZ71" s="1"/>
  <c r="BA71" s="1"/>
  <c r="AT73"/>
  <c r="AZ73" s="1"/>
  <c r="BA73" s="1"/>
  <c r="AU73"/>
  <c r="AT75"/>
  <c r="AZ75" s="1"/>
  <c r="BA75" s="1"/>
  <c r="AU75"/>
  <c r="AT77"/>
  <c r="AZ77" s="1"/>
  <c r="BA77"/>
  <c r="AU77"/>
  <c r="AT79"/>
  <c r="AZ79" s="1"/>
  <c r="BA79" s="1"/>
  <c r="AT81"/>
  <c r="AZ81" s="1"/>
  <c r="BA81" s="1"/>
  <c r="AU81"/>
  <c r="AT83"/>
  <c r="AZ83" s="1"/>
  <c r="BA83" s="1"/>
  <c r="AU83"/>
  <c r="AT85"/>
  <c r="AZ85" s="1"/>
  <c r="BA85"/>
  <c r="AU85"/>
  <c r="AT87"/>
  <c r="AZ87" s="1"/>
  <c r="BA87" s="1"/>
  <c r="AR88"/>
  <c r="BA15" i="56" s="1"/>
  <c r="AQ19" i="52"/>
  <c r="AZ14" i="56" s="1"/>
  <c r="AT12" i="52"/>
  <c r="AU12"/>
  <c r="AR19"/>
  <c r="BA14" i="56" s="1"/>
  <c r="AZ13"/>
  <c r="AT12" i="53"/>
  <c r="BA13" i="56"/>
  <c r="AZ12"/>
  <c r="AT12" i="54"/>
  <c r="AU12" s="1"/>
  <c r="AQ16" i="55"/>
  <c r="AT12"/>
  <c r="AU12"/>
  <c r="AT13"/>
  <c r="AZ13" s="1"/>
  <c r="BA13" s="1"/>
  <c r="AT15"/>
  <c r="AZ15" s="1"/>
  <c r="BA15" s="1"/>
  <c r="AU15"/>
  <c r="AT14"/>
  <c r="AZ14" s="1"/>
  <c r="BA14" s="1"/>
  <c r="AQ22" i="25"/>
  <c r="AU12"/>
  <c r="AT12"/>
  <c r="AU1"/>
  <c r="AT1"/>
  <c r="AZ1" s="1"/>
  <c r="BA1" s="1"/>
  <c r="AZ1" i="52" l="1"/>
  <c r="BA1" s="1"/>
  <c r="AU1"/>
  <c r="AT23" i="53"/>
  <c r="AU23" s="1"/>
  <c r="AU14" i="55"/>
  <c r="AU13"/>
  <c r="AU12" i="53"/>
  <c r="AU87" i="51"/>
  <c r="AU79"/>
  <c r="AU71"/>
  <c r="AU52"/>
  <c r="AU44"/>
  <c r="AU36"/>
  <c r="AU28"/>
  <c r="AU20"/>
  <c r="AU65"/>
  <c r="AU40" i="50"/>
  <c r="AU38"/>
  <c r="AU36"/>
  <c r="AU30"/>
  <c r="AU28"/>
  <c r="AU27"/>
  <c r="AU51"/>
  <c r="AU20" i="49"/>
  <c r="AU13" i="50"/>
  <c r="AU13" i="51"/>
  <c r="AU20" i="50"/>
  <c r="AU56"/>
  <c r="AU31"/>
  <c r="AU19"/>
  <c r="AU26"/>
  <c r="AU24"/>
  <c r="AU18"/>
  <c r="AU16"/>
  <c r="AU47"/>
  <c r="AU54"/>
  <c r="AU37"/>
  <c r="AU35"/>
  <c r="AU25"/>
  <c r="AU23"/>
  <c r="AU17"/>
  <c r="AU15"/>
  <c r="AU53"/>
  <c r="AU34"/>
  <c r="AU22"/>
  <c r="AU14"/>
  <c r="AU44"/>
  <c r="AU58"/>
  <c r="AU33"/>
  <c r="AU29"/>
  <c r="AU21"/>
  <c r="AU13" i="49"/>
  <c r="AU28"/>
  <c r="AU22"/>
  <c r="AU26"/>
  <c r="AU18"/>
  <c r="AU14"/>
  <c r="AU27"/>
  <c r="AU19"/>
  <c r="AU15"/>
  <c r="AT31"/>
  <c r="AZ12"/>
  <c r="AU52" i="50"/>
  <c r="AU43"/>
  <c r="AT60"/>
  <c r="AZ12"/>
  <c r="AU48"/>
  <c r="AU60" i="51"/>
  <c r="AU57"/>
  <c r="AU53"/>
  <c r="AU56"/>
  <c r="AT88"/>
  <c r="AZ12"/>
  <c r="AU61"/>
  <c r="AT19" i="52"/>
  <c r="AZ12"/>
  <c r="AZ12" i="53"/>
  <c r="AZ23" s="1"/>
  <c r="AZ12" i="54"/>
  <c r="AT16" i="55"/>
  <c r="AU16" s="1"/>
  <c r="AZ12"/>
  <c r="AT22" i="25"/>
  <c r="AU22" s="1"/>
  <c r="AZ12"/>
  <c r="AU31" i="49" l="1"/>
  <c r="BD17" i="56" s="1"/>
  <c r="BC17"/>
  <c r="AU88" i="51"/>
  <c r="BD15" i="56" s="1"/>
  <c r="BC15"/>
  <c r="AU19" i="52"/>
  <c r="BD14" i="56" s="1"/>
  <c r="BC14"/>
  <c r="BD13"/>
  <c r="BC13"/>
  <c r="BD12"/>
  <c r="BC12"/>
  <c r="AU60" i="50"/>
  <c r="BD16" i="56" s="1"/>
  <c r="BC16"/>
  <c r="AZ31" i="49"/>
  <c r="BA12"/>
  <c r="AZ60" i="50"/>
  <c r="BA12"/>
  <c r="AZ88" i="51"/>
  <c r="BA12"/>
  <c r="AZ19" i="52"/>
  <c r="BA12"/>
  <c r="BA12" i="53"/>
  <c r="BA12" i="54"/>
  <c r="AZ16" i="55"/>
  <c r="BA16" s="1"/>
  <c r="BA12"/>
  <c r="AZ22" i="25"/>
  <c r="BA22" s="1"/>
  <c r="BA12"/>
  <c r="BA31" i="49" l="1"/>
  <c r="BJ17" i="56" s="1"/>
  <c r="BI17"/>
  <c r="BA88" i="51"/>
  <c r="BJ15" i="56" s="1"/>
  <c r="BI15"/>
  <c r="BA19" i="52"/>
  <c r="BJ14" i="56" s="1"/>
  <c r="BI14"/>
  <c r="BA23" i="53"/>
  <c r="BJ13" i="56" s="1"/>
  <c r="BI13"/>
  <c r="BJ12"/>
  <c r="BI12"/>
  <c r="BA60" i="50"/>
  <c r="BJ16" i="56" s="1"/>
  <c r="BI16"/>
  <c r="BR17"/>
  <c r="BQ17"/>
  <c r="BR16"/>
  <c r="BQ16"/>
  <c r="BR15"/>
  <c r="BQ15"/>
  <c r="BR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AY11"/>
  <c r="AZ11"/>
  <c r="BA11"/>
  <c r="BB11"/>
  <c r="BC11"/>
  <c r="BS11" s="1"/>
  <c r="BD11"/>
  <c r="BE11"/>
  <c r="BF11"/>
  <c r="BG11"/>
  <c r="BH11"/>
  <c r="BI11"/>
  <c r="BJ11"/>
  <c r="Q11"/>
  <c r="BR17" i="4"/>
  <c r="BQ17"/>
  <c r="BR16"/>
  <c r="BQ16"/>
  <c r="I18" i="22" l="1"/>
  <c r="K18"/>
  <c r="M18"/>
  <c r="O18"/>
  <c r="Q18"/>
  <c r="S18"/>
  <c r="U18"/>
  <c r="W18"/>
  <c r="AJ18"/>
  <c r="AO18" s="1"/>
  <c r="AR18" s="1"/>
  <c r="AK18"/>
  <c r="AN18"/>
  <c r="AS18"/>
  <c r="BD18"/>
  <c r="I14"/>
  <c r="K14"/>
  <c r="M14"/>
  <c r="O14"/>
  <c r="Q14"/>
  <c r="S14"/>
  <c r="U14"/>
  <c r="W14"/>
  <c r="AJ14"/>
  <c r="AO14" s="1"/>
  <c r="AR14" s="1"/>
  <c r="AK14"/>
  <c r="AN14"/>
  <c r="AS14"/>
  <c r="BD14"/>
  <c r="I15"/>
  <c r="K15"/>
  <c r="M15"/>
  <c r="O15"/>
  <c r="Q15"/>
  <c r="S15"/>
  <c r="U15"/>
  <c r="W15"/>
  <c r="AJ15"/>
  <c r="AK15"/>
  <c r="AN15"/>
  <c r="AO15"/>
  <c r="AR15"/>
  <c r="BD15"/>
  <c r="I16"/>
  <c r="K16"/>
  <c r="M16"/>
  <c r="O16"/>
  <c r="Q16"/>
  <c r="S16"/>
  <c r="U16"/>
  <c r="W16"/>
  <c r="AJ16"/>
  <c r="AK16"/>
  <c r="AN16"/>
  <c r="AO16"/>
  <c r="AR16"/>
  <c r="BD16"/>
  <c r="I17"/>
  <c r="K17"/>
  <c r="M17"/>
  <c r="O17"/>
  <c r="Q17"/>
  <c r="S17"/>
  <c r="U17"/>
  <c r="W17"/>
  <c r="AJ17"/>
  <c r="AO17" s="1"/>
  <c r="AR17" s="1"/>
  <c r="AN17"/>
  <c r="I19"/>
  <c r="K19"/>
  <c r="M19"/>
  <c r="O19"/>
  <c r="Q19"/>
  <c r="S19"/>
  <c r="U19"/>
  <c r="AK19" s="1"/>
  <c r="W19"/>
  <c r="AJ19"/>
  <c r="AO19" s="1"/>
  <c r="AR19" s="1"/>
  <c r="AN19"/>
  <c r="I20"/>
  <c r="K20"/>
  <c r="M20"/>
  <c r="O20"/>
  <c r="Q20"/>
  <c r="S20"/>
  <c r="U20"/>
  <c r="W20"/>
  <c r="AJ20"/>
  <c r="AO20" s="1"/>
  <c r="AR20" s="1"/>
  <c r="AN20"/>
  <c r="AS20"/>
  <c r="I21"/>
  <c r="K21"/>
  <c r="M21"/>
  <c r="O21"/>
  <c r="Q21"/>
  <c r="S21"/>
  <c r="U21"/>
  <c r="W21"/>
  <c r="AJ21"/>
  <c r="AO21" s="1"/>
  <c r="AR21" s="1"/>
  <c r="AN21"/>
  <c r="I22"/>
  <c r="K22"/>
  <c r="M22"/>
  <c r="O22"/>
  <c r="Q22"/>
  <c r="S22"/>
  <c r="U22"/>
  <c r="W22"/>
  <c r="AJ22"/>
  <c r="AO22" s="1"/>
  <c r="AR22" s="1"/>
  <c r="AN22"/>
  <c r="BD22"/>
  <c r="I23"/>
  <c r="K23"/>
  <c r="M23"/>
  <c r="O23"/>
  <c r="Q23"/>
  <c r="S23"/>
  <c r="U23"/>
  <c r="W23"/>
  <c r="AJ23"/>
  <c r="AO23" s="1"/>
  <c r="AR23" s="1"/>
  <c r="AN23"/>
  <c r="I24"/>
  <c r="K24"/>
  <c r="M24"/>
  <c r="O24"/>
  <c r="Q24"/>
  <c r="S24"/>
  <c r="U24"/>
  <c r="W24"/>
  <c r="AJ24"/>
  <c r="AO24" s="1"/>
  <c r="AR24" s="1"/>
  <c r="AN24"/>
  <c r="BD24"/>
  <c r="I25"/>
  <c r="K25"/>
  <c r="M25"/>
  <c r="O25"/>
  <c r="Q25"/>
  <c r="S25"/>
  <c r="U25"/>
  <c r="W25"/>
  <c r="AJ25"/>
  <c r="AO25" s="1"/>
  <c r="AR25" s="1"/>
  <c r="AN25"/>
  <c r="I26"/>
  <c r="K26"/>
  <c r="M26"/>
  <c r="O26"/>
  <c r="Q26"/>
  <c r="S26"/>
  <c r="U26"/>
  <c r="W26"/>
  <c r="AJ26"/>
  <c r="AO26" s="1"/>
  <c r="AR26" s="1"/>
  <c r="AN26"/>
  <c r="BD26"/>
  <c r="I27"/>
  <c r="K27"/>
  <c r="M27"/>
  <c r="O27"/>
  <c r="Q27"/>
  <c r="S27"/>
  <c r="U27"/>
  <c r="W27"/>
  <c r="AJ27"/>
  <c r="AO27" s="1"/>
  <c r="AR27" s="1"/>
  <c r="AN27"/>
  <c r="I28"/>
  <c r="K28"/>
  <c r="M28"/>
  <c r="O28"/>
  <c r="Q28"/>
  <c r="S28"/>
  <c r="U28"/>
  <c r="W28"/>
  <c r="AJ28"/>
  <c r="AO28" s="1"/>
  <c r="AR28" s="1"/>
  <c r="AN28"/>
  <c r="BD28"/>
  <c r="I29"/>
  <c r="K29"/>
  <c r="M29"/>
  <c r="O29"/>
  <c r="Q29"/>
  <c r="S29"/>
  <c r="U29"/>
  <c r="W29"/>
  <c r="AJ29"/>
  <c r="AO29" s="1"/>
  <c r="AN29"/>
  <c r="AS29"/>
  <c r="I30"/>
  <c r="K30"/>
  <c r="M30"/>
  <c r="O30"/>
  <c r="Q30"/>
  <c r="S30"/>
  <c r="U30"/>
  <c r="W30"/>
  <c r="AJ30"/>
  <c r="AO30" s="1"/>
  <c r="AN30"/>
  <c r="AS30"/>
  <c r="AS12"/>
  <c r="AN12"/>
  <c r="AJ12"/>
  <c r="BD12" s="1"/>
  <c r="W12"/>
  <c r="U12"/>
  <c r="S12"/>
  <c r="Q12"/>
  <c r="O12"/>
  <c r="M12"/>
  <c r="K12"/>
  <c r="I12"/>
  <c r="AK12" s="1"/>
  <c r="I20" i="23"/>
  <c r="K20"/>
  <c r="M20"/>
  <c r="O20"/>
  <c r="Q20"/>
  <c r="S20"/>
  <c r="U20"/>
  <c r="W20"/>
  <c r="AJ20"/>
  <c r="AK20"/>
  <c r="AN20"/>
  <c r="AO20"/>
  <c r="AQ20"/>
  <c r="AT20" s="1"/>
  <c r="AR20"/>
  <c r="BD20"/>
  <c r="I21"/>
  <c r="K21"/>
  <c r="M21"/>
  <c r="O21"/>
  <c r="Q21"/>
  <c r="S21"/>
  <c r="U21"/>
  <c r="W21"/>
  <c r="AJ21"/>
  <c r="AK21"/>
  <c r="AN21"/>
  <c r="AO21"/>
  <c r="AQ21"/>
  <c r="AT21" s="1"/>
  <c r="AR21"/>
  <c r="BD21"/>
  <c r="I22"/>
  <c r="K22"/>
  <c r="M22"/>
  <c r="O22"/>
  <c r="Q22"/>
  <c r="S22"/>
  <c r="U22"/>
  <c r="W22"/>
  <c r="AJ22"/>
  <c r="AK22"/>
  <c r="AN22"/>
  <c r="AO22"/>
  <c r="AQ22"/>
  <c r="AT22" s="1"/>
  <c r="AR22"/>
  <c r="BD22"/>
  <c r="I23"/>
  <c r="K23"/>
  <c r="M23"/>
  <c r="O23"/>
  <c r="Q23"/>
  <c r="S23"/>
  <c r="U23"/>
  <c r="W23"/>
  <c r="AJ23"/>
  <c r="AK23"/>
  <c r="AN23"/>
  <c r="AO23"/>
  <c r="AQ23"/>
  <c r="AT23" s="1"/>
  <c r="AR23"/>
  <c r="BD23"/>
  <c r="I24"/>
  <c r="K24"/>
  <c r="M24"/>
  <c r="O24"/>
  <c r="Q24"/>
  <c r="S24"/>
  <c r="U24"/>
  <c r="W24"/>
  <c r="AJ24"/>
  <c r="AK24"/>
  <c r="AN24"/>
  <c r="AO24"/>
  <c r="AQ24"/>
  <c r="AT24" s="1"/>
  <c r="AR24"/>
  <c r="AS24"/>
  <c r="BD24"/>
  <c r="I25"/>
  <c r="K25"/>
  <c r="M25"/>
  <c r="O25"/>
  <c r="Q25"/>
  <c r="S25"/>
  <c r="U25"/>
  <c r="W25"/>
  <c r="AJ25"/>
  <c r="AK25"/>
  <c r="AN25"/>
  <c r="AO25"/>
  <c r="AQ25"/>
  <c r="AR25"/>
  <c r="AS25"/>
  <c r="AT25"/>
  <c r="AU25" s="1"/>
  <c r="AZ25"/>
  <c r="BA25" s="1"/>
  <c r="BD25"/>
  <c r="I26"/>
  <c r="K26"/>
  <c r="M26"/>
  <c r="O26"/>
  <c r="Q26"/>
  <c r="S26"/>
  <c r="U26"/>
  <c r="W26"/>
  <c r="AJ26"/>
  <c r="AK26"/>
  <c r="AN26"/>
  <c r="AO26"/>
  <c r="AR26" s="1"/>
  <c r="AQ26"/>
  <c r="AT26" s="1"/>
  <c r="AS26"/>
  <c r="BD26"/>
  <c r="I27"/>
  <c r="K27"/>
  <c r="M27"/>
  <c r="O27"/>
  <c r="Q27"/>
  <c r="S27"/>
  <c r="U27"/>
  <c r="W27"/>
  <c r="AJ27"/>
  <c r="AK27"/>
  <c r="AN27"/>
  <c r="AO27"/>
  <c r="AR27" s="1"/>
  <c r="AQ27"/>
  <c r="AT27" s="1"/>
  <c r="AS27"/>
  <c r="BD27"/>
  <c r="I14"/>
  <c r="K14"/>
  <c r="M14"/>
  <c r="O14"/>
  <c r="Q14"/>
  <c r="S14"/>
  <c r="U14"/>
  <c r="W14"/>
  <c r="AJ14"/>
  <c r="AK14"/>
  <c r="AN14"/>
  <c r="AO14"/>
  <c r="AQ14"/>
  <c r="AT14" s="1"/>
  <c r="AR14"/>
  <c r="AS14"/>
  <c r="BD14"/>
  <c r="I15"/>
  <c r="K15"/>
  <c r="M15"/>
  <c r="O15"/>
  <c r="Q15"/>
  <c r="S15"/>
  <c r="U15"/>
  <c r="W15"/>
  <c r="AJ15"/>
  <c r="AK15"/>
  <c r="AN15"/>
  <c r="AO15"/>
  <c r="AQ15"/>
  <c r="AT15" s="1"/>
  <c r="AR15"/>
  <c r="BD15"/>
  <c r="I16"/>
  <c r="K16"/>
  <c r="M16"/>
  <c r="O16"/>
  <c r="Q16"/>
  <c r="S16"/>
  <c r="U16"/>
  <c r="W16"/>
  <c r="AJ16"/>
  <c r="AK16"/>
  <c r="AN16"/>
  <c r="AO16"/>
  <c r="AQ16"/>
  <c r="AT16" s="1"/>
  <c r="AR16"/>
  <c r="BD16"/>
  <c r="I17"/>
  <c r="K17"/>
  <c r="M17"/>
  <c r="O17"/>
  <c r="Q17"/>
  <c r="S17"/>
  <c r="U17"/>
  <c r="W17"/>
  <c r="AJ17"/>
  <c r="AK17"/>
  <c r="AN17"/>
  <c r="AO17"/>
  <c r="AQ17"/>
  <c r="AT17" s="1"/>
  <c r="AR17"/>
  <c r="BD17"/>
  <c r="I18"/>
  <c r="K18"/>
  <c r="M18"/>
  <c r="O18"/>
  <c r="Q18"/>
  <c r="S18"/>
  <c r="U18"/>
  <c r="W18"/>
  <c r="AJ18"/>
  <c r="AK18"/>
  <c r="AN18"/>
  <c r="AO18"/>
  <c r="AQ18"/>
  <c r="AT18" s="1"/>
  <c r="AR18"/>
  <c r="BD18"/>
  <c r="I19"/>
  <c r="K19"/>
  <c r="M19"/>
  <c r="O19"/>
  <c r="Q19"/>
  <c r="S19"/>
  <c r="U19"/>
  <c r="W19"/>
  <c r="AJ19"/>
  <c r="AK19"/>
  <c r="AN19"/>
  <c r="AO19"/>
  <c r="AQ19"/>
  <c r="AT19" s="1"/>
  <c r="AR19"/>
  <c r="BD19"/>
  <c r="I28"/>
  <c r="K28"/>
  <c r="M28"/>
  <c r="O28"/>
  <c r="Q28"/>
  <c r="S28"/>
  <c r="U28"/>
  <c r="W28"/>
  <c r="AJ28"/>
  <c r="AK28"/>
  <c r="AN28"/>
  <c r="AO28"/>
  <c r="AQ28"/>
  <c r="AT28" s="1"/>
  <c r="AR28"/>
  <c r="BD28"/>
  <c r="I29"/>
  <c r="K29"/>
  <c r="M29"/>
  <c r="O29"/>
  <c r="Q29"/>
  <c r="S29"/>
  <c r="U29"/>
  <c r="W29"/>
  <c r="AJ29"/>
  <c r="AK29"/>
  <c r="AN29"/>
  <c r="AO29"/>
  <c r="AQ29"/>
  <c r="AT29" s="1"/>
  <c r="AR29"/>
  <c r="BD29"/>
  <c r="I30"/>
  <c r="K30"/>
  <c r="M30"/>
  <c r="O30"/>
  <c r="Q30"/>
  <c r="S30"/>
  <c r="U30"/>
  <c r="W30"/>
  <c r="AJ30"/>
  <c r="AK30"/>
  <c r="AN30"/>
  <c r="AO30"/>
  <c r="AQ30"/>
  <c r="AT30" s="1"/>
  <c r="AR30"/>
  <c r="BD30"/>
  <c r="I31"/>
  <c r="K31"/>
  <c r="M31"/>
  <c r="O31"/>
  <c r="Q31"/>
  <c r="S31"/>
  <c r="U31"/>
  <c r="W31"/>
  <c r="AJ31"/>
  <c r="AK31"/>
  <c r="AN31"/>
  <c r="AO31"/>
  <c r="AQ31"/>
  <c r="AT31" s="1"/>
  <c r="AR31"/>
  <c r="BD31"/>
  <c r="I32"/>
  <c r="K32"/>
  <c r="M32"/>
  <c r="O32"/>
  <c r="Q32"/>
  <c r="S32"/>
  <c r="U32"/>
  <c r="W32"/>
  <c r="AJ32"/>
  <c r="AK32"/>
  <c r="AN32"/>
  <c r="AO32"/>
  <c r="AQ32"/>
  <c r="AT32" s="1"/>
  <c r="AR32"/>
  <c r="BD32"/>
  <c r="I33"/>
  <c r="K33"/>
  <c r="M33"/>
  <c r="O33"/>
  <c r="Q33"/>
  <c r="S33"/>
  <c r="U33"/>
  <c r="W33"/>
  <c r="AJ33"/>
  <c r="AK33"/>
  <c r="AN33"/>
  <c r="AO33"/>
  <c r="AQ33"/>
  <c r="AT33" s="1"/>
  <c r="AR33"/>
  <c r="BD33"/>
  <c r="I34"/>
  <c r="K34"/>
  <c r="M34"/>
  <c r="O34"/>
  <c r="Q34"/>
  <c r="S34"/>
  <c r="U34"/>
  <c r="W34"/>
  <c r="AJ34"/>
  <c r="AK34"/>
  <c r="AN34"/>
  <c r="AO34"/>
  <c r="AQ34"/>
  <c r="AT34" s="1"/>
  <c r="AR34"/>
  <c r="AS34"/>
  <c r="BD34"/>
  <c r="I35"/>
  <c r="K35"/>
  <c r="M35"/>
  <c r="O35"/>
  <c r="Q35"/>
  <c r="S35"/>
  <c r="U35"/>
  <c r="W35"/>
  <c r="AJ35"/>
  <c r="AK35"/>
  <c r="AN35"/>
  <c r="AO35"/>
  <c r="AQ35"/>
  <c r="AR35"/>
  <c r="AS35"/>
  <c r="AT35"/>
  <c r="AU35" s="1"/>
  <c r="AZ35"/>
  <c r="BA35" s="1"/>
  <c r="BD35"/>
  <c r="I36"/>
  <c r="K36"/>
  <c r="M36"/>
  <c r="O36"/>
  <c r="Q36"/>
  <c r="S36"/>
  <c r="U36"/>
  <c r="W36"/>
  <c r="AJ36"/>
  <c r="AK36"/>
  <c r="AN36"/>
  <c r="AO36"/>
  <c r="AR36" s="1"/>
  <c r="AQ36"/>
  <c r="AT36" s="1"/>
  <c r="AS36"/>
  <c r="BD36"/>
  <c r="I37"/>
  <c r="K37"/>
  <c r="M37"/>
  <c r="O37"/>
  <c r="Q37"/>
  <c r="S37"/>
  <c r="U37"/>
  <c r="W37"/>
  <c r="AJ37"/>
  <c r="AK37"/>
  <c r="AN37"/>
  <c r="AO37"/>
  <c r="AR37" s="1"/>
  <c r="AQ37"/>
  <c r="AT37" s="1"/>
  <c r="AS37"/>
  <c r="BD37"/>
  <c r="I38"/>
  <c r="K38"/>
  <c r="M38"/>
  <c r="O38"/>
  <c r="Q38"/>
  <c r="S38"/>
  <c r="U38"/>
  <c r="W38"/>
  <c r="AJ38"/>
  <c r="AK38"/>
  <c r="AN38"/>
  <c r="AO38"/>
  <c r="AR38" s="1"/>
  <c r="AQ38"/>
  <c r="AT38" s="1"/>
  <c r="AS38"/>
  <c r="BD38"/>
  <c r="I39"/>
  <c r="K39"/>
  <c r="M39"/>
  <c r="O39"/>
  <c r="Q39"/>
  <c r="S39"/>
  <c r="U39"/>
  <c r="W39"/>
  <c r="AJ39"/>
  <c r="AK39"/>
  <c r="AN39"/>
  <c r="AO39"/>
  <c r="AR39" s="1"/>
  <c r="AQ39"/>
  <c r="AT39" s="1"/>
  <c r="AS39"/>
  <c r="BD39"/>
  <c r="I40"/>
  <c r="K40"/>
  <c r="M40"/>
  <c r="O40"/>
  <c r="Q40"/>
  <c r="S40"/>
  <c r="U40"/>
  <c r="W40"/>
  <c r="AJ40"/>
  <c r="AK40"/>
  <c r="AN40"/>
  <c r="AO40"/>
  <c r="AR40" s="1"/>
  <c r="AQ40"/>
  <c r="AT40" s="1"/>
  <c r="AS40"/>
  <c r="BD40"/>
  <c r="I41"/>
  <c r="K41"/>
  <c r="M41"/>
  <c r="O41"/>
  <c r="Q41"/>
  <c r="S41"/>
  <c r="U41"/>
  <c r="W41"/>
  <c r="AJ41"/>
  <c r="AK41"/>
  <c r="AN41"/>
  <c r="AO41"/>
  <c r="AR41" s="1"/>
  <c r="AQ41"/>
  <c r="AT41" s="1"/>
  <c r="AS41"/>
  <c r="BD41"/>
  <c r="I42"/>
  <c r="K42"/>
  <c r="M42"/>
  <c r="O42"/>
  <c r="Q42"/>
  <c r="S42"/>
  <c r="U42"/>
  <c r="W42"/>
  <c r="AJ42"/>
  <c r="AK42"/>
  <c r="AN42"/>
  <c r="AO42"/>
  <c r="AR42" s="1"/>
  <c r="AQ42"/>
  <c r="AT42" s="1"/>
  <c r="AS42"/>
  <c r="BD42"/>
  <c r="I43"/>
  <c r="K43"/>
  <c r="M43"/>
  <c r="O43"/>
  <c r="Q43"/>
  <c r="S43"/>
  <c r="U43"/>
  <c r="W43"/>
  <c r="AJ43"/>
  <c r="AK43"/>
  <c r="AN43"/>
  <c r="AO43"/>
  <c r="AR43" s="1"/>
  <c r="AQ43"/>
  <c r="AT43" s="1"/>
  <c r="AS43"/>
  <c r="BD43"/>
  <c r="I44"/>
  <c r="K44"/>
  <c r="M44"/>
  <c r="O44"/>
  <c r="Q44"/>
  <c r="S44"/>
  <c r="U44"/>
  <c r="W44"/>
  <c r="AJ44"/>
  <c r="AK44"/>
  <c r="AN44"/>
  <c r="AO44"/>
  <c r="AR44" s="1"/>
  <c r="AQ44"/>
  <c r="AT44" s="1"/>
  <c r="AS44"/>
  <c r="BD44"/>
  <c r="I45"/>
  <c r="K45"/>
  <c r="M45"/>
  <c r="O45"/>
  <c r="Q45"/>
  <c r="S45"/>
  <c r="U45"/>
  <c r="W45"/>
  <c r="AJ45"/>
  <c r="AK45"/>
  <c r="AN45"/>
  <c r="AO45"/>
  <c r="AR45" s="1"/>
  <c r="AQ45"/>
  <c r="AT45" s="1"/>
  <c r="AS45"/>
  <c r="BD45"/>
  <c r="I46"/>
  <c r="K46"/>
  <c r="M46"/>
  <c r="O46"/>
  <c r="Q46"/>
  <c r="S46"/>
  <c r="U46"/>
  <c r="W46"/>
  <c r="AJ46"/>
  <c r="AK46"/>
  <c r="AN46"/>
  <c r="AO46"/>
  <c r="AR46" s="1"/>
  <c r="AQ46"/>
  <c r="AT46" s="1"/>
  <c r="AS46"/>
  <c r="BD46"/>
  <c r="I47"/>
  <c r="K47"/>
  <c r="M47"/>
  <c r="O47"/>
  <c r="Q47"/>
  <c r="S47"/>
  <c r="U47"/>
  <c r="W47"/>
  <c r="AJ47"/>
  <c r="AK47"/>
  <c r="AN47"/>
  <c r="AO47"/>
  <c r="AR47" s="1"/>
  <c r="AQ47"/>
  <c r="AT47" s="1"/>
  <c r="AS47"/>
  <c r="BD47"/>
  <c r="I48"/>
  <c r="K48"/>
  <c r="M48"/>
  <c r="O48"/>
  <c r="Q48"/>
  <c r="S48"/>
  <c r="U48"/>
  <c r="W48"/>
  <c r="AJ48"/>
  <c r="AK48"/>
  <c r="AN48"/>
  <c r="AO48"/>
  <c r="AR48" s="1"/>
  <c r="AQ48"/>
  <c r="AT48" s="1"/>
  <c r="AS48"/>
  <c r="BD48"/>
  <c r="AS12"/>
  <c r="AN12"/>
  <c r="AJ12"/>
  <c r="BD12" s="1"/>
  <c r="W12"/>
  <c r="U12"/>
  <c r="S12"/>
  <c r="Q12"/>
  <c r="O12"/>
  <c r="M12"/>
  <c r="K12"/>
  <c r="I12"/>
  <c r="AK12" s="1"/>
  <c r="BD14" i="24"/>
  <c r="BD15"/>
  <c r="BD16"/>
  <c r="AN12"/>
  <c r="AJ12"/>
  <c r="W12"/>
  <c r="U12"/>
  <c r="U17" s="1"/>
  <c r="AD15" i="4" s="1"/>
  <c r="S12" i="24"/>
  <c r="Q12"/>
  <c r="Q17" s="1"/>
  <c r="Z15" i="4" s="1"/>
  <c r="O12" i="24"/>
  <c r="M12"/>
  <c r="M17" s="1"/>
  <c r="V15" i="4" s="1"/>
  <c r="K12" i="24"/>
  <c r="I12"/>
  <c r="AS13" i="22"/>
  <c r="AN13"/>
  <c r="AJ13"/>
  <c r="BD13" s="1"/>
  <c r="W13"/>
  <c r="U13"/>
  <c r="S13"/>
  <c r="Q13"/>
  <c r="O13"/>
  <c r="M13"/>
  <c r="K13"/>
  <c r="I13"/>
  <c r="AK13" s="1"/>
  <c r="AS13" i="23"/>
  <c r="AN13"/>
  <c r="AJ13"/>
  <c r="BD13" s="1"/>
  <c r="W13"/>
  <c r="U13"/>
  <c r="S13"/>
  <c r="Q13"/>
  <c r="O13"/>
  <c r="M13"/>
  <c r="K13"/>
  <c r="I13"/>
  <c r="AK13" s="1"/>
  <c r="BD13" i="24"/>
  <c r="BD27" i="26"/>
  <c r="BD29"/>
  <c r="BD30"/>
  <c r="BD31"/>
  <c r="BD32"/>
  <c r="BD33"/>
  <c r="BD14"/>
  <c r="BD16"/>
  <c r="BD17"/>
  <c r="BD18"/>
  <c r="BD38"/>
  <c r="BD42"/>
  <c r="BD46"/>
  <c r="I12"/>
  <c r="I57" s="1"/>
  <c r="R13" i="4" s="1"/>
  <c r="AN12" i="26"/>
  <c r="AJ12"/>
  <c r="BD12" s="1"/>
  <c r="W12"/>
  <c r="U12"/>
  <c r="AD13" i="4" s="1"/>
  <c r="S12" i="26"/>
  <c r="Q12"/>
  <c r="O12"/>
  <c r="M12"/>
  <c r="V13" i="4" s="1"/>
  <c r="K12" i="26"/>
  <c r="K57" s="1"/>
  <c r="T13" i="4" s="1"/>
  <c r="BD24" i="27"/>
  <c r="BE24"/>
  <c r="BD25"/>
  <c r="BE25"/>
  <c r="BD26"/>
  <c r="BE26"/>
  <c r="BD27"/>
  <c r="BE27"/>
  <c r="BD28"/>
  <c r="BE28"/>
  <c r="BD29"/>
  <c r="BE29"/>
  <c r="BD30"/>
  <c r="BE30"/>
  <c r="BE31"/>
  <c r="BD32"/>
  <c r="BE32"/>
  <c r="BD33"/>
  <c r="BE33"/>
  <c r="BD14"/>
  <c r="BE14"/>
  <c r="BD15"/>
  <c r="BE15"/>
  <c r="BE16"/>
  <c r="BD17"/>
  <c r="BE17"/>
  <c r="BD18"/>
  <c r="BE18"/>
  <c r="BD19"/>
  <c r="BE19"/>
  <c r="BD20"/>
  <c r="BE20"/>
  <c r="BD21"/>
  <c r="BE21"/>
  <c r="BE22"/>
  <c r="BD23"/>
  <c r="BE23"/>
  <c r="BE34"/>
  <c r="BD35"/>
  <c r="BE35"/>
  <c r="BE36"/>
  <c r="BD37"/>
  <c r="BE37"/>
  <c r="BE38"/>
  <c r="AN12"/>
  <c r="AJ12"/>
  <c r="BD12" s="1"/>
  <c r="AS12"/>
  <c r="W12"/>
  <c r="U12"/>
  <c r="S12"/>
  <c r="Q12"/>
  <c r="O12"/>
  <c r="M12"/>
  <c r="K12"/>
  <c r="K39" s="1"/>
  <c r="I12"/>
  <c r="I39" s="1"/>
  <c r="BD13" i="26"/>
  <c r="BD13" i="27"/>
  <c r="AN1" i="22"/>
  <c r="AJ1"/>
  <c r="AO1" s="1"/>
  <c r="AI1"/>
  <c r="AG1"/>
  <c r="AE1"/>
  <c r="AC1"/>
  <c r="AA1"/>
  <c r="Y1"/>
  <c r="AS1" s="1"/>
  <c r="W1"/>
  <c r="U1"/>
  <c r="S1"/>
  <c r="Q1"/>
  <c r="O1"/>
  <c r="M1"/>
  <c r="K1"/>
  <c r="I1"/>
  <c r="AK1" s="1"/>
  <c r="AN1" i="23"/>
  <c r="AJ1"/>
  <c r="AO1" s="1"/>
  <c r="AI1"/>
  <c r="AG1"/>
  <c r="AE1"/>
  <c r="AC1"/>
  <c r="AA1"/>
  <c r="Y1"/>
  <c r="AS1" s="1"/>
  <c r="W1"/>
  <c r="U1"/>
  <c r="S1"/>
  <c r="Q1"/>
  <c r="O1"/>
  <c r="M1"/>
  <c r="K1"/>
  <c r="I1"/>
  <c r="AK1" s="1"/>
  <c r="AN1" i="26"/>
  <c r="AJ1"/>
  <c r="AO1" s="1"/>
  <c r="AI1"/>
  <c r="AG1"/>
  <c r="AE1"/>
  <c r="AC1"/>
  <c r="AA1"/>
  <c r="Y1"/>
  <c r="W1"/>
  <c r="U1"/>
  <c r="S1"/>
  <c r="Q1"/>
  <c r="O1"/>
  <c r="M1"/>
  <c r="K1"/>
  <c r="I1"/>
  <c r="AN1" i="27"/>
  <c r="AJ1"/>
  <c r="AO1" s="1"/>
  <c r="AI1"/>
  <c r="AG1"/>
  <c r="AE1"/>
  <c r="AC1"/>
  <c r="AA1"/>
  <c r="Y1"/>
  <c r="W1"/>
  <c r="U1"/>
  <c r="S1"/>
  <c r="Q1"/>
  <c r="O1"/>
  <c r="M1"/>
  <c r="K1"/>
  <c r="I1"/>
  <c r="AL11" i="4"/>
  <c r="AP11"/>
  <c r="W12" i="1"/>
  <c r="U12"/>
  <c r="S12"/>
  <c r="Q12"/>
  <c r="O12"/>
  <c r="H29"/>
  <c r="M12"/>
  <c r="K12"/>
  <c r="K29" s="1"/>
  <c r="I12"/>
  <c r="I29" s="1"/>
  <c r="BE12"/>
  <c r="AN1"/>
  <c r="AJ1"/>
  <c r="AO1" s="1"/>
  <c r="AR1" s="1"/>
  <c r="AI1"/>
  <c r="AG1"/>
  <c r="AE1"/>
  <c r="AC1"/>
  <c r="AA1"/>
  <c r="Y1"/>
  <c r="W1"/>
  <c r="U1"/>
  <c r="S1"/>
  <c r="Q1"/>
  <c r="O1"/>
  <c r="M1"/>
  <c r="K1"/>
  <c r="I1"/>
  <c r="AP12"/>
  <c r="BD14"/>
  <c r="BE14"/>
  <c r="BE15"/>
  <c r="BD16"/>
  <c r="BE16"/>
  <c r="BD17"/>
  <c r="BE17"/>
  <c r="BD18"/>
  <c r="BE18"/>
  <c r="BE19"/>
  <c r="BD20"/>
  <c r="BE20"/>
  <c r="BE21"/>
  <c r="BD22"/>
  <c r="BE22"/>
  <c r="BE23"/>
  <c r="BD24"/>
  <c r="BE24"/>
  <c r="BE25"/>
  <c r="BD26"/>
  <c r="BE26"/>
  <c r="BE27"/>
  <c r="BD28"/>
  <c r="BE28"/>
  <c r="AN12"/>
  <c r="AO12"/>
  <c r="AS13" i="4"/>
  <c r="AS14"/>
  <c r="AJ49" i="23"/>
  <c r="AS16" i="4" s="1"/>
  <c r="C18" i="56"/>
  <c r="C12" i="9" s="1"/>
  <c r="D18" i="56"/>
  <c r="D12" i="9" s="1"/>
  <c r="E18" i="56"/>
  <c r="E12" i="9" s="1"/>
  <c r="F18" i="56"/>
  <c r="F12" i="9" s="1"/>
  <c r="H18" i="56"/>
  <c r="H12" i="9" s="1"/>
  <c r="I18" i="56"/>
  <c r="I12" i="9" s="1"/>
  <c r="J18" i="56"/>
  <c r="J12" i="9" s="1"/>
  <c r="K18" i="56"/>
  <c r="K12" i="9" s="1"/>
  <c r="L18" i="56"/>
  <c r="L12" i="9" s="1"/>
  <c r="M18" i="56"/>
  <c r="M12" i="9" s="1"/>
  <c r="N18" i="56"/>
  <c r="N12" i="9" s="1"/>
  <c r="O18" i="56"/>
  <c r="O12" i="9" s="1"/>
  <c r="BK18" i="56"/>
  <c r="BL18"/>
  <c r="BL12" i="9" s="1"/>
  <c r="BM18" i="56"/>
  <c r="BM12" i="9" s="1"/>
  <c r="BN18" i="56"/>
  <c r="BN12" i="9" s="1"/>
  <c r="BO18" i="56"/>
  <c r="BO12" i="9" s="1"/>
  <c r="G13" i="56"/>
  <c r="G14"/>
  <c r="G15"/>
  <c r="G16"/>
  <c r="G17"/>
  <c r="G12"/>
  <c r="G11"/>
  <c r="AU18"/>
  <c r="AU12" i="9" s="1"/>
  <c r="BE2" i="24"/>
  <c r="BE2" i="23"/>
  <c r="BE2" i="22"/>
  <c r="C18" i="4"/>
  <c r="C11" i="9" s="1"/>
  <c r="C13" s="1"/>
  <c r="D18" i="4"/>
  <c r="D11" i="9" s="1"/>
  <c r="D13" s="1"/>
  <c r="E18" i="4"/>
  <c r="E11" i="9" s="1"/>
  <c r="E13" s="1"/>
  <c r="F18" i="4"/>
  <c r="F11" i="9" s="1"/>
  <c r="F13" s="1"/>
  <c r="H18" i="4"/>
  <c r="H11" i="9" s="1"/>
  <c r="H13" s="1"/>
  <c r="I18" i="4"/>
  <c r="I11" i="9" s="1"/>
  <c r="I13" s="1"/>
  <c r="J18" i="4"/>
  <c r="J11" i="9" s="1"/>
  <c r="J13" s="1"/>
  <c r="K18" i="4"/>
  <c r="K11" i="9" s="1"/>
  <c r="K13" s="1"/>
  <c r="L18" i="4"/>
  <c r="L11" i="9" s="1"/>
  <c r="L13" s="1"/>
  <c r="M18" i="4"/>
  <c r="M11" i="9" s="1"/>
  <c r="M13" s="1"/>
  <c r="N18" i="4"/>
  <c r="N11" i="9" s="1"/>
  <c r="N13" s="1"/>
  <c r="O18" i="4"/>
  <c r="O11" i="9" s="1"/>
  <c r="O13" s="1"/>
  <c r="BK18" i="4"/>
  <c r="BL18"/>
  <c r="BL11" i="9" s="1"/>
  <c r="BM18" i="4"/>
  <c r="BM11" i="9" s="1"/>
  <c r="BN18" i="4"/>
  <c r="BN11" i="9" s="1"/>
  <c r="BO18" i="4"/>
  <c r="BO11" i="9" s="1"/>
  <c r="BO13" s="1"/>
  <c r="P11" i="4"/>
  <c r="BR11" s="1"/>
  <c r="AY31" i="22"/>
  <c r="BH17" i="4" s="1"/>
  <c r="AX31" i="22"/>
  <c r="BG17" i="4" s="1"/>
  <c r="AW31" i="22"/>
  <c r="BF17" i="4" s="1"/>
  <c r="AV31" i="22"/>
  <c r="BE17" i="4" s="1"/>
  <c r="AP31" i="22"/>
  <c r="AY17" i="4" s="1"/>
  <c r="AN31" i="22"/>
  <c r="AW17" i="4" s="1"/>
  <c r="AM31" i="22"/>
  <c r="AV17" i="4" s="1"/>
  <c r="AL31" i="22"/>
  <c r="AU17" i="4" s="1"/>
  <c r="AJ31" i="22"/>
  <c r="AS17" i="4" s="1"/>
  <c r="AI31" i="22"/>
  <c r="AR17" i="4" s="1"/>
  <c r="AH31" i="22"/>
  <c r="AQ17" i="4" s="1"/>
  <c r="AG31" i="22"/>
  <c r="AP17" i="4" s="1"/>
  <c r="AF31" i="22"/>
  <c r="AO17" i="4" s="1"/>
  <c r="AE31" i="22"/>
  <c r="AN17" i="4" s="1"/>
  <c r="AD31" i="22"/>
  <c r="AM17" i="4" s="1"/>
  <c r="AC31" i="22"/>
  <c r="AL17" i="4" s="1"/>
  <c r="AB31" i="22"/>
  <c r="AK17" i="4" s="1"/>
  <c r="AA31" i="22"/>
  <c r="AJ17" i="4" s="1"/>
  <c r="Z31" i="22"/>
  <c r="AI17" i="4" s="1"/>
  <c r="Y31" i="22"/>
  <c r="AH17" i="4" s="1"/>
  <c r="X31" i="22"/>
  <c r="AG17" i="4" s="1"/>
  <c r="W31" i="22"/>
  <c r="AF17" i="4" s="1"/>
  <c r="V31" i="22"/>
  <c r="AE17" i="4" s="1"/>
  <c r="U31" i="22"/>
  <c r="AD17" i="4" s="1"/>
  <c r="T31" i="22"/>
  <c r="AC17" i="4" s="1"/>
  <c r="S31" i="22"/>
  <c r="AB17" i="4" s="1"/>
  <c r="R31" i="22"/>
  <c r="AA17" i="4" s="1"/>
  <c r="Q31" i="22"/>
  <c r="Z17" i="4" s="1"/>
  <c r="P31" i="22"/>
  <c r="Y17" i="4" s="1"/>
  <c r="O31" i="22"/>
  <c r="X17" i="4" s="1"/>
  <c r="N31" i="22"/>
  <c r="W17" i="4" s="1"/>
  <c r="M31" i="22"/>
  <c r="V17" i="4" s="1"/>
  <c r="L31" i="22"/>
  <c r="U17" i="4" s="1"/>
  <c r="K31" i="22"/>
  <c r="T17" i="4" s="1"/>
  <c r="J31" i="22"/>
  <c r="S17" i="4" s="1"/>
  <c r="I31" i="22"/>
  <c r="R17" i="4" s="1"/>
  <c r="H31" i="22"/>
  <c r="Q17" i="4" s="1"/>
  <c r="BD2" i="22"/>
  <c r="AY49" i="23"/>
  <c r="BH16" i="4" s="1"/>
  <c r="AX49" i="23"/>
  <c r="BG16" i="4" s="1"/>
  <c r="AW49" i="23"/>
  <c r="BF16" i="4" s="1"/>
  <c r="AV49" i="23"/>
  <c r="BE16" i="4" s="1"/>
  <c r="AP49" i="23"/>
  <c r="AY16" i="4" s="1"/>
  <c r="AM49" i="23"/>
  <c r="AV16" i="4" s="1"/>
  <c r="AL49" i="23"/>
  <c r="AU16" i="4" s="1"/>
  <c r="AI49" i="23"/>
  <c r="AR16" i="4" s="1"/>
  <c r="AH49" i="23"/>
  <c r="AQ16" i="4" s="1"/>
  <c r="AG49" i="23"/>
  <c r="AP16" i="4" s="1"/>
  <c r="AF49" i="23"/>
  <c r="AO16" i="4" s="1"/>
  <c r="AE49" i="23"/>
  <c r="AN16" i="4" s="1"/>
  <c r="AD49" i="23"/>
  <c r="AM16" i="4" s="1"/>
  <c r="AC49" i="23"/>
  <c r="AL16" i="4" s="1"/>
  <c r="AB49" i="23"/>
  <c r="AK16" i="4" s="1"/>
  <c r="AA49" i="23"/>
  <c r="AJ16" i="4" s="1"/>
  <c r="Z49" i="23"/>
  <c r="AI16" i="4" s="1"/>
  <c r="Y49" i="23"/>
  <c r="AH16" i="4" s="1"/>
  <c r="X49" i="23"/>
  <c r="AG16" i="4" s="1"/>
  <c r="W49" i="23"/>
  <c r="AF16" i="4" s="1"/>
  <c r="V49" i="23"/>
  <c r="AE16" i="4" s="1"/>
  <c r="U49" i="23"/>
  <c r="AD16" i="4" s="1"/>
  <c r="T49" i="23"/>
  <c r="AC16" i="4" s="1"/>
  <c r="S49" i="23"/>
  <c r="AB16" i="4" s="1"/>
  <c r="R49" i="23"/>
  <c r="AA16" i="4" s="1"/>
  <c r="Q49" i="23"/>
  <c r="Z16" i="4" s="1"/>
  <c r="P49" i="23"/>
  <c r="Y16" i="4" s="1"/>
  <c r="O49" i="23"/>
  <c r="X16" i="4" s="1"/>
  <c r="N49" i="23"/>
  <c r="W16" i="4" s="1"/>
  <c r="M49" i="23"/>
  <c r="V16" i="4" s="1"/>
  <c r="L49" i="23"/>
  <c r="U16" i="4" s="1"/>
  <c r="K49" i="23"/>
  <c r="T16" i="4" s="1"/>
  <c r="J49" i="23"/>
  <c r="S16" i="4" s="1"/>
  <c r="I49" i="23"/>
  <c r="R16" i="4" s="1"/>
  <c r="H49" i="23"/>
  <c r="Q16" i="4" s="1"/>
  <c r="BD2" i="23"/>
  <c r="AY17" i="24"/>
  <c r="BH15" i="4" s="1"/>
  <c r="AX17" i="24"/>
  <c r="BG15" i="4" s="1"/>
  <c r="AW17" i="24"/>
  <c r="BF15" i="4" s="1"/>
  <c r="AV17" i="24"/>
  <c r="BE15" i="4" s="1"/>
  <c r="AN17" i="24"/>
  <c r="AW15" i="4" s="1"/>
  <c r="AM17" i="24"/>
  <c r="AV15" i="4" s="1"/>
  <c r="AL17" i="24"/>
  <c r="AU15" i="4" s="1"/>
  <c r="AI17" i="24"/>
  <c r="AR15" i="4" s="1"/>
  <c r="AH17" i="24"/>
  <c r="AQ15" i="4" s="1"/>
  <c r="AG17" i="24"/>
  <c r="AP15" i="4" s="1"/>
  <c r="AF17" i="24"/>
  <c r="AO15" i="4" s="1"/>
  <c r="AE17" i="24"/>
  <c r="AN15" i="4" s="1"/>
  <c r="AD17" i="24"/>
  <c r="AM15" i="4" s="1"/>
  <c r="AC17" i="24"/>
  <c r="AL15" i="4" s="1"/>
  <c r="AB17" i="24"/>
  <c r="AK15" i="4" s="1"/>
  <c r="AA17" i="24"/>
  <c r="AJ15" i="4" s="1"/>
  <c r="Z17" i="24"/>
  <c r="AI15" i="4" s="1"/>
  <c r="Y17" i="24"/>
  <c r="AH15" i="4" s="1"/>
  <c r="X17" i="24"/>
  <c r="AG15" i="4" s="1"/>
  <c r="W17" i="24"/>
  <c r="AF15" i="4" s="1"/>
  <c r="V17" i="24"/>
  <c r="AE15" i="4" s="1"/>
  <c r="T17" i="24"/>
  <c r="AC15" i="4" s="1"/>
  <c r="S17" i="24"/>
  <c r="AB15" i="4" s="1"/>
  <c r="R17" i="24"/>
  <c r="AA15" i="4" s="1"/>
  <c r="P17" i="24"/>
  <c r="Y15" i="4" s="1"/>
  <c r="O17" i="24"/>
  <c r="X15" i="4" s="1"/>
  <c r="N17" i="24"/>
  <c r="W15" i="4" s="1"/>
  <c r="L17" i="24"/>
  <c r="U15" i="4" s="1"/>
  <c r="K17" i="24"/>
  <c r="T15" i="4" s="1"/>
  <c r="J17" i="24"/>
  <c r="S15" i="4" s="1"/>
  <c r="H17" i="24"/>
  <c r="Q15" i="4" s="1"/>
  <c r="BD2" i="24"/>
  <c r="S13" i="4"/>
  <c r="U13"/>
  <c r="W13"/>
  <c r="X13"/>
  <c r="Y13"/>
  <c r="Z13"/>
  <c r="AA13"/>
  <c r="AB13"/>
  <c r="AC13"/>
  <c r="AE13"/>
  <c r="AF13"/>
  <c r="AG13"/>
  <c r="AH13"/>
  <c r="AI13"/>
  <c r="AJ13"/>
  <c r="AK13"/>
  <c r="AL13"/>
  <c r="AM13"/>
  <c r="AN13"/>
  <c r="AO13"/>
  <c r="AP13"/>
  <c r="AQ13"/>
  <c r="AR13"/>
  <c r="AU13"/>
  <c r="AV13"/>
  <c r="BE13"/>
  <c r="BF13"/>
  <c r="BG13"/>
  <c r="BH13"/>
  <c r="H57" i="26"/>
  <c r="Q13" i="4" s="1"/>
  <c r="BH14"/>
  <c r="BG14"/>
  <c r="BF14"/>
  <c r="BE14"/>
  <c r="AY14"/>
  <c r="AV14"/>
  <c r="AU14"/>
  <c r="AR14"/>
  <c r="AQ14"/>
  <c r="AP14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BE2" i="1"/>
  <c r="BD2"/>
  <c r="BE2" i="27"/>
  <c r="BD2"/>
  <c r="BD2" i="26"/>
  <c r="AG12" i="4"/>
  <c r="AH12"/>
  <c r="AI12"/>
  <c r="AJ12"/>
  <c r="AK12"/>
  <c r="AL12"/>
  <c r="AM12"/>
  <c r="AN12"/>
  <c r="AO12"/>
  <c r="AP12"/>
  <c r="AQ12"/>
  <c r="AR12"/>
  <c r="BE12"/>
  <c r="BF12"/>
  <c r="BG12"/>
  <c r="BH12"/>
  <c r="H39" i="27"/>
  <c r="AS12" i="1"/>
  <c r="AS29" s="1"/>
  <c r="AG11" i="4"/>
  <c r="AJ11"/>
  <c r="AM11"/>
  <c r="AO11"/>
  <c r="AR11"/>
  <c r="BF11"/>
  <c r="BH11"/>
  <c r="BD13" i="1"/>
  <c r="BE13"/>
  <c r="BD12"/>
  <c r="G13" i="4"/>
  <c r="G14"/>
  <c r="G15"/>
  <c r="G16"/>
  <c r="G17"/>
  <c r="G12"/>
  <c r="G11"/>
  <c r="BQ11" s="1"/>
  <c r="P11" i="56"/>
  <c r="P12"/>
  <c r="BR12" s="1"/>
  <c r="P13"/>
  <c r="BR13" s="1"/>
  <c r="P14"/>
  <c r="BR14" s="1"/>
  <c r="P15"/>
  <c r="P16"/>
  <c r="P17"/>
  <c r="B18"/>
  <c r="B12" i="9" s="1"/>
  <c r="P12" i="4"/>
  <c r="BR12" s="1"/>
  <c r="P13"/>
  <c r="BR13" s="1"/>
  <c r="P14"/>
  <c r="BR14" s="1"/>
  <c r="P15"/>
  <c r="BR15" s="1"/>
  <c r="P16"/>
  <c r="P17"/>
  <c r="B18"/>
  <c r="B11" i="9" s="1"/>
  <c r="BQ15" i="4" l="1"/>
  <c r="BQ14"/>
  <c r="BQ13"/>
  <c r="BQ12"/>
  <c r="BQ14" i="56"/>
  <c r="BM13" i="9"/>
  <c r="BL13"/>
  <c r="BQ13" i="56"/>
  <c r="BQ12"/>
  <c r="BN13" i="9"/>
  <c r="AK12" i="24"/>
  <c r="AK17" s="1"/>
  <c r="AT15" i="4" s="1"/>
  <c r="BE12" i="24"/>
  <c r="AP12"/>
  <c r="BD12"/>
  <c r="AO12"/>
  <c r="AO17" s="1"/>
  <c r="AX15" i="4" s="1"/>
  <c r="I17" i="24"/>
  <c r="R15" i="4" s="1"/>
  <c r="AJ17" i="24"/>
  <c r="AS15" i="4" s="1"/>
  <c r="AK12" i="1"/>
  <c r="AK29" s="1"/>
  <c r="AK1" i="26"/>
  <c r="AP1"/>
  <c r="AS1" s="1"/>
  <c r="AP12"/>
  <c r="AQ12" s="1"/>
  <c r="BE12"/>
  <c r="AU12" i="4"/>
  <c r="AW12"/>
  <c r="Y12"/>
  <c r="Z12"/>
  <c r="Q12"/>
  <c r="BB12"/>
  <c r="AE12"/>
  <c r="AF12"/>
  <c r="AA12"/>
  <c r="AB12"/>
  <c r="W12"/>
  <c r="X12"/>
  <c r="S12"/>
  <c r="T12"/>
  <c r="AK1" i="27"/>
  <c r="AP1"/>
  <c r="AS1" s="1"/>
  <c r="AK12"/>
  <c r="AK39" s="1"/>
  <c r="AC12" i="4"/>
  <c r="AD12"/>
  <c r="U12"/>
  <c r="V12"/>
  <c r="AV12"/>
  <c r="AV11"/>
  <c r="AE11"/>
  <c r="AF11"/>
  <c r="Y11"/>
  <c r="Z11"/>
  <c r="AA11"/>
  <c r="AB11"/>
  <c r="U11"/>
  <c r="V11"/>
  <c r="W11"/>
  <c r="X11"/>
  <c r="Q11"/>
  <c r="R11"/>
  <c r="AC11"/>
  <c r="AD11"/>
  <c r="S11"/>
  <c r="T11"/>
  <c r="AK1" i="1"/>
  <c r="AP1"/>
  <c r="AS1" s="1"/>
  <c r="BD23"/>
  <c r="BD25"/>
  <c r="BD27"/>
  <c r="BD19"/>
  <c r="BD21"/>
  <c r="BD15"/>
  <c r="BK11" i="9"/>
  <c r="BK12"/>
  <c r="BG11" i="4"/>
  <c r="BG18" s="1"/>
  <c r="BG11" i="9" s="1"/>
  <c r="BE11" i="4"/>
  <c r="BE18" s="1"/>
  <c r="BE11" i="9" s="1"/>
  <c r="AU11" i="4"/>
  <c r="AQ11"/>
  <c r="AQ18" s="1"/>
  <c r="AQ11" i="9" s="1"/>
  <c r="AN11" i="4"/>
  <c r="AN18" s="1"/>
  <c r="AN11" i="9" s="1"/>
  <c r="AK11" i="4"/>
  <c r="AK18" s="1"/>
  <c r="AK11" i="9" s="1"/>
  <c r="AI11" i="4"/>
  <c r="AI18" s="1"/>
  <c r="AI11" i="9" s="1"/>
  <c r="BD27" i="22"/>
  <c r="BD25"/>
  <c r="BD23"/>
  <c r="BD21"/>
  <c r="AK27"/>
  <c r="AK25"/>
  <c r="AK23"/>
  <c r="AK21"/>
  <c r="BD19"/>
  <c r="AQ18"/>
  <c r="AT18" s="1"/>
  <c r="AU18" s="1"/>
  <c r="AK28"/>
  <c r="AK26"/>
  <c r="AK24"/>
  <c r="AK22"/>
  <c r="BD29"/>
  <c r="AK20"/>
  <c r="AQ19"/>
  <c r="AT19" s="1"/>
  <c r="BD17"/>
  <c r="AK17"/>
  <c r="AQ16"/>
  <c r="AT16" s="1"/>
  <c r="BD30"/>
  <c r="AK29"/>
  <c r="AQ28"/>
  <c r="AT28" s="1"/>
  <c r="AQ27"/>
  <c r="AT27" s="1"/>
  <c r="AU27" s="1"/>
  <c r="AQ26"/>
  <c r="AT26" s="1"/>
  <c r="AQ25"/>
  <c r="AT25" s="1"/>
  <c r="AU25" s="1"/>
  <c r="AQ24"/>
  <c r="AT24" s="1"/>
  <c r="AQ23"/>
  <c r="AT23" s="1"/>
  <c r="AU23" s="1"/>
  <c r="AQ22"/>
  <c r="AT22" s="1"/>
  <c r="AQ21"/>
  <c r="AT21" s="1"/>
  <c r="AU21" s="1"/>
  <c r="BD20"/>
  <c r="AQ14"/>
  <c r="AT14" s="1"/>
  <c r="AU14" s="1"/>
  <c r="AK30"/>
  <c r="AQ20"/>
  <c r="AT20" s="1"/>
  <c r="AU20" s="1"/>
  <c r="AQ17"/>
  <c r="AT17" s="1"/>
  <c r="AQ15"/>
  <c r="AT15" s="1"/>
  <c r="AQ29"/>
  <c r="AT29" s="1"/>
  <c r="AR29"/>
  <c r="AU28"/>
  <c r="AZ28"/>
  <c r="BA28" s="1"/>
  <c r="AZ27"/>
  <c r="BA27" s="1"/>
  <c r="AU26"/>
  <c r="AZ26"/>
  <c r="BA26" s="1"/>
  <c r="AZ25"/>
  <c r="BA25" s="1"/>
  <c r="AU24"/>
  <c r="AZ24"/>
  <c r="BA24" s="1"/>
  <c r="AZ23"/>
  <c r="BA23" s="1"/>
  <c r="AU22"/>
  <c r="AZ22"/>
  <c r="BA22" s="1"/>
  <c r="AZ21"/>
  <c r="BA21" s="1"/>
  <c r="AZ14"/>
  <c r="BA14" s="1"/>
  <c r="AQ30"/>
  <c r="AT30" s="1"/>
  <c r="AR30"/>
  <c r="AZ20"/>
  <c r="BA20" s="1"/>
  <c r="AU19"/>
  <c r="AZ19"/>
  <c r="BA19" s="1"/>
  <c r="AU17"/>
  <c r="AZ17"/>
  <c r="BA17" s="1"/>
  <c r="AU16"/>
  <c r="AZ16"/>
  <c r="BA16" s="1"/>
  <c r="AU15"/>
  <c r="AZ15"/>
  <c r="BA15" s="1"/>
  <c r="AS28"/>
  <c r="AS27"/>
  <c r="AS26"/>
  <c r="AS25"/>
  <c r="AS24"/>
  <c r="AS23"/>
  <c r="AS22"/>
  <c r="AS21"/>
  <c r="AS19"/>
  <c r="AS17"/>
  <c r="AS16"/>
  <c r="AS15"/>
  <c r="AO12"/>
  <c r="AU26" i="23"/>
  <c r="AZ26"/>
  <c r="BA26" s="1"/>
  <c r="AU24"/>
  <c r="AZ24"/>
  <c r="BA24" s="1"/>
  <c r="AU23"/>
  <c r="AZ23"/>
  <c r="BA23" s="1"/>
  <c r="AU22"/>
  <c r="AZ22"/>
  <c r="BA22" s="1"/>
  <c r="AU21"/>
  <c r="AZ21"/>
  <c r="BA21" s="1"/>
  <c r="AU20"/>
  <c r="AZ20"/>
  <c r="BA20" s="1"/>
  <c r="AU27"/>
  <c r="AZ27"/>
  <c r="BA27" s="1"/>
  <c r="AS23"/>
  <c r="AS22"/>
  <c r="AS21"/>
  <c r="AS20"/>
  <c r="AU47"/>
  <c r="AZ47"/>
  <c r="BA47" s="1"/>
  <c r="AU45"/>
  <c r="AZ45"/>
  <c r="BA45" s="1"/>
  <c r="AU43"/>
  <c r="AZ43"/>
  <c r="BA43" s="1"/>
  <c r="AU41"/>
  <c r="AZ41"/>
  <c r="BA41" s="1"/>
  <c r="AU39"/>
  <c r="AZ39"/>
  <c r="BA39" s="1"/>
  <c r="AU37"/>
  <c r="AZ37"/>
  <c r="BA37" s="1"/>
  <c r="AU14"/>
  <c r="AZ14"/>
  <c r="BA14" s="1"/>
  <c r="AU48"/>
  <c r="AZ48"/>
  <c r="BA48" s="1"/>
  <c r="AU46"/>
  <c r="AZ46"/>
  <c r="BA46" s="1"/>
  <c r="AU44"/>
  <c r="AZ44"/>
  <c r="BA44" s="1"/>
  <c r="AU42"/>
  <c r="AZ42"/>
  <c r="BA42" s="1"/>
  <c r="AU40"/>
  <c r="AZ40"/>
  <c r="BA40" s="1"/>
  <c r="AU38"/>
  <c r="AZ38"/>
  <c r="BA38" s="1"/>
  <c r="AU36"/>
  <c r="AZ36"/>
  <c r="BA36" s="1"/>
  <c r="AU34"/>
  <c r="AZ34"/>
  <c r="BA34" s="1"/>
  <c r="AU33"/>
  <c r="AZ33"/>
  <c r="BA33" s="1"/>
  <c r="AU32"/>
  <c r="AZ32"/>
  <c r="BA32" s="1"/>
  <c r="AU31"/>
  <c r="AZ31"/>
  <c r="BA31" s="1"/>
  <c r="AU30"/>
  <c r="AZ30"/>
  <c r="BA30" s="1"/>
  <c r="AU29"/>
  <c r="AZ29"/>
  <c r="BA29" s="1"/>
  <c r="AU28"/>
  <c r="AZ28"/>
  <c r="BA28" s="1"/>
  <c r="AU19"/>
  <c r="AZ19"/>
  <c r="BA19" s="1"/>
  <c r="AU18"/>
  <c r="AZ18"/>
  <c r="BA18" s="1"/>
  <c r="AU17"/>
  <c r="AZ17"/>
  <c r="BA17" s="1"/>
  <c r="AU16"/>
  <c r="AZ16"/>
  <c r="BA16" s="1"/>
  <c r="AU15"/>
  <c r="AZ15"/>
  <c r="BA15" s="1"/>
  <c r="AS33"/>
  <c r="AS32"/>
  <c r="AS31"/>
  <c r="AS30"/>
  <c r="AS29"/>
  <c r="AS28"/>
  <c r="AS19"/>
  <c r="AS18"/>
  <c r="AS17"/>
  <c r="AS16"/>
  <c r="AS15"/>
  <c r="AK49"/>
  <c r="AT16" i="4" s="1"/>
  <c r="AO12" i="23"/>
  <c r="AK31" i="22"/>
  <c r="AT17" i="4" s="1"/>
  <c r="AO13" i="22"/>
  <c r="AO13" i="23"/>
  <c r="AT14" i="4"/>
  <c r="BD44" i="26"/>
  <c r="BD40"/>
  <c r="BD35"/>
  <c r="BD19"/>
  <c r="BD15"/>
  <c r="BD28"/>
  <c r="BD51"/>
  <c r="BD45"/>
  <c r="BD43"/>
  <c r="BD41"/>
  <c r="BD39"/>
  <c r="BD37"/>
  <c r="BD23"/>
  <c r="BD34"/>
  <c r="BD26"/>
  <c r="BD55"/>
  <c r="BD47"/>
  <c r="BD21"/>
  <c r="BD38" i="27"/>
  <c r="BD36"/>
  <c r="BD34"/>
  <c r="BD22"/>
  <c r="BD16"/>
  <c r="BD31"/>
  <c r="AK12" i="26"/>
  <c r="AK57" s="1"/>
  <c r="AT13" i="4" s="1"/>
  <c r="AO12" i="26"/>
  <c r="AR12" s="1"/>
  <c r="BD24"/>
  <c r="BD22"/>
  <c r="BD20"/>
  <c r="BD53"/>
  <c r="BD49"/>
  <c r="AR18" i="4"/>
  <c r="AR11" i="9" s="1"/>
  <c r="AJ18" i="4"/>
  <c r="AJ11" i="9" s="1"/>
  <c r="BD56" i="26"/>
  <c r="BD54"/>
  <c r="BD52"/>
  <c r="BD50"/>
  <c r="BD48"/>
  <c r="BD36"/>
  <c r="BD25"/>
  <c r="AO12" i="27"/>
  <c r="BE12"/>
  <c r="BE13"/>
  <c r="AO18" i="4"/>
  <c r="AO11" i="9" s="1"/>
  <c r="AM18" i="4"/>
  <c r="AM11" i="9" s="1"/>
  <c r="AG18" i="4"/>
  <c r="AG11" i="9" s="1"/>
  <c r="AR1" i="22"/>
  <c r="AQ1"/>
  <c r="AT1" s="1"/>
  <c r="AR1" i="23"/>
  <c r="AQ1"/>
  <c r="AT1" s="1"/>
  <c r="AR1" i="26"/>
  <c r="AR1" i="27"/>
  <c r="AQ1"/>
  <c r="AT1" s="1"/>
  <c r="AP18" i="4"/>
  <c r="AP11" i="9" s="1"/>
  <c r="AL18" i="4"/>
  <c r="AL11" i="9" s="1"/>
  <c r="AQ1" i="1"/>
  <c r="AT1" s="1"/>
  <c r="AS11" i="4"/>
  <c r="BE18" i="56"/>
  <c r="BE12" i="9" s="1"/>
  <c r="BG18" i="56"/>
  <c r="BG12" i="9" s="1"/>
  <c r="Q18" i="56"/>
  <c r="Q12" i="9" s="1"/>
  <c r="U18" i="56"/>
  <c r="U12" i="9" s="1"/>
  <c r="W18" i="56"/>
  <c r="W12" i="9" s="1"/>
  <c r="Y18" i="56"/>
  <c r="Y12" i="9" s="1"/>
  <c r="AA18" i="56"/>
  <c r="AA12" i="9" s="1"/>
  <c r="AC18" i="56"/>
  <c r="AC12" i="9" s="1"/>
  <c r="AE18" i="56"/>
  <c r="AE12" i="9" s="1"/>
  <c r="AG18" i="56"/>
  <c r="AG12" i="9" s="1"/>
  <c r="AI18" i="56"/>
  <c r="AI12" i="9" s="1"/>
  <c r="AK18" i="56"/>
  <c r="AK12" i="9" s="1"/>
  <c r="AM18" i="56"/>
  <c r="AM12" i="9" s="1"/>
  <c r="AO18" i="56"/>
  <c r="AO12" i="9" s="1"/>
  <c r="AQ18" i="56"/>
  <c r="AQ12" i="9" s="1"/>
  <c r="AV18" i="56"/>
  <c r="AV12" i="9" s="1"/>
  <c r="S18" i="56"/>
  <c r="S12" i="9" s="1"/>
  <c r="AO31" i="22"/>
  <c r="AX17" i="4" s="1"/>
  <c r="AS31" i="22"/>
  <c r="BB17" i="4" s="1"/>
  <c r="AO49" i="23"/>
  <c r="AX16" i="4" s="1"/>
  <c r="BB14"/>
  <c r="AX14"/>
  <c r="AX13"/>
  <c r="AR12" i="1"/>
  <c r="AR29" s="1"/>
  <c r="AQ12"/>
  <c r="AT12" s="1"/>
  <c r="B13" i="9"/>
  <c r="BH18" i="4"/>
  <c r="BH11" i="9" s="1"/>
  <c r="BF18" i="4"/>
  <c r="BF11" i="9" s="1"/>
  <c r="AN49" i="23"/>
  <c r="AW16" i="4" s="1"/>
  <c r="AW14"/>
  <c r="AS49" i="23"/>
  <c r="BB16" i="4" s="1"/>
  <c r="R18" i="56"/>
  <c r="R12" i="9" s="1"/>
  <c r="T18" i="56"/>
  <c r="T12" i="9" s="1"/>
  <c r="V18" i="56"/>
  <c r="V12" i="9" s="1"/>
  <c r="X18" i="56"/>
  <c r="X12" i="9" s="1"/>
  <c r="Z18" i="56"/>
  <c r="Z12" i="9" s="1"/>
  <c r="AB18" i="56"/>
  <c r="AB12" i="9" s="1"/>
  <c r="AD18" i="56"/>
  <c r="AD12" i="9" s="1"/>
  <c r="AF18" i="56"/>
  <c r="AF12" i="9" s="1"/>
  <c r="AH18" i="56"/>
  <c r="AH12" i="9" s="1"/>
  <c r="AJ18" i="56"/>
  <c r="AJ12" i="9" s="1"/>
  <c r="AL18" i="56"/>
  <c r="AL12" i="9" s="1"/>
  <c r="AN18" i="56"/>
  <c r="AN12" i="9" s="1"/>
  <c r="AP18" i="56"/>
  <c r="AP12" i="9" s="1"/>
  <c r="AR18" i="56"/>
  <c r="AR12" i="9" s="1"/>
  <c r="AY18" i="56"/>
  <c r="AY12" i="9" s="1"/>
  <c r="BF18" i="56"/>
  <c r="BF12" i="9" s="1"/>
  <c r="BH18" i="56"/>
  <c r="BH12" i="9" s="1"/>
  <c r="AS18" i="56"/>
  <c r="AS12" i="9" s="1"/>
  <c r="P18" i="56"/>
  <c r="G18" i="4"/>
  <c r="G11" i="9" s="1"/>
  <c r="AW11" i="4"/>
  <c r="AU12" i="1"/>
  <c r="AW13" i="4"/>
  <c r="P18"/>
  <c r="G18" i="56"/>
  <c r="G12" i="9" s="1"/>
  <c r="S18" i="4" l="1"/>
  <c r="S11" i="9" s="1"/>
  <c r="S13" s="1"/>
  <c r="AU18" i="4"/>
  <c r="AV18"/>
  <c r="AV11" i="9" s="1"/>
  <c r="AP17" i="24"/>
  <c r="AY15" i="4" s="1"/>
  <c r="AS12" i="24"/>
  <c r="AS17" s="1"/>
  <c r="BB15" i="4" s="1"/>
  <c r="V18"/>
  <c r="V11" i="9" s="1"/>
  <c r="V13" s="1"/>
  <c r="AT12" i="26"/>
  <c r="AT57" s="1"/>
  <c r="AQ57"/>
  <c r="AZ12" i="1"/>
  <c r="AZ29" s="1"/>
  <c r="BA29" s="1"/>
  <c r="AT29"/>
  <c r="AU29" s="1"/>
  <c r="X18" i="4"/>
  <c r="X11" i="9" s="1"/>
  <c r="X13" s="1"/>
  <c r="AF18" i="4"/>
  <c r="AF11" i="9" s="1"/>
  <c r="AF13" s="1"/>
  <c r="AS12" i="26"/>
  <c r="AS57" s="1"/>
  <c r="BB13" i="4" s="1"/>
  <c r="AP57" i="26"/>
  <c r="AY13" i="4" s="1"/>
  <c r="Z18"/>
  <c r="Z11" i="9" s="1"/>
  <c r="Z13" s="1"/>
  <c r="AE18" i="4"/>
  <c r="AE11" i="9" s="1"/>
  <c r="AE13" s="1"/>
  <c r="AD18" i="4"/>
  <c r="AD11" i="9" s="1"/>
  <c r="AD13" s="1"/>
  <c r="U18" i="4"/>
  <c r="U11" i="9" s="1"/>
  <c r="U13" s="1"/>
  <c r="W18" i="4"/>
  <c r="W11" i="9" s="1"/>
  <c r="W13" s="1"/>
  <c r="AQ1" i="26"/>
  <c r="AT1" s="1"/>
  <c r="BB11" i="4"/>
  <c r="AY11"/>
  <c r="AA18"/>
  <c r="AA11" i="9" s="1"/>
  <c r="AA13" s="1"/>
  <c r="AZ11" i="4"/>
  <c r="Y18"/>
  <c r="Y11" i="9" s="1"/>
  <c r="Y13" s="1"/>
  <c r="AB18" i="4"/>
  <c r="AB11" i="9" s="1"/>
  <c r="AB13" s="1"/>
  <c r="AM13"/>
  <c r="AT12" i="4"/>
  <c r="R12"/>
  <c r="R18" s="1"/>
  <c r="R11" i="9" s="1"/>
  <c r="R13" s="1"/>
  <c r="AY12" i="4"/>
  <c r="T18"/>
  <c r="T11" i="9" s="1"/>
  <c r="T13" s="1"/>
  <c r="Q18" i="4"/>
  <c r="Q11" i="9" s="1"/>
  <c r="Q13" s="1"/>
  <c r="AS12" i="4"/>
  <c r="AS18" s="1"/>
  <c r="AS11" i="9" s="1"/>
  <c r="AS13" s="1"/>
  <c r="AC18" i="4"/>
  <c r="AC11" i="9" s="1"/>
  <c r="AC13" s="1"/>
  <c r="BA11" i="4"/>
  <c r="AT11"/>
  <c r="AP13" i="9"/>
  <c r="AR13"/>
  <c r="AX11" i="4"/>
  <c r="AJ13" i="9"/>
  <c r="AO13"/>
  <c r="AG13"/>
  <c r="BK13"/>
  <c r="P11"/>
  <c r="BR11" s="1"/>
  <c r="BQ18" i="4"/>
  <c r="P12" i="9"/>
  <c r="BQ12" s="1"/>
  <c r="BQ18" i="56"/>
  <c r="AQ13" i="9"/>
  <c r="BE13"/>
  <c r="BR18" i="56"/>
  <c r="BR18" i="4"/>
  <c r="AN13" i="9"/>
  <c r="AK13"/>
  <c r="BG13"/>
  <c r="AH11" i="4"/>
  <c r="AH18" s="1"/>
  <c r="AH11" i="9" s="1"/>
  <c r="AH13" s="1"/>
  <c r="AI13"/>
  <c r="AZ18" i="22"/>
  <c r="BA18" s="1"/>
  <c r="AU30"/>
  <c r="AZ30"/>
  <c r="BA30" s="1"/>
  <c r="AU29"/>
  <c r="AZ29"/>
  <c r="BA29" s="1"/>
  <c r="AR12"/>
  <c r="AQ12"/>
  <c r="AT12" s="1"/>
  <c r="AR12" i="23"/>
  <c r="AQ12"/>
  <c r="AT12" s="1"/>
  <c r="AR12" i="24"/>
  <c r="AR17" s="1"/>
  <c r="BA15" i="4" s="1"/>
  <c r="AQ12" i="24"/>
  <c r="AT12" s="1"/>
  <c r="AR13" i="22"/>
  <c r="AQ13"/>
  <c r="AT13" s="1"/>
  <c r="AR13" i="23"/>
  <c r="AR49" s="1"/>
  <c r="BA16" i="4" s="1"/>
  <c r="AQ13" i="23"/>
  <c r="AR12" i="27"/>
  <c r="AQ12"/>
  <c r="AT12" s="1"/>
  <c r="BA13" i="4"/>
  <c r="AL13" i="9"/>
  <c r="AZ1" i="22"/>
  <c r="BA1" s="1"/>
  <c r="AU1"/>
  <c r="AZ1" i="23"/>
  <c r="BA1" s="1"/>
  <c r="AU1"/>
  <c r="AZ1" i="26"/>
  <c r="BA1" s="1"/>
  <c r="AU1"/>
  <c r="AZ1" i="27"/>
  <c r="BA1" s="1"/>
  <c r="AU1"/>
  <c r="AU1" i="1"/>
  <c r="AZ1"/>
  <c r="BA1" s="1"/>
  <c r="BB18" i="56"/>
  <c r="BB12" i="9" s="1"/>
  <c r="BS17" i="56"/>
  <c r="BS16"/>
  <c r="AT18"/>
  <c r="AT12" i="9" s="1"/>
  <c r="BS15" i="56"/>
  <c r="AX18"/>
  <c r="AX12" i="9" s="1"/>
  <c r="AR31" i="22"/>
  <c r="BA17" i="4" s="1"/>
  <c r="BA14"/>
  <c r="AX12"/>
  <c r="BF13" i="9"/>
  <c r="BH13"/>
  <c r="AW18" i="56"/>
  <c r="AW12" i="9" s="1"/>
  <c r="AW18" i="4"/>
  <c r="AW11" i="9" s="1"/>
  <c r="G13"/>
  <c r="BB18" i="4" l="1"/>
  <c r="BB11" i="9" s="1"/>
  <c r="AU57" i="26"/>
  <c r="AU11" i="9"/>
  <c r="AV13"/>
  <c r="BA12" i="1"/>
  <c r="AZ12" i="26"/>
  <c r="AU12"/>
  <c r="AY18" i="4"/>
  <c r="AY11" i="9" s="1"/>
  <c r="AY13" s="1"/>
  <c r="AT18" i="4"/>
  <c r="AT11" i="9" s="1"/>
  <c r="AT13" s="1"/>
  <c r="BA12" i="4"/>
  <c r="BA18" s="1"/>
  <c r="BA11" i="9" s="1"/>
  <c r="BD11" i="4"/>
  <c r="AX18"/>
  <c r="AX11" i="9" s="1"/>
  <c r="AX13" s="1"/>
  <c r="BR12"/>
  <c r="P13"/>
  <c r="BQ11"/>
  <c r="AZ14" i="4"/>
  <c r="AW13" i="9"/>
  <c r="AZ12" i="22"/>
  <c r="BA12" s="1"/>
  <c r="AU12"/>
  <c r="AZ12" i="23"/>
  <c r="BA12" s="1"/>
  <c r="AU12"/>
  <c r="AZ12" i="24"/>
  <c r="BA12" s="1"/>
  <c r="AU12"/>
  <c r="AZ13" i="22"/>
  <c r="BA13" s="1"/>
  <c r="AU13"/>
  <c r="AT13" i="23"/>
  <c r="AQ49"/>
  <c r="AQ17" i="24"/>
  <c r="AZ12" i="27"/>
  <c r="BA12" s="1"/>
  <c r="AU12"/>
  <c r="BA18" i="56"/>
  <c r="BA12" i="9" s="1"/>
  <c r="AQ31" i="22"/>
  <c r="AZ17" i="4" s="1"/>
  <c r="AZ12"/>
  <c r="BB13" i="9" l="1"/>
  <c r="AU13"/>
  <c r="BA12" i="26"/>
  <c r="AZ57"/>
  <c r="BA57" s="1"/>
  <c r="BJ11" i="4"/>
  <c r="BI11"/>
  <c r="BC11"/>
  <c r="BS11" s="1"/>
  <c r="BA13" i="9"/>
  <c r="AZ13" i="23"/>
  <c r="AU13"/>
  <c r="AT49"/>
  <c r="BC16" i="4" s="1"/>
  <c r="BS16" s="1"/>
  <c r="AZ16"/>
  <c r="AU49" i="23"/>
  <c r="BD16" i="4" s="1"/>
  <c r="AZ15"/>
  <c r="AT17" i="24"/>
  <c r="BC15" i="4" s="1"/>
  <c r="BS15" s="1"/>
  <c r="AZ13"/>
  <c r="BC13"/>
  <c r="BS13" s="1"/>
  <c r="BS13" i="56"/>
  <c r="AZ18"/>
  <c r="BS12"/>
  <c r="AT31" i="22"/>
  <c r="BC14" i="4"/>
  <c r="BS14" s="1"/>
  <c r="BD14"/>
  <c r="AZ18" l="1"/>
  <c r="AZ11" i="9" s="1"/>
  <c r="AZ12"/>
  <c r="BA13" i="23"/>
  <c r="AZ49"/>
  <c r="AZ17" i="24"/>
  <c r="AU17"/>
  <c r="BD15" i="4" s="1"/>
  <c r="BD13"/>
  <c r="BC17"/>
  <c r="BS17" s="1"/>
  <c r="AU31" i="22"/>
  <c r="BD17" i="4" s="1"/>
  <c r="AZ31" i="22"/>
  <c r="BI14" i="4"/>
  <c r="BJ14"/>
  <c r="BC12"/>
  <c r="BD12"/>
  <c r="AZ13" i="9" l="1"/>
  <c r="BC18" i="4"/>
  <c r="BS18" s="1"/>
  <c r="BS12"/>
  <c r="BC18" i="56"/>
  <c r="BS18" s="1"/>
  <c r="BS14"/>
  <c r="BA49" i="23"/>
  <c r="BJ16" i="4" s="1"/>
  <c r="BI16"/>
  <c r="BA17" i="24"/>
  <c r="BJ15" i="4" s="1"/>
  <c r="BI15"/>
  <c r="BI13"/>
  <c r="BJ13"/>
  <c r="BI18" i="56"/>
  <c r="BJ18" s="1"/>
  <c r="BI17" i="4"/>
  <c r="BA31" i="22"/>
  <c r="BJ17" i="4" s="1"/>
  <c r="BI12"/>
  <c r="BJ12"/>
  <c r="BI18" l="1"/>
  <c r="BJ18" s="1"/>
  <c r="BJ11" i="9" s="1"/>
  <c r="BD18" i="56"/>
  <c r="BD12" i="9" s="1"/>
  <c r="BC11"/>
  <c r="BS11" s="1"/>
  <c r="BD18" i="4"/>
  <c r="BD11" i="9" s="1"/>
  <c r="BC12"/>
  <c r="BI12"/>
  <c r="BJ12"/>
  <c r="BI11" l="1"/>
  <c r="BI13" s="1"/>
  <c r="BJ13" s="1"/>
  <c r="BC13"/>
  <c r="BD13" s="1"/>
  <c r="BS12"/>
</calcChain>
</file>

<file path=xl/sharedStrings.xml><?xml version="1.0" encoding="utf-8"?>
<sst xmlns="http://schemas.openxmlformats.org/spreadsheetml/2006/main" count="4795" uniqueCount="631">
  <si>
    <t>เรียง</t>
  </si>
  <si>
    <t>ลำดับ</t>
  </si>
  <si>
    <t>ความ</t>
  </si>
  <si>
    <t>ขาด</t>
  </si>
  <si>
    <t>(1)</t>
  </si>
  <si>
    <t>ชื่อสถานศึกษา</t>
  </si>
  <si>
    <t>อำเภอ/</t>
  </si>
  <si>
    <t>กิ่งอำเภอ</t>
  </si>
  <si>
    <t>ระยะ</t>
  </si>
  <si>
    <t>ระหว่าง</t>
  </si>
  <si>
    <t>ทาง(กม.)</t>
  </si>
  <si>
    <t>ร.ร.ถึงสพท.</t>
  </si>
  <si>
    <t>(2)</t>
  </si>
  <si>
    <t>ร.ร.</t>
  </si>
  <si>
    <t>ตั้งใน</t>
  </si>
  <si>
    <t>พื้นที่</t>
  </si>
  <si>
    <t>(3)</t>
  </si>
  <si>
    <t>ปริมาณงาน</t>
  </si>
  <si>
    <t>นร.</t>
  </si>
  <si>
    <t>ห้อง</t>
  </si>
  <si>
    <t>รวม</t>
  </si>
  <si>
    <t>บร.</t>
  </si>
  <si>
    <t>ครู</t>
  </si>
  <si>
    <t>(4)</t>
  </si>
  <si>
    <t>(5)</t>
  </si>
  <si>
    <t>ผู้สอน</t>
  </si>
  <si>
    <t>จำนวนครู -ขาด,เกิน</t>
  </si>
  <si>
    <t>-ขาด,เกิน</t>
  </si>
  <si>
    <t>ร้อยละ</t>
  </si>
  <si>
    <t>(6)</t>
  </si>
  <si>
    <t>(7)</t>
  </si>
  <si>
    <t>(8)</t>
  </si>
  <si>
    <t>(9)</t>
  </si>
  <si>
    <t>(10)</t>
  </si>
  <si>
    <t>(11)</t>
  </si>
  <si>
    <t>(12)</t>
  </si>
  <si>
    <t>(13)</t>
  </si>
  <si>
    <t>เกษียณ</t>
  </si>
  <si>
    <t>ราชการ</t>
  </si>
  <si>
    <t>ตำแหน่ง</t>
  </si>
  <si>
    <t>พนักงาน</t>
  </si>
  <si>
    <t>ครูผู้สอน</t>
  </si>
  <si>
    <t>จำนวนครู</t>
  </si>
  <si>
    <t>ตาม จ.18</t>
  </si>
  <si>
    <t>ให้ระบุระยะทางระหว่างโรงเรียนถึงสำนักงานเขตพื้นที่การศึกษา หน่วยนับเป็นกิโลเมตร (กม.)</t>
  </si>
  <si>
    <t>งบหน้า</t>
  </si>
  <si>
    <t>จำนวนโรงเรียนตามรหัสที่ตั้ง</t>
  </si>
  <si>
    <t xml:space="preserve">แบบสำรวจ </t>
  </si>
  <si>
    <t>รวมทั้งสิ้น</t>
  </si>
  <si>
    <t>จำนวน</t>
  </si>
  <si>
    <t>(โรง)</t>
  </si>
  <si>
    <t>(อัตรา)</t>
  </si>
  <si>
    <t>ข้อมูลเฉพาะ</t>
  </si>
  <si>
    <t>ร.ร.ที่ขาดครู</t>
  </si>
  <si>
    <t>แบบ ป.1</t>
  </si>
  <si>
    <t>แบบ ป.2</t>
  </si>
  <si>
    <t>แบบ ป.3</t>
  </si>
  <si>
    <t>แบบ ป.4</t>
  </si>
  <si>
    <t>แบบ ป.5</t>
  </si>
  <si>
    <t>แบบ ป.6</t>
  </si>
  <si>
    <t>แบบ ป.7</t>
  </si>
  <si>
    <t>สรุปแบบ ป.1-7</t>
  </si>
  <si>
    <t>ครูที่ขาด</t>
  </si>
  <si>
    <t>โรงที่ขาด</t>
  </si>
  <si>
    <t>ประถมศึกษา</t>
  </si>
  <si>
    <t>(14)</t>
  </si>
  <si>
    <t>ไป</t>
  </si>
  <si>
    <t>ช่วย</t>
  </si>
  <si>
    <t>มา</t>
  </si>
  <si>
    <t>(15)</t>
  </si>
  <si>
    <t>(16)</t>
  </si>
  <si>
    <t>(17)</t>
  </si>
  <si>
    <t>-ขาด/</t>
  </si>
  <si>
    <t>เกิน</t>
  </si>
  <si>
    <t>สุทธิ</t>
  </si>
  <si>
    <t>(18)</t>
  </si>
  <si>
    <t>(19)</t>
  </si>
  <si>
    <t>(20)</t>
  </si>
  <si>
    <t>ที่มี</t>
  </si>
  <si>
    <t>ลักษณะ</t>
  </si>
  <si>
    <t>พิเศษ</t>
  </si>
  <si>
    <t>เรียงลำดับโรงเรียนตามความขาดครูคิดเป็นร้อยละ โดยใช้ข้อมูลจากช่อง (20) และเรียงจากขาดมากไปขาดน้อย, พอดี และเกินน้อยไปเกินมาก</t>
  </si>
  <si>
    <t>(5),</t>
  </si>
  <si>
    <t>(8),</t>
  </si>
  <si>
    <t>(11),</t>
  </si>
  <si>
    <r>
      <t>(12),(13)</t>
    </r>
    <r>
      <rPr>
        <sz val="14"/>
        <rFont val="Cordia New"/>
        <family val="2"/>
      </rPr>
      <t xml:space="preserve">  จำนวนครู -ขาด,เกิน  คำนวณได้ดังนี้  ช่อง (11)  = ช่อง (5) - (8) ,    ช่อง (12)  = ช่อง (6) - (9) ,   ช่อง (13)  = ช่อง (7) - (10)</t>
    </r>
  </si>
  <si>
    <t xml:space="preserve">จำนวนครู - ขาด,เกิน คิดเป็นร้อยละ คำนวณได้จาก ช่อง (13) หารด้วย ช่อง (10)  คูณด้วย 100   (ทศนิยม 2 หลัก)   </t>
  </si>
  <si>
    <t>จำนวนครูไปช่วยราชการ คือ จำนวนครูตาม จ.18  ที่ไปช่วยราชการที่อื่น</t>
  </si>
  <si>
    <r>
      <t>"</t>
    </r>
    <r>
      <rPr>
        <b/>
        <sz val="14"/>
        <rFont val="Cordia New"/>
        <family val="2"/>
      </rPr>
      <t>ป</t>
    </r>
    <r>
      <rPr>
        <sz val="14"/>
        <rFont val="Cordia New"/>
        <family val="2"/>
      </rPr>
      <t>"   โรงเรียนปกติ</t>
    </r>
  </si>
  <si>
    <r>
      <t>(17)</t>
    </r>
    <r>
      <rPr>
        <sz val="14"/>
        <rFont val="Cordia New"/>
        <family val="2"/>
      </rPr>
      <t xml:space="preserve">  จำนวนครูมาช่วยราชการ คือ จำนวนครูที่มาช่วยราชการจากที่อื่น ซึ่งไม่ได้อยู่ตาม จ.18  </t>
    </r>
  </si>
  <si>
    <t>โรงเรียนตั้งอยู่ในพื้นที่ใดให้ระบุรหัสตัวเลข ดังนี้</t>
  </si>
  <si>
    <t>โรงเรียนที่มีลักษณะพิเศษ ให้ระบุรหัสตัวอักษร ดังนี้</t>
  </si>
  <si>
    <r>
      <t>"1"</t>
    </r>
    <r>
      <rPr>
        <sz val="14"/>
        <rFont val="Cordia New"/>
        <family val="2"/>
        <charset val="222"/>
      </rPr>
      <t xml:space="preserve">  เทศบาลตำบล          </t>
    </r>
  </si>
  <si>
    <r>
      <t>"2"</t>
    </r>
    <r>
      <rPr>
        <sz val="14"/>
        <rFont val="Cordia New"/>
        <family val="2"/>
        <charset val="222"/>
      </rPr>
      <t xml:space="preserve">  เทศบาลเมือง               </t>
    </r>
  </si>
  <si>
    <r>
      <t>"3"</t>
    </r>
    <r>
      <rPr>
        <sz val="14"/>
        <rFont val="Cordia New"/>
        <family val="2"/>
        <charset val="222"/>
      </rPr>
      <t xml:space="preserve">   เทศบาลนคร               </t>
    </r>
  </si>
  <si>
    <r>
      <t>"4"</t>
    </r>
    <r>
      <rPr>
        <sz val="14"/>
        <rFont val="Cordia New"/>
        <family val="2"/>
        <charset val="222"/>
      </rPr>
      <t xml:space="preserve">  องค์การบริหารส่วนตำบล (อบต.)                    </t>
    </r>
  </si>
  <si>
    <r>
      <t>"5"</t>
    </r>
    <r>
      <rPr>
        <sz val="14"/>
        <rFont val="Cordia New"/>
        <family val="2"/>
        <charset val="222"/>
      </rPr>
      <t xml:space="preserve">  กทม.</t>
    </r>
  </si>
  <si>
    <t xml:space="preserve"> * โรงเรียนที่มีสาขาฯ ขอให้นำข้อมูลของโรงเรียนสาขามารวมกับโรงเรียนต้นสังกัด (คิดเป็นโรงเดียวกัน)</t>
  </si>
  <si>
    <t>จำนวนโรงเรียนที่มีลักษณะพิเศษ</t>
  </si>
  <si>
    <t>ก</t>
  </si>
  <si>
    <t>ช</t>
  </si>
  <si>
    <t>น</t>
  </si>
  <si>
    <t>พ</t>
  </si>
  <si>
    <t>ส</t>
  </si>
  <si>
    <t>ป</t>
  </si>
  <si>
    <t>โรง</t>
  </si>
  <si>
    <t>ร.ร.ที่ครูเกิน</t>
  </si>
  <si>
    <t>โรงที่เกิน</t>
  </si>
  <si>
    <t>ครูที่เกิน</t>
  </si>
  <si>
    <t>ที่ครู</t>
  </si>
  <si>
    <t>พอดี</t>
  </si>
  <si>
    <t>ม.1</t>
  </si>
  <si>
    <t>ม.2</t>
  </si>
  <si>
    <t>ม.3</t>
  </si>
  <si>
    <t>ม.4</t>
  </si>
  <si>
    <t>ม.5</t>
  </si>
  <si>
    <t>ม.6</t>
  </si>
  <si>
    <r>
      <t xml:space="preserve">(18) </t>
    </r>
    <r>
      <rPr>
        <sz val="14"/>
        <rFont val="Cordia New"/>
        <family val="2"/>
      </rPr>
      <t>พนักงานราชการตำแหน่งครูผู้สอน (ตามกรอบอัตรากำลังพนักงานราชการ)</t>
    </r>
  </si>
  <si>
    <r>
      <t>(19)</t>
    </r>
    <r>
      <rPr>
        <sz val="14"/>
        <rFont val="Cordia New"/>
        <family val="2"/>
      </rPr>
      <t xml:space="preserve"> จำนวนครู -ขาด,เกิน สุทธิ  คำนวณได้ดังนี้  ช่อง (19)  = ช่อง (13)-(15)-(16)+(17)+(18)</t>
    </r>
  </si>
  <si>
    <t>หมายเหตุ</t>
  </si>
  <si>
    <t>ห้ามปรับแก้ไขข้อมูลใน sheet นี้ (เพราะผูกสูตรการคำนวณไว้)</t>
  </si>
  <si>
    <r>
      <t>(20)</t>
    </r>
    <r>
      <rPr>
        <sz val="14"/>
        <rFont val="Cordia New"/>
        <family val="2"/>
      </rPr>
      <t xml:space="preserve"> จำนวนครู - ขาด,เกิน สุทธิ คิดเป็นร้อยละ คำนวณได้จาก ช่อง (19) หารด้วย ช่อง (10)  คูณด้วย 100 (ทศนิยม 2 หลัก)</t>
    </r>
  </si>
  <si>
    <t>รวมทั้งหมด     โรง</t>
  </si>
  <si>
    <t xml:space="preserve">    -  นักเรียน  1 -20 คน       มีผู้บริหารได้  1  คน       มีครูผู้สอนได้   1  คน    </t>
  </si>
  <si>
    <t xml:space="preserve">    -  นักเรียน 21 -40 คน      มีผู้บริหารได้  1  คน       มีครูผู้สอนได้   2  คน    </t>
  </si>
  <si>
    <t xml:space="preserve">    -  นักเรียน 41 -60 คน      มีผู้บริหารได้  1  คน       มีครูผู้สอนได้   3  คน    </t>
  </si>
  <si>
    <t xml:space="preserve">    -  นักเรียน 61 -80 คน      มีผู้บริหารได้  1  คน       มีครูผู้สอนได้   4  คน    </t>
  </si>
  <si>
    <t xml:space="preserve">    -  นักเรียน 81 -100 คน    มีผู้บริหารได้  1  คน       มีครูผู้สอนได้   5  คน    </t>
  </si>
  <si>
    <t xml:space="preserve">    -  นักเรียน 101 -120 คน  มีผู้บริหารได้  1  คน       มีครูผู้สอนได้   6  คน    </t>
  </si>
  <si>
    <t xml:space="preserve">อัตราส่วน (อนุบาล)    ครู : นักเรียน              </t>
  </si>
  <si>
    <t>=       1  : 25</t>
  </si>
  <si>
    <t xml:space="preserve">                            จำนวนนักเรียน   :   ห้อง            </t>
  </si>
  <si>
    <t>=       30  : 1</t>
  </si>
  <si>
    <t xml:space="preserve">อัตราส่วน (ประถม)    ครู : นักเรียน              </t>
  </si>
  <si>
    <t>=       40  : 1</t>
  </si>
  <si>
    <t xml:space="preserve">          50</t>
  </si>
  <si>
    <t>จำนวนบุคลากรสายบริหาร</t>
  </si>
  <si>
    <t xml:space="preserve">    -  นักเรียน  121 - 359 คน           มีผู้บริหารได้  1  ตำแหน่ง</t>
  </si>
  <si>
    <t xml:space="preserve">    -  นักเรียน  360 - 719 คน           มีผู้บริหารได้  1  ตำแหน่ง    มีผู้ช่วยได้   1  ตำแหน่ง</t>
  </si>
  <si>
    <t xml:space="preserve">    -  นักเรียน  720 - 1,079 คน        มีผู้บริหารได้  1  ตำแหน่ง    มีผู้ช่วยได้   2  ตำแหน่ง</t>
  </si>
  <si>
    <t xml:space="preserve">    -  นักเรียน  1,080 - 1,679 คน     มีผู้บริหารได้  1  ตำแหน่ง    มีผู้ช่วยได้   3  ตำแหน่ง</t>
  </si>
  <si>
    <t xml:space="preserve">    -  นักเรียน  1,680 คนขึ้นไป         มีผู้บริหารได้  1  ตำแหน่ง    มีผู้ช่วยได้   4  ตำแหน่ง  </t>
  </si>
  <si>
    <r>
      <t>เงื่อนไข</t>
    </r>
    <r>
      <rPr>
        <sz val="14"/>
        <rFont val="Cordia New"/>
        <family val="2"/>
        <charset val="222"/>
      </rPr>
      <t xml:space="preserve">  -  การคิดจำนวนห้องเรียน (โดยใช้จำนวนนักเรียน : ห้อง หารจำนวนนักเรียน)  แต่ละชั้น </t>
    </r>
  </si>
  <si>
    <t xml:space="preserve">                 หากมีเศษตั้งแต่ 10 คนขึ้นไป ให้เพิ่มอีก 1 ห้อง</t>
  </si>
  <si>
    <t xml:space="preserve">              -  การคิดจำนวนครูให้ปัดเศษตามหลักคณิตศาสตร์  (0.5ขึ้นไปปัดเป็น 1 , ไม่ถึง 0.5 ปัดทิ้ง)</t>
  </si>
  <si>
    <t>=    1  : 25</t>
  </si>
  <si>
    <t>=    30  : 1</t>
  </si>
  <si>
    <t>=    40  : 1</t>
  </si>
  <si>
    <t xml:space="preserve">อัตราส่วน (มัธยม)     ครู : นักเรียน              </t>
  </si>
  <si>
    <t>=    1  : 20</t>
  </si>
  <si>
    <t xml:space="preserve">                                        50</t>
  </si>
  <si>
    <t>อัตราส่วน (มัธยม)      ครู : นักเรียน               =     1  : 20</t>
  </si>
  <si>
    <t xml:space="preserve">                 จำนวนนักเรียน   :   ห้อง            =    40  : 1</t>
  </si>
  <si>
    <t>อัตราส่วน     ครู : นักเรียน                          =       1  : 12</t>
  </si>
  <si>
    <t>จำนวนครูปฏิบัติการสอน   =  จำนวนครูรวม - จำนวนบุคลากรสายบริหาร</t>
  </si>
  <si>
    <t xml:space="preserve">             1 - 2 ห้องเรียน         มีผู้บริหารได้  1 คน</t>
  </si>
  <si>
    <t xml:space="preserve">             3 - 6 ห้องเรียน         มีผู้บริหารได้  1 คน  มีผู้ช่วยผู้บริหารได้  1  คน</t>
  </si>
  <si>
    <t xml:space="preserve">             7 - 14 ห้องเรียน       มีผู้บริหารได้  1 คน  มีผู้ช่วยผู้บริหารได้  2 คน</t>
  </si>
  <si>
    <t xml:space="preserve">            15 - 23 ห้องเรียน      มีผู้บริหารได้  1 คน  มีผู้ช่วยผู้บริหารได้  3  คน</t>
  </si>
  <si>
    <t xml:space="preserve">            24 ห้องเรียนขึ้นไป     มีผู้บริหารได้  1 คน  มีผู้ช่วยผู้บริหารได้  4  คน</t>
  </si>
  <si>
    <t>แบบ ข.1</t>
  </si>
  <si>
    <t>แบบ ข.2</t>
  </si>
  <si>
    <t>แบบ ข.3</t>
  </si>
  <si>
    <t>แบบ ข.4</t>
  </si>
  <si>
    <t>แบบ ข.5</t>
  </si>
  <si>
    <t>แบบ ข.6</t>
  </si>
  <si>
    <t>แบบ ข.7</t>
  </si>
  <si>
    <t>สรุปแบบ ข.1-7</t>
  </si>
  <si>
    <t>ขยายโอกาสฯ</t>
  </si>
  <si>
    <r>
      <t>"</t>
    </r>
    <r>
      <rPr>
        <b/>
        <sz val="14"/>
        <rFont val="Cordia New"/>
        <family val="2"/>
      </rPr>
      <t>ส</t>
    </r>
    <r>
      <rPr>
        <sz val="14"/>
        <rFont val="Cordia New"/>
        <family val="2"/>
      </rPr>
      <t>"  พื้นที่เสี่ยงภัย</t>
    </r>
  </si>
  <si>
    <r>
      <t>"</t>
    </r>
    <r>
      <rPr>
        <b/>
        <sz val="14"/>
        <rFont val="Cordia New"/>
        <family val="2"/>
      </rPr>
      <t>น</t>
    </r>
    <r>
      <rPr>
        <sz val="14"/>
        <rFont val="Cordia New"/>
        <family val="2"/>
      </rPr>
      <t>"  พื้นที่ที่มีชนกลุ่มน้อย</t>
    </r>
  </si>
  <si>
    <r>
      <t>"</t>
    </r>
    <r>
      <rPr>
        <b/>
        <sz val="14"/>
        <rFont val="Cordia New"/>
        <family val="2"/>
      </rPr>
      <t>ช</t>
    </r>
    <r>
      <rPr>
        <sz val="14"/>
        <rFont val="Cordia New"/>
        <family val="2"/>
      </rPr>
      <t>"  พื้นที่ชายแดน</t>
    </r>
  </si>
  <si>
    <r>
      <t>"</t>
    </r>
    <r>
      <rPr>
        <b/>
        <sz val="14"/>
        <rFont val="Cordia New"/>
        <family val="2"/>
      </rPr>
      <t>พ</t>
    </r>
    <r>
      <rPr>
        <sz val="14"/>
        <rFont val="Cordia New"/>
        <family val="2"/>
      </rPr>
      <t>"   โรงเรียนในพระราชดำริ</t>
    </r>
  </si>
  <si>
    <t>"ภ"  โรงเรียนบนภูเขา</t>
  </si>
  <si>
    <r>
      <t>"</t>
    </r>
    <r>
      <rPr>
        <b/>
        <sz val="14"/>
        <rFont val="Cordia New"/>
        <family val="2"/>
      </rPr>
      <t>ก</t>
    </r>
    <r>
      <rPr>
        <sz val="14"/>
        <rFont val="Cordia New"/>
        <family val="2"/>
      </rPr>
      <t>"   พื้นที่กันดาร</t>
    </r>
  </si>
  <si>
    <t>"บ"  โรงเรียนบนเกาะ</t>
  </si>
  <si>
    <r>
      <t>"ภ"</t>
    </r>
    <r>
      <rPr>
        <sz val="14"/>
        <rFont val="Cordia New"/>
        <family val="2"/>
      </rPr>
      <t xml:space="preserve">  โรงเรียนบนภูเขา</t>
    </r>
  </si>
  <si>
    <r>
      <t>"บ"</t>
    </r>
    <r>
      <rPr>
        <sz val="14"/>
        <rFont val="Cordia New"/>
        <family val="2"/>
      </rPr>
      <t xml:space="preserve">  โรงเรียนบนเกาะ</t>
    </r>
  </si>
  <si>
    <t>ภ</t>
  </si>
  <si>
    <t>บ</t>
  </si>
  <si>
    <t>ตามเกณฑ์ ก.ค.ศ.</t>
  </si>
  <si>
    <r>
      <t>(9),(10)</t>
    </r>
    <r>
      <rPr>
        <sz val="14"/>
        <rFont val="Cordia New"/>
        <family val="2"/>
      </rPr>
      <t xml:space="preserve">   จำนวนครูตามเกณฑ์ ก.ค.ศ. ให้คิดจำนวนครูตามเกณฑ์ที่ ก.ค.ศ.กำหนด </t>
    </r>
  </si>
  <si>
    <r>
      <t>(6),(7)</t>
    </r>
    <r>
      <rPr>
        <sz val="14"/>
        <rFont val="Cordia New"/>
        <family val="2"/>
      </rPr>
      <t xml:space="preserve">  จำนวนครูตาม จ.18 หมายถึง  ตำแหน่งที่มีผู้ครองและตำแหน่งว่างที่มีอัตราเงินเดือน   </t>
    </r>
    <r>
      <rPr>
        <b/>
        <sz val="14"/>
        <rFont val="Cordia New"/>
        <family val="2"/>
      </rPr>
      <t>(ไม่นับรวมตำแหน่งที่อยู่ในเงื่อนไขการยุบเลิกและตำแหน่งที่รอการตัดโอนไปสถานศึกษาอื่น)</t>
    </r>
  </si>
  <si>
    <t>การคำนวณเกณฑ์</t>
  </si>
  <si>
    <t>โรงเรียนตามรหัสที่ตั้ง ดังนี้</t>
  </si>
  <si>
    <t>โรงเรียนที่มีลักษณะพิเศษ  ดังนี้</t>
  </si>
  <si>
    <t>จำนวนครู- ขาด,เกิน</t>
  </si>
  <si>
    <t>ภาษาไทย</t>
  </si>
  <si>
    <t>คณิตศาสตร์</t>
  </si>
  <si>
    <t>สังคมศึกษา</t>
  </si>
  <si>
    <t>สุขศึกษา</t>
  </si>
  <si>
    <t>3. ระยะทางระหว่างโรงเรียนถึง สพท. (ตอบเป็นกิโลเมตร)   ................. กิโลเมตร</t>
  </si>
  <si>
    <t>6. แบบแสดงปริมาณงาน (กรอกข้อมูลลงในช่องที่กำหนดทุกช่อง)</t>
  </si>
  <si>
    <t>4. ร.ร.ตั้งอยู่ในพื้นที่ (วงกลมที่ตัวเลขเพียงหัวข้อเดียว)     1.  เทศบาลตำบล          2.  เทศบาลเมือง       3.  เทศบาลนคร        4.   อบต.                5.   กทม.</t>
  </si>
  <si>
    <t>5. ร.ร.มีลักษณะพิเศษ (วงกลมที่ตัวอักษรเพียงหัวข้อเดียว)      ส. เสี่ยงภัย        ก. กันดาร        น.  ชนกลุ่มน้อย        ช.  ชายแดน          พ. พระราชดำริ         ภ. บนภูเขา         บ. บนเกาะ         ป. ปกติ</t>
  </si>
  <si>
    <t>อนุบาล1</t>
  </si>
  <si>
    <t>อนุบาล2</t>
  </si>
  <si>
    <t>ป. 1</t>
  </si>
  <si>
    <t>ป. 2</t>
  </si>
  <si>
    <t>ป. 3</t>
  </si>
  <si>
    <t>ป. 4</t>
  </si>
  <si>
    <t>ป.5</t>
  </si>
  <si>
    <t>ป.6</t>
  </si>
  <si>
    <t>วิชาสอนของครูที่เกษียณฯ (กรอกเฉพาะโรงเรียนที่มีครูเกษียณเท่านั้น)</t>
  </si>
  <si>
    <t>ตรวจสอบครู จ.18</t>
  </si>
  <si>
    <t>ตรวจสอบความต้องการครู</t>
  </si>
  <si>
    <t>ตรวจสอบครูเกษียณ</t>
  </si>
  <si>
    <t>ส่งพร้อมหนังสือ สพป………………...……. เขต … ที่ ศธ ……………….ลงวันที่ ………………………..</t>
  </si>
  <si>
    <t>อนุบาล 1</t>
  </si>
  <si>
    <t>อนุบาล 2</t>
  </si>
  <si>
    <t>ป.1</t>
  </si>
  <si>
    <t>ป.2</t>
  </si>
  <si>
    <t>ป.3</t>
  </si>
  <si>
    <t>ป.4</t>
  </si>
  <si>
    <t>สำหรับโรงเรียนประถมศึกษาที่มีนักเรียนตั้งแต่ 60 คนลงมา ทุกโรงเรียน  สพป. ……………………………. เขต …</t>
  </si>
  <si>
    <t>สำหรับโรงเรียนประถมศึกษาที่มีนักเรียน 61-120 คน ทุกโรงเรียน  สพป. ……………………………. เขต …</t>
  </si>
  <si>
    <t>สำหรับโรงเรียนประถมศึกษาที่มีนักเรียน 501-1,500 คน ทุกโรงเรียน  สพป. ……………………………. เขต …</t>
  </si>
  <si>
    <t>สำหรับโรงเรียนประถมศึกษาที่มีนักเรียน 1,501-2,500 คน ทุกโรงเรียน  สพป. ……………………………. เขต …</t>
  </si>
  <si>
    <t>สำหรับโรงเรียนประถมศึกษาที่มีนักเรียนตั้งแต่  2,501 คนขึ้นไป ทุกโรงเรียน  สพป. ……………………………. เขต …</t>
  </si>
  <si>
    <t xml:space="preserve">สำหรับโรงเรียนประถมศึกษา  สพป. ……………………………. เขต …      </t>
  </si>
  <si>
    <t xml:space="preserve"> ส่งพร้อมหนังสือ สพป……………………. เขต … ที่ ศธ ……………….ลงวันที่ ………………………..</t>
  </si>
  <si>
    <t>สำหรับโรงเรียนขยายโอกาสทางการศึกษาที่มีนักเรียนตั้งแต่ 60 คนลงมา ทุกโรงเรียน  สพป. ……………………………. เขต …</t>
  </si>
  <si>
    <t>สำหรับโรงเรียนขยายโอกาสทางการศึกษาที่มีนักเรียน 501-1,500 คน ทุกโรงเรียน  สพป. ……………………………. เขต …</t>
  </si>
  <si>
    <t>สำหรับโรงเรียนขยายโอกาสทางการศึกษาที่มีนักเรียน 1,501-2,500 คน ทุกโรงเรียน  สพป. ……………………………. เขต …</t>
  </si>
  <si>
    <t xml:space="preserve">สำหรับโรงเรียนขยายโอกาสทางการศึกษา  สพป. ……………………………. เขต …      </t>
  </si>
  <si>
    <t xml:space="preserve">สพป.. ……………………………. เขต …      </t>
  </si>
  <si>
    <t>สำหรับโรงเรียนขยายโอกาสทางการศึกษาที่มีนักเรียน 121-250 คน ทุกโรงเรียน  สพป. ……………………………. เขต …</t>
  </si>
  <si>
    <t>สำหรับโรงเรียนขยายโอกาสทางการศึกษาที่มีนักเรียน 251-500 คน ทุกโรงเรียน  สพป. ……………………………. เขต …</t>
  </si>
  <si>
    <t>สำหรับโรงเรียนประถมศึกษาที่มีนักเรียน 251-500 คน ทุกโรงเรียน  สพป. ……………………………. เขต …</t>
  </si>
  <si>
    <t>สำหรับโรงเรียนประถมศึกษาที่มีนักเรียน 121-250 คน ทุกโรงเรียน  สพป. ……………………………. เขต …</t>
  </si>
  <si>
    <t xml:space="preserve">1. จำนวนโรงเรียนตามรหัสที่ตั้ง, จำนวนโรงเรียนที่มีลักษณะพิเศษ จะต้องนับรายละเอียดจากแบบ ป.1-ป.7  และนำข้อมูลดังกล่าวมากรอกเป็นจำนวนตัวเลข ซึ่งผลรวมจะต้องเท่ากับจำนวนโรงเรียนในสังกัด </t>
  </si>
  <si>
    <t>3. จำนวนครูที่ขาด (อัตรา) ในช่องข้อมูลเฉพาะ ร.ร.ที่ขาดครู จะเป็นจำนวนเดียวกับจำนวนความต้องการครูฯ ตามกลุ่มสาระการเรียนรู้  (แบบ ป. สาระ)</t>
  </si>
  <si>
    <t>สูตรการคำนวณอัตรากำลังข้าราชการครูตามเกณฑ์ ก.ค.ศ.</t>
  </si>
  <si>
    <t>แบบ 1 โรงเรียนประถมศึกษาที่มีนักเรียน 120 คน ลงมาและจัดการเรียนการสอน อ.1-ป.6 หรือ ป.1-ป.6</t>
  </si>
  <si>
    <t>แบบ 2  โรงเรียนประถมศึกษาที่มีนักเรียน 121 คนขึ้นไป และจัดการเรียนการสอน อ.1-ป.6 หรือ ป.1-ป.6</t>
  </si>
  <si>
    <t xml:space="preserve">                              ครู : นักเรียน</t>
  </si>
  <si>
    <t xml:space="preserve"> ครู : นักเรียน</t>
  </si>
  <si>
    <t>จำนวนครูปฏิบัติการสอน     =      จำนวนห้องเรียน x (จำนวนนักเรียน : ห้อง)</t>
  </si>
  <si>
    <t xml:space="preserve">                                               จำนวนครู : นักเรียน </t>
  </si>
  <si>
    <t xml:space="preserve">                        ครู : นักเรียนไป-กลับ                  =     1  : 20</t>
  </si>
  <si>
    <t xml:space="preserve">                        จำนวนนักเรียน   :   ห้อง             =    40  : 1</t>
  </si>
  <si>
    <t>การคำนวณห้องเรียน</t>
  </si>
  <si>
    <t xml:space="preserve">    -  ห้องเรียนของ นร.ทั้งหมด   =   จำนวน นร.รายชั้น ÷  40 (นร.: ห้อง)   เศษ 10 คนขึ้น (0.25) ไปปัดเป็น 1 ห้องเรียน</t>
  </si>
  <si>
    <t xml:space="preserve">    -  ห้องเรียนของ นร.ประจำ    =   จำนวน นร.ประจำรายชั้น ÷  40 (นร.: ห้อง)   เศษ 10 คนขึ้น (0.25) ไปปัดเป็น 1 ห้องเรียน</t>
  </si>
  <si>
    <t xml:space="preserve">    -  ห้องเรียนของ นร.ไป-กลับ    =   จำนวนห้องเรียนทั้งหมด - ห้องเรียนนักเรียนประจำ </t>
  </si>
  <si>
    <t>การคำนวณครู</t>
  </si>
  <si>
    <t xml:space="preserve">   -  จำนวนครูรวม นร.ประจำ     =      จำนวนห้องเรียน นร.ประจำ x (จำนวนนักเรียน : ห้อง)           </t>
  </si>
  <si>
    <t xml:space="preserve">       หรือ       จำนวนห้องเรียน X  40</t>
  </si>
  <si>
    <t xml:space="preserve">                                                                      จำนวนครู : นักเรียน </t>
  </si>
  <si>
    <t xml:space="preserve">   -  จำนวนครูรวม นร.ไป-กลับ    =      จำนวนห้องเรียน นร.ไป-กลับ x (จำนวนนักเรียน : ห้อง)    </t>
  </si>
  <si>
    <t xml:space="preserve">       หรือ       จำนวนห้องเรียน X  2</t>
  </si>
  <si>
    <t>จำนวนครูรวม                       =      จำนวนครูรวม นร.ประจำ  +  จำนวนครูรวม นร.ไป-กลับ</t>
  </si>
  <si>
    <t>จำนวนครูปฏิบัติการสอน        =      จำนวนครูรวม   - จำนวนครูสายบริหาร</t>
  </si>
  <si>
    <t xml:space="preserve">    -    1 - 2    ห้องเรียน                      มีผู้บริหารได้  1  ตำแหน่ง</t>
  </si>
  <si>
    <t xml:space="preserve">    -    3 - 6   ห้องเรียน                       มีผู้บริหารได้  1  ตำแหน่ง    มีผู้ช่วยได้   1  ตำแหน่ง</t>
  </si>
  <si>
    <t xml:space="preserve">    -    7 - 14  ห้องเรียน                      มีผู้บริหารได้  1  ตำแหน่ง    มีผู้ช่วยได้   2  ตำแหน่ง</t>
  </si>
  <si>
    <t xml:space="preserve">    -   15 - 23  ห้องเรียน                     มีผู้บริหารได้  1  ตำแหน่ง    มีผู้ช่วยได้   3  ตำแหน่ง</t>
  </si>
  <si>
    <t xml:space="preserve">    -    24  ห้องเรียนขึ้นไป                  มีผู้บริหารได้  1  ตำแหน่ง    มีผู้ช่วยได้   4  ตำแหน่ง</t>
  </si>
  <si>
    <t xml:space="preserve"> -  ประเภท หูหนวก ตาบอด พิการแขนขา</t>
  </si>
  <si>
    <t>อัตราส่วน     นักเรียน  :  ห้อง          =       10  : 1</t>
  </si>
  <si>
    <t xml:space="preserve">                      นักเรียน  :  ครู            =         5  : 1</t>
  </si>
  <si>
    <t xml:space="preserve"> -  ประเภท ปัญญาอ่อน พิการซ้อน</t>
  </si>
  <si>
    <t>อัตราส่วน     นักเรียน  :  ห้อง          =        8  : 1</t>
  </si>
  <si>
    <t xml:space="preserve">                      นักเรียน  :  ครู            =        4  : 1</t>
  </si>
  <si>
    <t>อัตราส่วน     นักเรียน  :  ห้อง          =        6  : 1</t>
  </si>
  <si>
    <t xml:space="preserve">                      นักเรียน  :  ครู            =        3  : 1</t>
  </si>
  <si>
    <t xml:space="preserve">   -  จำนวนครูรวม     =      จำนวนห้องเรียน x  (จำนวนนักเรียน : ห้อง) </t>
  </si>
  <si>
    <t xml:space="preserve">                                    จำนวนนักเรียน : ครู </t>
  </si>
  <si>
    <t xml:space="preserve">     ครูรวม            =     จำนวนห้องเรียน x  2</t>
  </si>
  <si>
    <t xml:space="preserve">             1 - 5    ห้องเรียน         มีผู้บริหารได้  1 คน</t>
  </si>
  <si>
    <t xml:space="preserve">             6 - 13  ห้องเรียน         มีผู้บริหารได้  1 คน  มีผู้ช่วยผู้บริหารได้  1  คน</t>
  </si>
  <si>
    <t xml:space="preserve">           14 - 21  ห้องเรียน        มีผู้บริหารได้  1 คน  มีผู้ช่วยผู้บริหารได้  2  คน</t>
  </si>
  <si>
    <t xml:space="preserve">           22 - 29  ห้องเรียน        มีผู้บริหารได้  1 คน  มีผู้ช่วยผู้บริหารได้  3  คน</t>
  </si>
  <si>
    <t xml:space="preserve">           30 ห้องเรียนขึ้นไป       มีผู้บริหารได้  1 คน  มีผู้ช่วยผู้บริหารได้  4  คน</t>
  </si>
  <si>
    <r>
      <t>หมายเหตุ</t>
    </r>
    <r>
      <rPr>
        <sz val="14"/>
        <rFont val="Cordia New"/>
        <family val="2"/>
        <charset val="222"/>
      </rPr>
      <t xml:space="preserve">   ในการคำนวณตามสูตรหากมีเศษตั้งแต่  0.5 ขึ้นไปให้ปัดเป็น 1</t>
    </r>
  </si>
  <si>
    <t xml:space="preserve">                 จำนวนนักเรียน   :   ห้อง            =     35  : 1</t>
  </si>
  <si>
    <t>จำนวนครูรวม               =         จำนวนห้องเรียน x (จำนวนนักเรียน : ห้อง)</t>
  </si>
  <si>
    <t xml:space="preserve">         การคิดจำนวนครูให้ปัดเศษตามหลักคณิตศาสตร์  (0.5ขึ้นไปปัดเป็น 1 , ไม่ถึง 0.5 ปัดทิ้ง)</t>
  </si>
  <si>
    <t xml:space="preserve">              </t>
  </si>
  <si>
    <t xml:space="preserve">                   หากมีเศษตั้งแต่ 10 คนขึ้นไป ให้เพิ่มอีก 1 ห้อง</t>
  </si>
  <si>
    <t xml:space="preserve">                -  การคิดจำนวนครูให้ปัดเศษตามหลักคณิตศาสตร์  (0.5ขึ้นไปปัดเป็น 1 , ไม่ถึง 0.5 ปัดทิ้ง)</t>
  </si>
  <si>
    <t xml:space="preserve">               -  การคิดจำนวนครูให้ปัดเศษตามหลักคณิตศาสตร์  (0.5ขึ้นไปปัดเป็น 1 , ไม่ถึง 0.5 ปัดทิ้ง)</t>
  </si>
  <si>
    <r>
      <t>หมายเหตุ</t>
    </r>
    <r>
      <rPr>
        <sz val="14"/>
        <rFont val="Cordia New"/>
        <family val="2"/>
        <charset val="222"/>
      </rPr>
      <t xml:space="preserve">   การคิดจำนวนครูให้ปัดเศษตามหลักคณิตศาสตร์  (0.5ขึ้นไปปัดเป็น 1 , ไม่ถึง 0.5 ปัดทิ้ง)</t>
    </r>
  </si>
  <si>
    <t>2. จำนวนนักเรียน ห้องเรียน แยกประจำ/ไปกลับ</t>
  </si>
  <si>
    <t>ชั้นเรียน</t>
  </si>
  <si>
    <t>จำนวนนักเรียน</t>
  </si>
  <si>
    <t>จำนวนห้องเรียน</t>
  </si>
  <si>
    <t>ครูรวม (เกณฑ์ ก.ค.ศ.)</t>
  </si>
  <si>
    <t>ประจำ</t>
  </si>
  <si>
    <t>ไป-กลับ</t>
  </si>
  <si>
    <t>ครูรวม นร.ประจำ</t>
  </si>
  <si>
    <t>ครูรวม นร.ไป-กลับ</t>
  </si>
  <si>
    <t>ครูรวม</t>
  </si>
  <si>
    <t>มัธยมศึกษา ปีที่ 1</t>
  </si>
  <si>
    <t>มัธยมศึกษา ปีที่ 2</t>
  </si>
  <si>
    <t>มัธยมศึกษา ปีที่ 3</t>
  </si>
  <si>
    <t>มัธยมศึกษา ปีที่ 4</t>
  </si>
  <si>
    <t>มัธยมศึกษา ปีที่ 5</t>
  </si>
  <si>
    <t>มัธยมศึกษา ปีที่ 6</t>
  </si>
  <si>
    <t>ข้อมูล กผอ./สพร./สพฐ.</t>
  </si>
  <si>
    <t xml:space="preserve">3. จำนวนครูตามเกณฑ์ ก.ค.ศ. </t>
  </si>
  <si>
    <t xml:space="preserve">     3.1 ผู้บริหาร</t>
  </si>
  <si>
    <t xml:space="preserve">     3.2 ครูผู้สอน</t>
  </si>
  <si>
    <t xml:space="preserve">     3.3 ครูรวม</t>
  </si>
  <si>
    <t>หมายเหตุ   กรอกข้อมูลเฉพาะจำนวนนักเรียนประจำ, ไป-กลับ รายชั้นเท่านั้น (แถบสูตรสีเหลืองห้ามแก้-ห้ามลบ)</t>
  </si>
  <si>
    <t xml:space="preserve"> -  ประเภท ออทิสติกส์</t>
  </si>
  <si>
    <t>ของ โรงเรียน ....................................... ตำบล .............................. อำเภอ......................... จังหวัด ....................... รหัสโรงเรียน (p-obec) ....................</t>
  </si>
  <si>
    <t>ปี 56</t>
  </si>
  <si>
    <t>ปฐมวัย</t>
  </si>
  <si>
    <t>วิทยาการคอมพิวเตอร์</t>
  </si>
  <si>
    <t>วิทยาศาตร์(ทั่วไป)</t>
  </si>
  <si>
    <t>เคมี</t>
  </si>
  <si>
    <t>ชีววิทยา</t>
  </si>
  <si>
    <t>ฟิสิกส์</t>
  </si>
  <si>
    <t>พลศึกษา</t>
  </si>
  <si>
    <t>ศิลปศึกษา</t>
  </si>
  <si>
    <t>ดนตรี/ดุริยางคศิลป์</t>
  </si>
  <si>
    <t>นาฏศิลป์</t>
  </si>
  <si>
    <t>เกษตรกรรม</t>
  </si>
  <si>
    <t>คหกรรมศาสตร์</t>
  </si>
  <si>
    <t>อุตสาหกรรมศิลป์</t>
  </si>
  <si>
    <t>การศึกษาพิเศษ</t>
  </si>
  <si>
    <t>ความต้องการครูฯ (กรอกเฉพาะโรงเรียนที่ขาดครูตามเกณฑ์ ก.ค.ศ.) เท่านั้น</t>
  </si>
  <si>
    <t>-ขาด,</t>
  </si>
  <si>
    <t>กษ.</t>
  </si>
  <si>
    <t>ราช</t>
  </si>
  <si>
    <t>การ</t>
  </si>
  <si>
    <t>ร้อย</t>
  </si>
  <si>
    <t>ละ</t>
  </si>
  <si>
    <t xml:space="preserve">จำนวนครู </t>
  </si>
  <si>
    <t>ผู้</t>
  </si>
  <si>
    <t>สอน</t>
  </si>
  <si>
    <t>พนง.</t>
  </si>
  <si>
    <t>รชก.</t>
  </si>
  <si>
    <t>ตน.</t>
  </si>
  <si>
    <t>ครูตามเกณฑ์ ก.ค.ศ.</t>
  </si>
  <si>
    <t>2. ความต้องการครูฯ ให้กรอกเฉพาะโรงเรียนที่ขาดครูตามเกณฑ์ ก.ค.ศ.  และจำนวนความต้องการเท่ากับจำนวนความขาดเท่านั้น</t>
  </si>
  <si>
    <t>3. วิชาสอนของครูที่เกษียณฯ ให้กรอกเฉพาะโรงเรียนที่มีครูเกษียณเท่านั้น หากสอนมากกว่า 1 วิชา ให้เลือกวิชาที่สอนมากที่สุดเพียงวิชาเดียว และจำนวนวิชาที่สอนต้องเท่ากับจำนวนเกษียณด้วย</t>
  </si>
  <si>
    <t xml:space="preserve">4. แบบรายงานฉบับนี้ (แบบโรงเรียน) สพฐ.จัดทำขึ้นเพื่อให้เกิดความสะดวกในการจัดทำข้อมูลของ สพท.เท่านั้น (สพท.อาจไม่ใช้หรือปรับแก้ไขได้ตามความเหมาะสม) </t>
  </si>
  <si>
    <t xml:space="preserve">*   ขอความกรุณา สพท. ทำความเข้าใจกับโรงเรียนให้ส่งข้อมูลไปยัง สพท.เท่านั้น </t>
  </si>
  <si>
    <t>**  สพท. อาจใช้หรือไม่ใช้ฟอร์มนี้ก็ได้ และไม่ต้องส่งแบบโรงเรียนมาที่ สพฐ.</t>
  </si>
  <si>
    <t>***แถบสูตร ห้ามลบนะจ๊ะ</t>
  </si>
  <si>
    <t xml:space="preserve">หมายเหตุ  1. การกระจายครู ครูตาม จ.18 หากสอนมากกว่า 1 วิชา ให้เลือกวิชาที่สอนมากที่สุดเพียงวิชาเดียว สำหรับผู้บริหารให้ลงในช่อง บร. (ไม่ต้องลงวิชา)  </t>
  </si>
  <si>
    <t xml:space="preserve">ช่องว่าง        หมายถึง     ช่องที่ให้กรอกข้อมูล (จำนวนนักเรียน, ครูตาม จ.18(บร.,ครูสอน), ครูเกษียณปี56, ครูไปช่วยราชการ,ครูมาช่วยราชการ, </t>
  </si>
  <si>
    <t>พนักงานราชการ(ครู), กระจายครู จ.18 ตามกลุ่มสาระ, กระจายความต้องการครูตามรายวิชา และกระจายครูเกษียณตามวิชาที่สอน)</t>
  </si>
  <si>
    <t>แถบสีเหลือง   หมายถึง   สูตรการคำนวณต่าง ๆ  ห้ามลบหรือแก้ไข</t>
  </si>
  <si>
    <t>แถบสีเขียว     หมายถึง   ตรวจสอบความผิดพลาด (ค่าที่ถูกต้อง คือ 0 ห้ามลบหรือแก้ไข)</t>
  </si>
  <si>
    <t>(กรณีโรงเรียนเกินเกณฑ์ ไม่ต้องกรอกความต้องการครู/ และช่องนี้จะปรากฎเป็นตัวเลขจำนวนเต็มบวก)</t>
  </si>
  <si>
    <t>2. ข้อมูลเฉพาะโรงเรียนขาด, เกิน และพอดี  ให้คำนวณจากช่อง (13) จำนวนครู-ขาด/เกิน ของแบบปริมาณงานในแบบ ป.1-ป.7   (ไม่ใช่จำนวนขาด/เกิน สุทธิ (ช่อง 20))</t>
  </si>
  <si>
    <t>เปรียบเทียบโรง</t>
  </si>
  <si>
    <t>เปรียบเทียบอัตรา</t>
  </si>
  <si>
    <t>ที่ตั้งกับลักษณะ</t>
  </si>
  <si>
    <t>ลักษณะกับข้อมูลเฉพาะ</t>
  </si>
  <si>
    <t>อัตราขาด/เกินเกณฑ์</t>
  </si>
  <si>
    <t>กับข้อมูลอัตราเฉพาะ</t>
  </si>
  <si>
    <t>ตรวจสอบการกรอกข้อมูล</t>
  </si>
  <si>
    <t>(ตัวเลขทุกตัวต้องเป็น 0)</t>
  </si>
  <si>
    <t>2. ข้อมูลเฉพาะโรงเรียนขาด, เกิน และพอดี  ให้คำนวณจากช่อง (13) จำนวนครู-ขาด/เกิน ของแบบปริมาณงานในแบบ ข.1-ข.7   (ไม่ใช่จำนวนขาด/เกิน สุทธิ (ช่อง 20))</t>
  </si>
  <si>
    <t xml:space="preserve">1. จำนวนโรงเรียนตามรหัสที่ตั้ง, จำนวนโรงเรียนที่มีลักษณะพิเศษ จะต้องนับรายละเอียดจากแบบ ข.1-ข.7  และนำข้อมูลดังกล่าวมากรอกเป็นจำนวนตัวเลข ซึ่งผลรวมจะต้องเท่ากับจำนวนโรงเรียนในสังกัด </t>
  </si>
  <si>
    <t>สำหรับโรงเรียนขยายโอกาสทางการศึกษาที่มีนักเรียน 61-120 คน ทุกโรงเรียน  สพป. ……………………………. เขต …</t>
  </si>
  <si>
    <t>สำหรับโรงเรียนขยายโอกาสทางการศึกษาที่มีนักเรียนตั้งแต่ 2,501 คนขึ้นไป ทุกโรงเรียน  สพป. ……………………………. เขต …</t>
  </si>
  <si>
    <t>4. มกุฏเมืองราชวิทยาลัย ระยอง</t>
  </si>
  <si>
    <t>5. มัธยมสังคีตวิทยา ปทุมธานี</t>
  </si>
  <si>
    <t>6. บรมราชินีนาถวิทยาลัย  ราชบุรี</t>
  </si>
  <si>
    <t>7.กาญจนาภิเษกวิทยาลัย นครปฐม</t>
  </si>
  <si>
    <t>1. จุฬาภรณราชวิทยาลัย (12 โรง)/ ปทุมธานี , สตูล, นครศรีธรรมราช, ตรัง, เพชรบุรี, ลพบุรี, พิษณุโลก, เชียงราย, เลย, มุกดาหาร, บุรีรัมย์ และชลบุรี</t>
  </si>
  <si>
    <t>2. กาญจนาภิเษกวิทยาลัย (8 โรง)/ สุราษฎร์ธานี, กระบี่, สุพรรณบุรี, อุทัยธานี, เพชรบูรณ์, กาฬสินธุ์, ชัยภูมิ และ ฉะเชิงเทรา</t>
  </si>
  <si>
    <t>8. สุรินทร์ราชมงคล สุรินทร์</t>
  </si>
  <si>
    <t xml:space="preserve">3. เฉลิมพระเกียรติสมเด็จพระศรีนครินทร์ (11 โรง)/ สมุทรสาคร, ยะลา, กาญจนบุรี, ลพบุรี, กำแพงเพชร, พะเยา, หนองบัวลำภู, ร้อยเอ็ด, </t>
  </si>
  <si>
    <t xml:space="preserve">    ศรีสะเกษ, ระยอง และ นครศรีธรรมราช</t>
  </si>
  <si>
    <t>2. จำนวนนักเรียน ห้องเรียน แยกประเภทความพิการ</t>
  </si>
  <si>
    <t>ประถมศึกษา ปีที่ 1</t>
  </si>
  <si>
    <t>ประถมศึกษา ปีที่ 2</t>
  </si>
  <si>
    <t>ประถมศึกษา ปีที่ 3</t>
  </si>
  <si>
    <t>ประถมศึกษา ปีที่ 4</t>
  </si>
  <si>
    <t>ประถมศึกษา ปีที่ 5</t>
  </si>
  <si>
    <t>ประถมศึกษา ปีที่ 6</t>
  </si>
  <si>
    <t>ปกติ</t>
  </si>
  <si>
    <t>หูหนวก/ตาบอด/พิการแขนขา</t>
  </si>
  <si>
    <t>ปัญญาอ่อน พิการซ้อน</t>
  </si>
  <si>
    <t>ออทิสติก</t>
  </si>
  <si>
    <t>ห้องปกติ</t>
  </si>
  <si>
    <t>หากคิดเกณฑ์ปกติ</t>
  </si>
  <si>
    <t>3. จำนวนครูตามเกณฑ์ ก.ค.ศ. (เรียนร่วม)</t>
  </si>
  <si>
    <t>ครูสอนเกณฑ์ปกติ</t>
  </si>
  <si>
    <t>4. จำนวนครูตามเกณฑ์ ก.ค.ศ. (ปกติ)</t>
  </si>
  <si>
    <t>อนุบาล ปีที่ 1</t>
  </si>
  <si>
    <t>อนุบาล ปีที่ 2</t>
  </si>
  <si>
    <t>เกณฑ์ครูสอนเรียนร่วม</t>
  </si>
  <si>
    <t>1. โรงเรียน ..............................................  ตำบล .............................. อำเภอ ............................. จังหวัด .......................   สพป./สพม. ............................</t>
  </si>
  <si>
    <t>แบบคำนวณอัตรากำลังข้าราชการครูตามเกณฑ์ ก.ค.ศ. ของโรงเรียนการศึกษาพิเศษ</t>
  </si>
  <si>
    <t>จำนวนห้อง</t>
  </si>
  <si>
    <t>จำนวนนักเรียนจำแนกประเภทความพิการ</t>
  </si>
  <si>
    <t>3. จำนวนครูตามเกณฑ์ ก.ค.ศ. (ศึกษาพิเศษ)</t>
  </si>
  <si>
    <t xml:space="preserve">2. จำนวนนักเรียน ห้องเรียน </t>
  </si>
  <si>
    <t>นักเรียน</t>
  </si>
  <si>
    <t>ห้องเรียน</t>
  </si>
  <si>
    <t>2. จำนวนนักเรียนรวม (ระบุ) ..... คน / และ (วงกลมที่ตัวเลข)   1. น้อยกว่า 60 คนลงมา    2.   61-120 คน     3. 121 -250 คน      4.  251-500 คน     5.  501-1,500 คน      6.  1,501 - 2,500 คน    7.   2,501 คนขึ้นไป</t>
  </si>
  <si>
    <t>ภาษาต่างประเทศ</t>
  </si>
  <si>
    <t>คอมพิวเตอร์</t>
  </si>
  <si>
    <t>บรรณารักษ์</t>
  </si>
  <si>
    <t>การเงิน/บัญชี</t>
  </si>
  <si>
    <t>การงานพื้นฐานอาชีพ</t>
  </si>
  <si>
    <t>จิตวิทยาแนะแนว</t>
  </si>
  <si>
    <t>(เนื่องจาก ปีที่ผ่านๆ มา โรงเรียนมักจะส่ง e-mail รายงานตรงมายัง สพร.สพฐ.)</t>
  </si>
  <si>
    <t>โสตฯ/เทคโนโลยีฯ</t>
  </si>
  <si>
    <t>จำนวนครูปฏิบัติการสอน  รวม  =  จำนวนครูสอนอนุบาล  + จำนวนครูสอนประถม</t>
  </si>
  <si>
    <t xml:space="preserve">   ครูสอน รวม  = [(ห้องอนุบาล x นร. : ห้อง)+นักเรียนอนุบาล]  +  [(ห้องประถม xนร.: ห้อง)+นักเรียนประถม]</t>
  </si>
  <si>
    <t>จำนวนครูปฏิบัติการสอน รวม  =  จำนวนครูสอนอนุบาล  + จำนวนครูสอนประถม + จำนวนครูสอนมัธยม</t>
  </si>
  <si>
    <t xml:space="preserve">           ครูสอนรวม             =     จำนวนห้องเรียน x  2</t>
  </si>
  <si>
    <t xml:space="preserve">          ครูสอน รวม   =   (ห้องอนุบาล x 30 + นร.อนุบาล) +  (ห้องประถม x 40 + นร.ประถม) + (ห้องมัธยม x 2)</t>
  </si>
  <si>
    <t xml:space="preserve">           ครูสอน รวม        =   (ห้องอนุบาล x 30 + นร.อนุบาล) +  (ห้องประถม x 40 + นร.ประถม)</t>
  </si>
  <si>
    <t>อัตราส่วน          ครู : นักเรียนประจำ                   =     1  : 12</t>
  </si>
  <si>
    <t xml:space="preserve">         ครูรวม               =          จำนวนห้องเรียน   x   35</t>
  </si>
  <si>
    <t xml:space="preserve">  (ใช้ในกรณีที่คำนวณแบบเรียนร่วมแล้ว ได้ครูตามเกณฑ์น้อยกว่าคิดตามเกณฑ์ปกติ)</t>
  </si>
  <si>
    <t xml:space="preserve">1. โรงเรียน .....................................  ตำบล .......................... อำเภอ ........................... จังหวัด .......................   </t>
  </si>
  <si>
    <t>เกณฑ์ครู</t>
  </si>
  <si>
    <t>แบบ 3  โรงเรียนประถมศึกษาที่มีนักเรียน 120 คนลงมา และจัดการเรียนการสอน อ.1-ม.3/ม.6 หรือ ป.1-ม.3/ม.6</t>
  </si>
  <si>
    <t xml:space="preserve">                            ครูสอนอนุบาล +  ครูสอนประถม =  ใช้สูตรจำนวนนักเรียนรวม (อนุบาล+ประถม) ต่ำกว่า 120 คน</t>
  </si>
  <si>
    <t xml:space="preserve">            ครูสอนมัธยม                            =      จำนวนห้องเรียน x (จำนวนนักเรียน : ห้อง)</t>
  </si>
  <si>
    <t xml:space="preserve">                          จำนวนครู : นักเรียน </t>
  </si>
  <si>
    <t xml:space="preserve">          ครูสอน รวม   =   ครูผู้สอน (อนุบาล+ประถม) ตามสูตรนักเรียนต่ำกว่า 120 คน  + (ห้องมัธยม x 2)</t>
  </si>
  <si>
    <t>แบบ 4  โรงเรียนประถมศึกษาที่มีนักเรียน 121 คนขึ้นไป และจัดการเรียนการสอน อ.1-ม.3/ม.6 หรือ ป.1-ม.3/ม.6</t>
  </si>
  <si>
    <t xml:space="preserve">                                  50</t>
  </si>
  <si>
    <t>แบบ 5 โรงเรียนมัธยมศึกษา (ปกติ)</t>
  </si>
  <si>
    <t>แบบ 6 โรงเรียนมัธยมศึกษาในโครงการพิเศษต่าง ๆ (กรณีที่มีนักเรียนประจำบางส่วน หรือ นักเรียนประจำทั้งหมด)</t>
  </si>
  <si>
    <t>แบบ 7  การคำนวณอัตรากำลังข้าราชการครูโรงเรียนศึกษาพิเศษ  จำแนกตามประเภทความพิการ</t>
  </si>
  <si>
    <t>แบบ 8  การคำนวณอัตรากำลังข้าราชการครูโรงเรียนศึกษาสงเคราะห์</t>
  </si>
  <si>
    <t>แบบคำนวณอัตรากำลังข้าราชการครูตามเกณฑ์ ก.ค.ศ. ของโรงเรียนที่มีนักเรียนเรียนร่วม / ปกติ (กรณี นร.มากกว่า 121 คน)</t>
  </si>
  <si>
    <t>ใช้เฉพาะโรงเรียนที่มีวัตถุประสงค์พิเศษเท่านั้น รายชื่อสถานศึกษา 36  โรง ดังนี้</t>
  </si>
  <si>
    <t>แบบคำนวณอัตรากำลังข้าราชการครูตามเกณฑ์ก.ค.ศ. ของโรงเรียนการศึกษาสงเคราะห์</t>
  </si>
  <si>
    <t>สังกัดสำนักงานเขตพื้นที่การศึกษา.......................................</t>
  </si>
  <si>
    <t>สังกัดสำนักงานเขตพื้นที่การศึกษา.........................................</t>
  </si>
  <si>
    <t>แบบคำนวณอัตรากำลังข้าราชการครูตามเกณฑ์ ก.ค.ศ. ของโรงเรียนที่มีวัตถุประสงค์พิเศษต่าง ๆ</t>
  </si>
  <si>
    <t>ของ สพป. ……………………………. เขต …</t>
  </si>
  <si>
    <t>ปรับปรุง ณ 26 พฤษภาคม 2557</t>
  </si>
  <si>
    <t>by :  SUNISA2557</t>
  </si>
  <si>
    <t>แบบรายงานข้อมูลนักเรียน ณ วันที่ 10 มิถุนายน 2557 (เพื่อประกอบการวางแผนกำลังคน)</t>
  </si>
  <si>
    <t>ข้อมูลเฉพาะสถานศึกษา ณ วันที่ 10 มิถุนายน 2557</t>
  </si>
  <si>
    <t>ปี 57</t>
  </si>
  <si>
    <r>
      <t xml:space="preserve">แบบรายงานข้อมูลนักเรียน ณ วันที่ 10 มิถุนายน 2557 (เพื่อประกอบการวางแผนกำลังคน)   </t>
    </r>
    <r>
      <rPr>
        <b/>
        <sz val="28"/>
        <color rgb="FFFF0000"/>
        <rFont val="Cordia New"/>
        <family val="2"/>
      </rPr>
      <t>(ใช้เฉพาะนักเรียนตั้งแต่ 121 คนขึ้นไป)</t>
    </r>
  </si>
  <si>
    <r>
      <t xml:space="preserve">แบบรายงานข้อมูลนักเรียน ณ วันที่ 10 มิถุนายน 2557 (เพื่อประกอบการวางแผนกำลังคน)   </t>
    </r>
    <r>
      <rPr>
        <b/>
        <sz val="28"/>
        <color rgb="FFFF0000"/>
        <rFont val="Cordia New"/>
        <family val="2"/>
      </rPr>
      <t>(ใช้เฉพาะนักเรียนตั้งแต่ 120 คนลงมา)</t>
    </r>
  </si>
  <si>
    <t>แบบแสดงที่ตั้งและปริมาณงานของสถานศึกษาประกอบการวางแผนอัตรากำลังครูของสถานศึกษา สังกัดสำนักงานคณะกรรมการการศึกษาขั้นพื้นฐาน ปีงบประมาณ พ.ศ.2557</t>
  </si>
  <si>
    <r>
      <t>คำอธิบาย</t>
    </r>
    <r>
      <rPr>
        <sz val="14"/>
        <rFont val="Cordia New"/>
        <family val="2"/>
      </rPr>
      <t xml:space="preserve">  โปรดกรอกรายละเอียดลงในช่องโดยใช้</t>
    </r>
    <r>
      <rPr>
        <b/>
        <u/>
        <sz val="14"/>
        <rFont val="Cordia New"/>
        <family val="2"/>
        <charset val="222"/>
      </rPr>
      <t>ข้อมูล ณ วันที่  10 มิถุนายน 2557</t>
    </r>
  </si>
  <si>
    <r>
      <t xml:space="preserve">(15)  </t>
    </r>
    <r>
      <rPr>
        <sz val="14"/>
        <rFont val="Cordia New"/>
        <family val="2"/>
        <charset val="222"/>
      </rPr>
      <t>ครูเกษียณ ขอให้กรอกข้อมูลจำนวนครูเกษียณ ปีงบประมาณ พ.ศ.2557  (30 กันยายน 2557)</t>
    </r>
  </si>
  <si>
    <t>แบบสรุปปริมาณงานของสถานศึกษาประกอบการวางแผนอัตรากำลังครูของสถานศึกษา สังกัดสำนักงานคณะกรรมการการศึกษาขั้นพื้นฐาน ปีงบประมาณ พ.ศ.2557</t>
  </si>
  <si>
    <t>ที่</t>
  </si>
  <si>
    <t>แบบ totalรวม</t>
  </si>
  <si>
    <t>ตำแหน่งว่าง</t>
  </si>
  <si>
    <t>ครูไปช่วยราชการ</t>
  </si>
  <si>
    <t xml:space="preserve">   สำหรับตำแหน่งว่าง ให้ลงในช่อง "ตำแหน่งว่าง"   ครูไปช่วยราชการ ในลงในช่อง "ครูไปช่วยราชการ" เมื่อกรอกแล้วจำนวนรวมต้องเท่ากับครู จ.18 ในหัวข้อ ที่ 6 </t>
  </si>
  <si>
    <t>โสตทัศนศึกษา</t>
  </si>
  <si>
    <t>หน้า 1</t>
  </si>
  <si>
    <t>8. แบบแสดงจำนวนข้าราชการครูมาช่วยราชการ/พนักงานราชการ (ตำแหน่งครูผู้สอน) จำแนกตามสาขาวิชาที่สอน</t>
  </si>
  <si>
    <t>อื่น ๆ ระบุ</t>
  </si>
  <si>
    <t>จำนวนข้าราชการครูมาช่วยราชการ จำแนกตามสาขาวิชาที่สอน</t>
  </si>
  <si>
    <t>โรงเรียน ....................................... ตำบล .............................. อำเภอ......................... จังหวัด ....................... รหัสโรงเรียน (p-obec) ....................</t>
  </si>
  <si>
    <t>หน้า 2</t>
  </si>
  <si>
    <t>ไม่สามารถระบุได้</t>
  </si>
  <si>
    <t>ครู ตาม จ.18</t>
  </si>
  <si>
    <t xml:space="preserve">จำนวนพนักงานราชการ (ตำแหน่งครูผู้สอน) จำแนกตามสาชาวิชาที่สอน </t>
  </si>
  <si>
    <t xml:space="preserve">หมายเหตุ  1. การกระจายครู (ตามข้อ 7)  ครูตาม จ.18 หากสอนมากกว่า 1 วิชา ให้เลือกวิชาที่สอนมากที่สุดเพียงวิชาเดียว สำหรับผู้บริหารให้ลงในช่อง บร. (ไม่ต้องลงวิชา)  </t>
  </si>
  <si>
    <t xml:space="preserve">  2. ความต้องการครูฯ (ตามข้อ 7) ให้กรอกเฉพาะโรงเรียนที่ขาดครูตามเกณฑ์ ก.ค.ศ.  และจำนวนความต้องการเท่ากับจำนวนความขาดเท่านั้น</t>
  </si>
  <si>
    <t xml:space="preserve">  5. จำนวนข้าราชการครู ตาม จ.18 (ตามข้อ 9) จำแนกตามวุฒิการศึกษา (วิชาเอก) </t>
  </si>
  <si>
    <t>5.1 ตำแหน่งผู้บริหาร ให้กรอกในช่อง "บร"   ไม่ต้องกรอกวุฒิการศึกษาวิชาเอก</t>
  </si>
  <si>
    <t xml:space="preserve"> 6. แบบรายงานฉบับนี้ (แบบโรงเรียน) สพฐ.จัดทำขึ้นเพื่อให้เกิดความสะดวกในการจัดทำข้อมูลของ สพท.เท่านั้น (สพท.อาจไม่ใช้หรือปรับแก้ไขได้ตามความเหมาะสม) </t>
  </si>
  <si>
    <t>ครูสอน</t>
  </si>
  <si>
    <t xml:space="preserve">1. ประเภทสถานศึกษา (ตามประกาศจัดตั้งของกระทรวงศึกษาธิการ) (วงกลมที่ตัวอักษร)     ป.   ประถมศึกษา                    ข.  ขยายโอกาสทางการศึกษา              ม. มัธยมศึกษา        </t>
  </si>
  <si>
    <t xml:space="preserve">ตำแหน่งว่าง ให้ลงในช่อง "ตำแหน่งว่าง"   ครูไปช่วยราชการ ให้ลงในช่อง "ครูไปช่วยราชการ" เมื่อกรอกแล้วจำนวนรวมต้องเท่ากับครู จ.18 ในหัวข้อ ที่ 6 </t>
  </si>
  <si>
    <t xml:space="preserve">9. แบบแสดงจำนวนข้าราชการครู ตาม จ.18 (รวมตำแหน่งว่าง/ครูไปช่วยฯ/ครูเกษียณ ปี57)  จำแนกตามวุฒิการศึกษา (วิชาเอก)   </t>
  </si>
  <si>
    <t>จำนวนครู ตาม จ.18 (รวมตำแหน่งว่าง/ครูไปช่วยฯ/ครูเกษียณ ปี57) จำแนกตามวุฒิการศึกษา (วิชาเอก)</t>
  </si>
  <si>
    <t>จำนวนครู ตาม จ.18 (รวมตำแหน่งว่าง/ครูไปช่วยฯ/ครูเกษียณ ปี 57) จำแนกตามสาขาวิชาที่สอน</t>
  </si>
  <si>
    <t>7. แบบแสดงจำนวนครูตาม จ.18 /ความต้องการครูตามจำนวนที่ขาดจากเกณฑ์/วิชาสอนของครูเกษียณปี 57 จำแนกรายวิชา</t>
  </si>
  <si>
    <t>หมายเหตุ  จัดเรียงข้อมูลตามแต่ที่ สพท.เห็นสมควร (ให้ครบทุกโรงเรียน) และนำการเรียงลำดับโรงนี้ ไปใช้ต่อในแผ่นงาน totalสาระ /</t>
  </si>
  <si>
    <t xml:space="preserve">         ครูมาช่วย-พนง.ราชการ และ วุฒิวิชาเอก (ลำดับทั้ง 4 ชีท เป็นลำดับเดียวกัน)</t>
  </si>
  <si>
    <t xml:space="preserve">  3. วิชาสอนของครูที่เกษียณฯ (ตามข้อ 7)  ให้กรอกเฉพาะโรงเรียนที่มีครูเกษียณเท่านั้น หากสอนมากกว่า 1 วิชา ให้เลือกวิชาที่สอนมากที่สุดเพียงวิชาเดียว และจำนวนวิชาที่สอนต้องเท่ากับจำนวนเกษียณด้วย</t>
  </si>
  <si>
    <t xml:space="preserve">  4. ครูมาช่วยราชการ และพนักงานราชการ (ตำแหน่งครูผู้สอน) (ตามข้อ 8) หากสอนมากกว่า 1 วิชา ให้เลือกวิชาที่สอนมากที่สุดเพียงวิชาเดียว สำหรับผู้บริหารให้ลงในช่อง บร. (ไม่ต้องลงวิชา)  </t>
  </si>
  <si>
    <t>ตารางการตรวจแบบโรงเรียน  (ใช้ได้กับโรงเรียนทุกโรงในสังกัด สพท.)</t>
  </si>
  <si>
    <t xml:space="preserve">5.2  ครูสอน ให้จำแนกตามวุฒิการศึกษาวิชาเอกที่จบ / ในกรณี ที่จบมากกว่า 1 วุฒิ ให้เลือกวุฒิการศึกษาวิชาเอกที่สอน / และในกรณีที่จบ ป.โท / ป.ตรี (บริหารการศึกษา) ขอให้ใช้วุฒิ ในระดับ ป.ตรี </t>
  </si>
  <si>
    <t xml:space="preserve">     หรือในระดับที่ต่ำกว่า ซึ่งจำแนกวุฒิการศึกษาวิชาเอก มาจำแนกแทน/ กรณีที่จบวุฒิการศึกษาวิชาเอกที่นอกเหนือจากนี้ (ไม่สามารถเข้ากับกลุ่มใดได้)  ให้ใส่ในช่อง "ไม่สามารถระบุได้" </t>
  </si>
  <si>
    <t xml:space="preserve"> และ ตำแหน่งว่าง ให้ระบุในช่อง "ตำแหน่งว่าง"</t>
  </si>
  <si>
    <t>จำนวนครูตามเกณฑ์ ก.ค.ศ.</t>
  </si>
  <si>
    <t>ความต้องการครูฯ  (กรอกเฉพาะโรงเรียนที่ขาดครูตามเกณฑ์ ก.ค.ศ.)</t>
  </si>
  <si>
    <t>วิทยาศาสตร์(ทั่วไป)</t>
  </si>
  <si>
    <t>ตรวจสอบ</t>
  </si>
  <si>
    <t>ครูเกษียณ</t>
  </si>
  <si>
    <r>
      <t>คำอธิบาย</t>
    </r>
    <r>
      <rPr>
        <sz val="16"/>
        <rFont val="AngsanaUPC"/>
        <family val="1"/>
      </rPr>
      <t xml:space="preserve">  โปรดกรอกรายละเอียดลงในช่องโดยใช้</t>
    </r>
    <r>
      <rPr>
        <b/>
        <u/>
        <sz val="16"/>
        <rFont val="AngsanaUPC"/>
        <family val="1"/>
      </rPr>
      <t>ข้อมูล ณ วันที่  10 มิถุนายน 2557</t>
    </r>
  </si>
  <si>
    <r>
      <t>"1"</t>
    </r>
    <r>
      <rPr>
        <sz val="16"/>
        <rFont val="AngsanaUPC"/>
        <family val="1"/>
      </rPr>
      <t xml:space="preserve">  เทศบาลตำบล          </t>
    </r>
  </si>
  <si>
    <r>
      <t>"2"</t>
    </r>
    <r>
      <rPr>
        <sz val="16"/>
        <rFont val="AngsanaUPC"/>
        <family val="1"/>
      </rPr>
      <t xml:space="preserve">  เทศบาลเมือง               </t>
    </r>
  </si>
  <si>
    <r>
      <t>"</t>
    </r>
    <r>
      <rPr>
        <b/>
        <sz val="16"/>
        <rFont val="AngsanaUPC"/>
        <family val="1"/>
      </rPr>
      <t>ส</t>
    </r>
    <r>
      <rPr>
        <sz val="16"/>
        <rFont val="AngsanaUPC"/>
        <family val="1"/>
      </rPr>
      <t>"  พื้นที่เสี่ยงภัย</t>
    </r>
  </si>
  <si>
    <r>
      <t>"</t>
    </r>
    <r>
      <rPr>
        <b/>
        <sz val="16"/>
        <rFont val="AngsanaUPC"/>
        <family val="1"/>
      </rPr>
      <t>ก</t>
    </r>
    <r>
      <rPr>
        <sz val="16"/>
        <rFont val="AngsanaUPC"/>
        <family val="1"/>
      </rPr>
      <t>"   พื้นที่กันดาร</t>
    </r>
  </si>
  <si>
    <r>
      <t>"</t>
    </r>
    <r>
      <rPr>
        <b/>
        <sz val="16"/>
        <rFont val="AngsanaUPC"/>
        <family val="1"/>
      </rPr>
      <t>น</t>
    </r>
    <r>
      <rPr>
        <sz val="16"/>
        <rFont val="AngsanaUPC"/>
        <family val="1"/>
      </rPr>
      <t>"  พื้นที่ที่มีชนกลุ่มน้อย</t>
    </r>
  </si>
  <si>
    <r>
      <t>"</t>
    </r>
    <r>
      <rPr>
        <b/>
        <sz val="16"/>
        <rFont val="AngsanaUPC"/>
        <family val="1"/>
      </rPr>
      <t>ช</t>
    </r>
    <r>
      <rPr>
        <sz val="16"/>
        <rFont val="AngsanaUPC"/>
        <family val="1"/>
      </rPr>
      <t>"  พื้นที่ชายแดน</t>
    </r>
  </si>
  <si>
    <r>
      <t>"</t>
    </r>
    <r>
      <rPr>
        <b/>
        <sz val="16"/>
        <rFont val="AngsanaUPC"/>
        <family val="1"/>
      </rPr>
      <t>พ</t>
    </r>
    <r>
      <rPr>
        <sz val="16"/>
        <rFont val="AngsanaUPC"/>
        <family val="1"/>
      </rPr>
      <t>"   โรงเรียนในพระราชดำริ</t>
    </r>
  </si>
  <si>
    <r>
      <t>"</t>
    </r>
    <r>
      <rPr>
        <b/>
        <sz val="16"/>
        <rFont val="AngsanaUPC"/>
        <family val="1"/>
      </rPr>
      <t>ป</t>
    </r>
    <r>
      <rPr>
        <sz val="16"/>
        <rFont val="AngsanaUPC"/>
        <family val="1"/>
      </rPr>
      <t>"   โรงเรียนปกติ</t>
    </r>
  </si>
  <si>
    <r>
      <t>(6),(7)</t>
    </r>
    <r>
      <rPr>
        <sz val="16"/>
        <rFont val="AngsanaUPC"/>
        <family val="1"/>
      </rPr>
      <t xml:space="preserve">  จำนวนครูตาม จ.18 หมายถึง  ตำแหน่งที่มีผู้ครองและตำแหน่งว่างที่มีอัตราเงินเดือน   </t>
    </r>
    <r>
      <rPr>
        <b/>
        <sz val="16"/>
        <rFont val="AngsanaUPC"/>
        <family val="1"/>
      </rPr>
      <t>(ไม่นับรวมตำแหน่งที่อยู่ในเงื่อนไขการยุบเลิกและตำแหน่งที่รอการตัดโอนไปสถานศึกษาอื่น)</t>
    </r>
  </si>
  <si>
    <r>
      <t>(9),(10)</t>
    </r>
    <r>
      <rPr>
        <sz val="16"/>
        <rFont val="AngsanaUPC"/>
        <family val="1"/>
      </rPr>
      <t xml:space="preserve">   จำนวนครูตามเกณฑ์ ก.ค.ศ. ให้คิดจำนวนครูตามเกณฑ์ที่ ก.ค.ศ.กำหนด </t>
    </r>
  </si>
  <si>
    <r>
      <t>(12),(13)</t>
    </r>
    <r>
      <rPr>
        <sz val="16"/>
        <rFont val="AngsanaUPC"/>
        <family val="1"/>
      </rPr>
      <t xml:space="preserve">  จำนวนครู -ขาด,เกิน  คำนวณได้ดังนี้  ช่อง (11)  = ช่อง (5) - (8) ,    ช่อง (12)  = ช่อง (6) - (9) ,   ช่อง (13)  = ช่อง (7) - (10)</t>
    </r>
  </si>
  <si>
    <r>
      <t xml:space="preserve">(15)  </t>
    </r>
    <r>
      <rPr>
        <sz val="16"/>
        <rFont val="AngsanaUPC"/>
        <family val="1"/>
      </rPr>
      <t>ครูเกษียณ ขอให้กรอกข้อมูลจำนวนครูเกษียณ ปีงบประมาณ พ.ศ.2557  (30 กันยายน 2557)</t>
    </r>
  </si>
  <si>
    <r>
      <t>(17)</t>
    </r>
    <r>
      <rPr>
        <sz val="16"/>
        <rFont val="AngsanaUPC"/>
        <family val="1"/>
      </rPr>
      <t xml:space="preserve">  จำนวนครูมาช่วยราชการ คือ จำนวนครูที่มาช่วยราชการจากที่อื่น ซึ่งไม่ได้อยู่ตาม จ.18  </t>
    </r>
  </si>
  <si>
    <r>
      <t xml:space="preserve">(18) </t>
    </r>
    <r>
      <rPr>
        <sz val="16"/>
        <rFont val="AngsanaUPC"/>
        <family val="1"/>
      </rPr>
      <t>พนักงานราชการตำแหน่งครูผู้สอน (ตามกรอบอัตรากำลังพนักงานราชการ)</t>
    </r>
  </si>
  <si>
    <r>
      <t>(19)</t>
    </r>
    <r>
      <rPr>
        <sz val="16"/>
        <rFont val="AngsanaUPC"/>
        <family val="1"/>
      </rPr>
      <t xml:space="preserve"> จำนวนครู -ขาด,เกิน สุทธิ  คำนวณได้ดังนี้  ช่อง (19)  = ช่อง (13)-(15)-(16)+(17)+(18)</t>
    </r>
  </si>
  <si>
    <r>
      <t>(20)</t>
    </r>
    <r>
      <rPr>
        <sz val="16"/>
        <rFont val="AngsanaUPC"/>
        <family val="1"/>
      </rPr>
      <t xml:space="preserve"> จำนวนครู - ขาด,เกิน สุทธิ คิดเป็นร้อยละ คำนวณได้จาก ช่อง (19) หารด้วย ช่อง (10)  คูณด้วย 100 (ทศนิยม 2 หลัก)</t>
    </r>
  </si>
  <si>
    <t>-</t>
  </si>
  <si>
    <t>รวมทั้งหมด  16   โรง</t>
  </si>
  <si>
    <t>รวมทั้งหมด   26  โรง</t>
  </si>
  <si>
    <t>ไม่มี</t>
  </si>
  <si>
    <t>รวมทั้งหมด  2   โรง</t>
  </si>
  <si>
    <t>รวมทั้งหมด  44   โรง</t>
  </si>
  <si>
    <t>รวมทั้งหมด  10   โรง</t>
  </si>
  <si>
    <t>รวมทั้งหมด 9     โรง</t>
  </si>
  <si>
    <t>รวมทั้งหมด  6   โรง</t>
  </si>
  <si>
    <t>รวมทั้งหมด 4    โรง</t>
  </si>
  <si>
    <t>บ้านท่าเนียน</t>
  </si>
  <si>
    <t>บ้านนาหยา</t>
  </si>
  <si>
    <t>บ้านเกาะโคบ</t>
  </si>
  <si>
    <t>วัดปลักปอม</t>
  </si>
  <si>
    <t>บ้านไสนายขัน</t>
  </si>
  <si>
    <t>วัดสังฆวราราม</t>
  </si>
  <si>
    <t>วัดโตนด</t>
  </si>
  <si>
    <t>บ้านทุ่งหนองสิบบาท</t>
  </si>
  <si>
    <t>วัดควนนางพิมพ์</t>
  </si>
  <si>
    <t>วัดควนโก(ไพศาลประชาอุปถัมภ์)</t>
  </si>
  <si>
    <t>วัดโรจนาราม</t>
  </si>
  <si>
    <t>บ้านแหลมดิน (หัสนันท์อุปถัมภ์)</t>
  </si>
  <si>
    <t>บ้านคลองขุด</t>
  </si>
  <si>
    <t>วัดท่านางพรหม</t>
  </si>
  <si>
    <t>วัดสะทัง</t>
  </si>
  <si>
    <t>วัดโพธิยาราม</t>
  </si>
  <si>
    <t>วัดปัณณาราม</t>
  </si>
  <si>
    <t>บ้านปากบางนาคราช</t>
  </si>
  <si>
    <t>บ้านควนหินแท่น</t>
  </si>
  <si>
    <t>บ้านช่องฟืน</t>
  </si>
  <si>
    <t>วัดนาหม่อม (เชนวิทยา)</t>
  </si>
  <si>
    <t>วัดนาปะขอ</t>
  </si>
  <si>
    <t>บ้านท่านางพรหม (ธนาคารกรุงเทพ 8)</t>
  </si>
  <si>
    <t>บ้านแหลม</t>
  </si>
  <si>
    <t>วัดสุภาษิตาราม</t>
  </si>
  <si>
    <t>วัดควนขี้แรด</t>
  </si>
  <si>
    <t>บ้านคลองใหญ่</t>
  </si>
  <si>
    <t>วัดหานโพธิ์</t>
  </si>
  <si>
    <t>บ้านโคกม่วง (ดำประชาอุทิศ)</t>
  </si>
  <si>
    <t>วัดแหลมจองถนน</t>
  </si>
  <si>
    <t>บ้านเกาะหมาก</t>
  </si>
  <si>
    <t>บ้านเกาะเสือ</t>
  </si>
  <si>
    <t>บ้านท่าวา</t>
  </si>
  <si>
    <t>บ้านวังปริง</t>
  </si>
  <si>
    <t>วัดไทรพอน</t>
  </si>
  <si>
    <t>บ้านควนโคกยา</t>
  </si>
  <si>
    <t>วัดพังกิ่ง</t>
  </si>
  <si>
    <t>มิตรมวลชน ๑</t>
  </si>
  <si>
    <t>วัดควนเคี่ยม</t>
  </si>
  <si>
    <t>วัดควนสามโพธิ์</t>
  </si>
  <si>
    <t>วัดหัวเขาชัยสน</t>
  </si>
  <si>
    <t>ไทยรัฐวิทยา 23 (วัดโคกโหนด)</t>
  </si>
  <si>
    <t>วัดโหล๊ะจันกระ</t>
  </si>
  <si>
    <t>วัดชุมประดิษฐ์</t>
  </si>
  <si>
    <t>บ้านเทพราช</t>
  </si>
  <si>
    <t>บ้านหน้าวัง</t>
  </si>
  <si>
    <t>วัดโคกตะเคียน</t>
  </si>
  <si>
    <t>วัดหวัง</t>
  </si>
  <si>
    <t>วัดพระเกิด</t>
  </si>
  <si>
    <t>บ้านม่วงทวน</t>
  </si>
  <si>
    <t>บ้านร่มโพธิ์ไทร</t>
  </si>
  <si>
    <t>บ้านเกาะนางคำเหนือ</t>
  </si>
  <si>
    <t>สำนักสงฆ์ห้วยเรือ</t>
  </si>
  <si>
    <t>บ้านโคกสัก</t>
  </si>
  <si>
    <t>ปากพะยูน</t>
  </si>
  <si>
    <t>บ้านพน</t>
  </si>
  <si>
    <t>บ้านต้นสน</t>
  </si>
  <si>
    <t>บ้านห้วยทราย (มิตรภาพที่ 150)</t>
  </si>
  <si>
    <t>วัดพรุพ้อ</t>
  </si>
  <si>
    <t>บ้านบางมวง</t>
  </si>
  <si>
    <t>วัดท่าดินแดง</t>
  </si>
  <si>
    <t>บ้านทุ่งคลองควาย</t>
  </si>
  <si>
    <t>สามัคคีอนุสรณ์</t>
  </si>
  <si>
    <t>บ้านยางขาคีม</t>
  </si>
  <si>
    <t>บ้านควนนกหว้า</t>
  </si>
  <si>
    <t>บ้านลานช้าง(มิตรภาพ 45)</t>
  </si>
  <si>
    <t>บ้านโพธิ์ (ชุมคณานุสรณ์)</t>
  </si>
  <si>
    <t>วัดหัวควน</t>
  </si>
  <si>
    <t>บ้านท่าลาด</t>
  </si>
  <si>
    <t>บ้านท่าเชียด</t>
  </si>
  <si>
    <t>อนุบาลกงหรา</t>
  </si>
  <si>
    <t>บ้านป่าแก่</t>
  </si>
  <si>
    <t>วัดควนเผยอ</t>
  </si>
  <si>
    <t>วัดแหลมดินสอ</t>
  </si>
  <si>
    <t>วัดบางขวน</t>
  </si>
  <si>
    <t>บ้านคู</t>
  </si>
  <si>
    <t>บ้านหัวช้าง</t>
  </si>
  <si>
    <t>วัดควนเพ็ง</t>
  </si>
  <si>
    <t>บ้านทะเลเหมียง</t>
  </si>
  <si>
    <t>บ้านน้ำตก</t>
  </si>
  <si>
    <t>บ้านดอนประดู่</t>
  </si>
  <si>
    <t>บ้านควนอินนอโม</t>
  </si>
  <si>
    <t>บ้านเกาะทองสม</t>
  </si>
  <si>
    <t>วัดรัตนวราราม</t>
  </si>
  <si>
    <t>บ้านโคกทราย</t>
  </si>
  <si>
    <t>อนุบาลเขาชัยสน</t>
  </si>
  <si>
    <t>บ้านด่านโลด</t>
  </si>
  <si>
    <t>บ้านพรุนายขาว</t>
  </si>
  <si>
    <t>วัดเขาวงก์</t>
  </si>
  <si>
    <t>วัดฝาละมี</t>
  </si>
  <si>
    <t>บ้านปากพล</t>
  </si>
  <si>
    <t>วัดลอน</t>
  </si>
  <si>
    <t>บ้านควนหมอทอง</t>
  </si>
  <si>
    <t>วัดท่าควาย</t>
  </si>
  <si>
    <t>วัดแตระ (ปาลานุเคราะห์)</t>
  </si>
  <si>
    <t>วัดบ้านแหลมกรวด (อินทรประดิษฐ์)</t>
  </si>
  <si>
    <t>บ้านเกาะนางคำ</t>
  </si>
  <si>
    <t>บ้านเหมืองตะกั่ว</t>
  </si>
  <si>
    <t>อนุบาลบางแก้ว</t>
  </si>
  <si>
    <t>วัดป่าบอนต่ำ</t>
  </si>
  <si>
    <t>บ้านควนพระสาครินทร์</t>
  </si>
  <si>
    <t>บ้านทอนตรน</t>
  </si>
  <si>
    <t>บ้านนาทุ่งโพธิ์</t>
  </si>
  <si>
    <t>วัดตะโหมด (หมุนคณานุสรณ์)</t>
  </si>
  <si>
    <t>บ้านควนแหวง</t>
  </si>
  <si>
    <t>บ้านพูด กรป.กลาง</t>
  </si>
  <si>
    <t>บ้านต้นประดู่</t>
  </si>
  <si>
    <t>บ้านควนยวน</t>
  </si>
  <si>
    <t>บ้านทุ่งนารี</t>
  </si>
  <si>
    <t>บ้านหนองธง</t>
  </si>
  <si>
    <t>บ้านโหล๊ะหาร</t>
  </si>
  <si>
    <t>บ้านควนประกอบ</t>
  </si>
  <si>
    <t>บ้านหาดไข่เต่า</t>
  </si>
  <si>
    <t>อนุบาลป่าบอน</t>
  </si>
  <si>
    <t>อนุบาลปากพะยูน</t>
  </si>
  <si>
    <t>บ้านหารเทา (จรุงราษฎร์ดำเนิน)</t>
  </si>
  <si>
    <t>บ้านแม่ขรี(สวิงประชาสรรค์)</t>
  </si>
  <si>
    <t>รวมทั้งหมด  117   โรง</t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</si>
</sst>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58">
    <font>
      <sz val="14"/>
      <name val="Cordia New"/>
      <charset val="222"/>
    </font>
    <font>
      <b/>
      <sz val="14"/>
      <name val="Cordia New"/>
      <family val="2"/>
      <charset val="222"/>
    </font>
    <font>
      <b/>
      <i/>
      <sz val="16"/>
      <name val="Cordia New"/>
      <family val="2"/>
      <charset val="222"/>
    </font>
    <font>
      <b/>
      <u/>
      <sz val="14"/>
      <name val="Cordia New"/>
      <family val="2"/>
      <charset val="222"/>
    </font>
    <font>
      <sz val="14"/>
      <name val="Cordia New"/>
      <family val="2"/>
      <charset val="222"/>
    </font>
    <font>
      <sz val="14"/>
      <name val="Cordia New"/>
      <family val="2"/>
    </font>
    <font>
      <b/>
      <sz val="14"/>
      <name val="Cordia New"/>
      <family val="2"/>
    </font>
    <font>
      <b/>
      <sz val="13.5"/>
      <name val="Cordia New"/>
      <family val="2"/>
      <charset val="222"/>
    </font>
    <font>
      <sz val="8"/>
      <name val="Cordia New"/>
      <family val="2"/>
    </font>
    <font>
      <b/>
      <sz val="16"/>
      <color indexed="10"/>
      <name val="Cordia New"/>
      <family val="2"/>
    </font>
    <font>
      <b/>
      <u/>
      <sz val="20"/>
      <name val="Cordia New"/>
      <family val="2"/>
      <charset val="222"/>
    </font>
    <font>
      <sz val="16"/>
      <name val="Cordia New"/>
      <family val="2"/>
      <charset val="222"/>
    </font>
    <font>
      <b/>
      <sz val="16"/>
      <name val="Cordia New"/>
      <family val="2"/>
    </font>
    <font>
      <b/>
      <sz val="24"/>
      <color indexed="10"/>
      <name val="Cordia New"/>
      <family val="2"/>
    </font>
    <font>
      <sz val="22"/>
      <name val="Cordia New"/>
      <family val="2"/>
    </font>
    <font>
      <b/>
      <sz val="22"/>
      <color indexed="10"/>
      <name val="Cordia New"/>
      <family val="2"/>
    </font>
    <font>
      <b/>
      <sz val="22"/>
      <name val="Cordia New"/>
      <family val="2"/>
    </font>
    <font>
      <b/>
      <sz val="18"/>
      <name val="Cordia New"/>
      <family val="2"/>
      <charset val="222"/>
    </font>
    <font>
      <b/>
      <sz val="24"/>
      <color rgb="FFFF0000"/>
      <name val="Cordia New"/>
      <family val="2"/>
    </font>
    <font>
      <sz val="14"/>
      <color rgb="FFFF0000"/>
      <name val="Cordia New"/>
      <family val="2"/>
    </font>
    <font>
      <b/>
      <sz val="20"/>
      <name val="Cordia New"/>
      <family val="2"/>
      <charset val="222"/>
    </font>
    <font>
      <b/>
      <sz val="18"/>
      <color theme="3" tint="-0.249977111117893"/>
      <name val="Cordia New"/>
      <family val="2"/>
    </font>
    <font>
      <b/>
      <sz val="18"/>
      <name val="Cordia New"/>
      <family val="2"/>
    </font>
    <font>
      <b/>
      <i/>
      <sz val="14"/>
      <name val="Cordia New"/>
      <family val="2"/>
    </font>
    <font>
      <b/>
      <sz val="22"/>
      <color rgb="FFFF0000"/>
      <name val="Cordia New"/>
      <family val="2"/>
    </font>
    <font>
      <b/>
      <sz val="18"/>
      <color rgb="FFFF0000"/>
      <name val="Cordia New"/>
      <family val="2"/>
    </font>
    <font>
      <b/>
      <sz val="28"/>
      <name val="Cordia New"/>
      <family val="2"/>
    </font>
    <font>
      <sz val="10"/>
      <name val="Arial"/>
      <family val="2"/>
    </font>
    <font>
      <sz val="14"/>
      <name val="TH Niramit AS"/>
    </font>
    <font>
      <sz val="18"/>
      <name val="Cordia New"/>
      <family val="2"/>
    </font>
    <font>
      <b/>
      <sz val="20"/>
      <name val="Cordia New"/>
      <family val="2"/>
    </font>
    <font>
      <sz val="20"/>
      <name val="Cordia New"/>
      <family val="2"/>
    </font>
    <font>
      <b/>
      <sz val="36"/>
      <color indexed="10"/>
      <name val="Cordia New"/>
      <family val="2"/>
    </font>
    <font>
      <b/>
      <sz val="36"/>
      <color rgb="FFFF0000"/>
      <name val="Cordia New"/>
      <family val="2"/>
    </font>
    <font>
      <b/>
      <sz val="20"/>
      <color rgb="FFFF0000"/>
      <name val="Cordia New"/>
      <family val="2"/>
    </font>
    <font>
      <b/>
      <sz val="14"/>
      <color rgb="FFFF0000"/>
      <name val="Cordia New"/>
      <family val="2"/>
    </font>
    <font>
      <b/>
      <i/>
      <sz val="24"/>
      <color theme="3" tint="-0.249977111117893"/>
      <name val="Cordia New"/>
      <family val="2"/>
    </font>
    <font>
      <b/>
      <sz val="14"/>
      <color theme="3" tint="-0.249977111117893"/>
      <name val="Cordia New"/>
      <family val="2"/>
    </font>
    <font>
      <b/>
      <sz val="28"/>
      <color rgb="FFFF0000"/>
      <name val="Cordia New"/>
      <family val="2"/>
    </font>
    <font>
      <sz val="16"/>
      <name val="Cordia New"/>
      <family val="2"/>
    </font>
    <font>
      <b/>
      <sz val="11"/>
      <name val="Cordia New"/>
      <family val="2"/>
    </font>
    <font>
      <b/>
      <sz val="22"/>
      <color theme="3" tint="-0.249977111117893"/>
      <name val="Cordia New"/>
      <family val="2"/>
    </font>
    <font>
      <b/>
      <sz val="20"/>
      <color theme="3" tint="-0.249977111117893"/>
      <name val="Cordia New"/>
      <family val="2"/>
    </font>
    <font>
      <b/>
      <sz val="16"/>
      <color rgb="FFFF0000"/>
      <name val="Cordia New"/>
      <family val="2"/>
    </font>
    <font>
      <sz val="18"/>
      <color rgb="FF7030A0"/>
      <name val="Cordia New"/>
      <family val="2"/>
    </font>
    <font>
      <b/>
      <sz val="18"/>
      <color rgb="FF7030A0"/>
      <name val="Cordia New"/>
      <family val="2"/>
    </font>
    <font>
      <b/>
      <sz val="24"/>
      <color theme="3" tint="-0.249977111117893"/>
      <name val="Cordia New"/>
      <family val="2"/>
    </font>
    <font>
      <b/>
      <sz val="18"/>
      <color rgb="FF2603BD"/>
      <name val="Cordia New"/>
      <family val="2"/>
    </font>
    <font>
      <b/>
      <sz val="22"/>
      <color rgb="FF2603BD"/>
      <name val="Cordia New"/>
      <family val="2"/>
    </font>
    <font>
      <b/>
      <sz val="36"/>
      <name val="Cordia New"/>
      <family val="2"/>
    </font>
    <font>
      <sz val="14"/>
      <color rgb="FFFF0000"/>
      <name val="TH Niramit AS"/>
    </font>
    <font>
      <b/>
      <i/>
      <sz val="16"/>
      <name val="AngsanaUPC"/>
      <family val="1"/>
    </font>
    <font>
      <sz val="16"/>
      <name val="AngsanaUPC"/>
      <family val="1"/>
    </font>
    <font>
      <b/>
      <sz val="16"/>
      <name val="AngsanaUPC"/>
      <family val="1"/>
    </font>
    <font>
      <sz val="16"/>
      <color rgb="FFFF0000"/>
      <name val="AngsanaUPC"/>
      <family val="1"/>
    </font>
    <font>
      <b/>
      <u/>
      <sz val="16"/>
      <name val="AngsanaUPC"/>
      <family val="1"/>
    </font>
    <font>
      <sz val="16"/>
      <name val="Angsana New"/>
      <family val="1"/>
    </font>
    <font>
      <sz val="16"/>
      <color theme="1"/>
      <name val="AngsanaUPC"/>
      <family val="1"/>
    </font>
  </fonts>
  <fills count="2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7" fillId="0" borderId="0"/>
  </cellStyleXfs>
  <cellXfs count="854">
    <xf numFmtId="0" fontId="0" fillId="0" borderId="0" xfId="0"/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quotePrefix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9" xfId="0" quotePrefix="1" applyBorder="1" applyAlignment="1">
      <alignment horizontal="center" vertical="center" shrinkToFit="1"/>
    </xf>
    <xf numFmtId="0" fontId="0" fillId="0" borderId="10" xfId="0" quotePrefix="1" applyBorder="1" applyAlignment="1">
      <alignment horizontal="center" vertical="center" shrinkToFit="1"/>
    </xf>
    <xf numFmtId="0" fontId="0" fillId="0" borderId="6" xfId="0" quotePrefix="1" applyBorder="1" applyAlignment="1">
      <alignment horizontal="center" vertical="center" shrinkToFit="1"/>
    </xf>
    <xf numFmtId="0" fontId="2" fillId="0" borderId="0" xfId="0" applyFont="1" applyAlignment="1">
      <alignment horizontal="center"/>
    </xf>
    <xf numFmtId="0" fontId="0" fillId="0" borderId="0" xfId="0" quotePrefix="1" applyAlignment="1">
      <alignment horizontal="right"/>
    </xf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4" fillId="0" borderId="0" xfId="0" applyFont="1"/>
    <xf numFmtId="0" fontId="0" fillId="0" borderId="0" xfId="0" applyAlignment="1"/>
    <xf numFmtId="0" fontId="3" fillId="0" borderId="0" xfId="0" applyFont="1" applyAlignment="1"/>
    <xf numFmtId="0" fontId="4" fillId="0" borderId="0" xfId="0" applyFont="1" applyAlignment="1"/>
    <xf numFmtId="0" fontId="1" fillId="0" borderId="0" xfId="0" applyFont="1" applyAlignment="1"/>
    <xf numFmtId="0" fontId="0" fillId="0" borderId="8" xfId="0" applyBorder="1" applyAlignment="1">
      <alignment horizontal="center" vertical="center" shrinkToFit="1"/>
    </xf>
    <xf numFmtId="0" fontId="2" fillId="0" borderId="0" xfId="0" applyFont="1" applyAlignment="1">
      <alignment horizontal="right"/>
    </xf>
    <xf numFmtId="0" fontId="0" fillId="0" borderId="11" xfId="0" applyBorder="1" applyAlignment="1">
      <alignment shrinkToFit="1"/>
    </xf>
    <xf numFmtId="0" fontId="0" fillId="0" borderId="12" xfId="0" applyBorder="1" applyAlignment="1">
      <alignment shrinkToFit="1"/>
    </xf>
    <xf numFmtId="0" fontId="1" fillId="0" borderId="0" xfId="0" applyFont="1" applyAlignment="1">
      <alignment horizontal="left"/>
    </xf>
    <xf numFmtId="0" fontId="0" fillId="0" borderId="7" xfId="0" quotePrefix="1" applyBorder="1" applyAlignment="1">
      <alignment horizontal="center" vertical="center" shrinkToFit="1"/>
    </xf>
    <xf numFmtId="0" fontId="6" fillId="0" borderId="0" xfId="0" applyFont="1" applyAlignment="1"/>
    <xf numFmtId="0" fontId="7" fillId="0" borderId="0" xfId="0" applyFont="1" applyAlignment="1">
      <alignment horizontal="left"/>
    </xf>
    <xf numFmtId="0" fontId="0" fillId="0" borderId="5" xfId="0" quotePrefix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4" fillId="0" borderId="0" xfId="0" applyFont="1" applyAlignment="1">
      <alignment shrinkToFit="1"/>
    </xf>
    <xf numFmtId="0" fontId="0" fillId="0" borderId="13" xfId="0" applyBorder="1" applyAlignment="1">
      <alignment shrinkToFit="1"/>
    </xf>
    <xf numFmtId="0" fontId="0" fillId="0" borderId="14" xfId="0" applyBorder="1" applyAlignment="1">
      <alignment shrinkToFit="1"/>
    </xf>
    <xf numFmtId="0" fontId="0" fillId="2" borderId="15" xfId="0" applyFill="1" applyBorder="1" applyAlignment="1">
      <alignment horizontal="center" shrinkToFit="1"/>
    </xf>
    <xf numFmtId="0" fontId="0" fillId="0" borderId="0" xfId="0" applyAlignment="1">
      <alignment horizontal="center" shrinkToFit="1"/>
    </xf>
    <xf numFmtId="0" fontId="0" fillId="2" borderId="12" xfId="0" applyFill="1" applyBorder="1" applyAlignment="1">
      <alignment shrinkToFit="1"/>
    </xf>
    <xf numFmtId="0" fontId="0" fillId="3" borderId="11" xfId="0" applyFill="1" applyBorder="1" applyAlignment="1">
      <alignment shrinkToFit="1"/>
    </xf>
    <xf numFmtId="0" fontId="0" fillId="3" borderId="12" xfId="0" applyFill="1" applyBorder="1" applyAlignment="1">
      <alignment shrinkToFit="1"/>
    </xf>
    <xf numFmtId="0" fontId="0" fillId="0" borderId="16" xfId="0" applyBorder="1" applyAlignment="1">
      <alignment shrinkToFit="1"/>
    </xf>
    <xf numFmtId="0" fontId="0" fillId="3" borderId="14" xfId="0" applyFill="1" applyBorder="1" applyAlignment="1">
      <alignment shrinkToFit="1"/>
    </xf>
    <xf numFmtId="0" fontId="0" fillId="0" borderId="17" xfId="0" applyBorder="1" applyAlignment="1">
      <alignment shrinkToFit="1"/>
    </xf>
    <xf numFmtId="0" fontId="0" fillId="0" borderId="18" xfId="0" applyBorder="1" applyAlignment="1">
      <alignment shrinkToFit="1"/>
    </xf>
    <xf numFmtId="0" fontId="0" fillId="0" borderId="15" xfId="0" applyBorder="1" applyAlignment="1">
      <alignment horizontal="center" shrinkToFit="1"/>
    </xf>
    <xf numFmtId="2" fontId="0" fillId="2" borderId="15" xfId="0" applyNumberFormat="1" applyFill="1" applyBorder="1" applyAlignment="1">
      <alignment horizontal="center" shrinkToFit="1"/>
    </xf>
    <xf numFmtId="2" fontId="0" fillId="4" borderId="15" xfId="0" applyNumberFormat="1" applyFill="1" applyBorder="1" applyAlignment="1">
      <alignment shrinkToFit="1"/>
    </xf>
    <xf numFmtId="0" fontId="9" fillId="0" borderId="0" xfId="0" applyFont="1" applyAlignment="1"/>
    <xf numFmtId="0" fontId="0" fillId="0" borderId="0" xfId="0" applyBorder="1" applyAlignment="1"/>
    <xf numFmtId="0" fontId="0" fillId="0" borderId="0" xfId="0" applyBorder="1" applyAlignment="1">
      <alignment shrinkToFit="1"/>
    </xf>
    <xf numFmtId="0" fontId="0" fillId="0" borderId="0" xfId="0" applyBorder="1"/>
    <xf numFmtId="0" fontId="0" fillId="0" borderId="0" xfId="0" applyBorder="1" applyAlignment="1">
      <alignment horizontal="center" shrinkToFit="1"/>
    </xf>
    <xf numFmtId="0" fontId="4" fillId="0" borderId="4" xfId="0" applyFont="1" applyBorder="1"/>
    <xf numFmtId="0" fontId="3" fillId="0" borderId="5" xfId="0" applyFont="1" applyBorder="1"/>
    <xf numFmtId="0" fontId="4" fillId="0" borderId="7" xfId="0" applyFont="1" applyBorder="1"/>
    <xf numFmtId="0" fontId="4" fillId="0" borderId="5" xfId="0" applyFont="1" applyBorder="1"/>
    <xf numFmtId="0" fontId="4" fillId="0" borderId="8" xfId="0" applyFont="1" applyBorder="1"/>
    <xf numFmtId="0" fontId="4" fillId="0" borderId="10" xfId="0" applyFont="1" applyBorder="1"/>
    <xf numFmtId="0" fontId="4" fillId="0" borderId="19" xfId="0" applyFont="1" applyBorder="1"/>
    <xf numFmtId="0" fontId="1" fillId="0" borderId="5" xfId="0" applyFont="1" applyBorder="1"/>
    <xf numFmtId="0" fontId="1" fillId="0" borderId="0" xfId="0" quotePrefix="1" applyFont="1" applyBorder="1"/>
    <xf numFmtId="0" fontId="4" fillId="0" borderId="0" xfId="0" applyFont="1" applyBorder="1"/>
    <xf numFmtId="0" fontId="11" fillId="0" borderId="0" xfId="0" applyFont="1"/>
    <xf numFmtId="0" fontId="3" fillId="0" borderId="2" xfId="0" applyFont="1" applyBorder="1"/>
    <xf numFmtId="0" fontId="4" fillId="0" borderId="1" xfId="0" applyFont="1" applyBorder="1"/>
    <xf numFmtId="0" fontId="1" fillId="0" borderId="0" xfId="0" applyFont="1" applyBorder="1"/>
    <xf numFmtId="0" fontId="1" fillId="0" borderId="7" xfId="0" applyFont="1" applyBorder="1"/>
    <xf numFmtId="0" fontId="1" fillId="0" borderId="0" xfId="0" applyFont="1"/>
    <xf numFmtId="0" fontId="1" fillId="0" borderId="27" xfId="0" applyFont="1" applyBorder="1"/>
    <xf numFmtId="0" fontId="1" fillId="0" borderId="8" xfId="0" applyFont="1" applyBorder="1"/>
    <xf numFmtId="0" fontId="0" fillId="3" borderId="13" xfId="0" applyFill="1" applyBorder="1" applyAlignment="1">
      <alignment shrinkToFit="1"/>
    </xf>
    <xf numFmtId="0" fontId="5" fillId="0" borderId="0" xfId="0" applyFont="1"/>
    <xf numFmtId="0" fontId="0" fillId="5" borderId="0" xfId="0" applyFill="1" applyBorder="1" applyAlignment="1">
      <alignment horizontal="center" vertical="center" shrinkToFit="1"/>
    </xf>
    <xf numFmtId="0" fontId="0" fillId="6" borderId="0" xfId="0" applyFill="1" applyBorder="1" applyAlignment="1">
      <alignment horizontal="center" vertical="center" shrinkToFit="1"/>
    </xf>
    <xf numFmtId="0" fontId="0" fillId="0" borderId="29" xfId="0" applyBorder="1" applyAlignment="1">
      <alignment shrinkToFit="1"/>
    </xf>
    <xf numFmtId="0" fontId="5" fillId="0" borderId="29" xfId="0" applyFont="1" applyFill="1" applyBorder="1" applyAlignment="1">
      <alignment horizontal="center"/>
    </xf>
    <xf numFmtId="0" fontId="0" fillId="2" borderId="29" xfId="0" applyFill="1" applyBorder="1" applyAlignment="1">
      <alignment shrinkToFit="1"/>
    </xf>
    <xf numFmtId="0" fontId="0" fillId="5" borderId="29" xfId="0" applyFill="1" applyBorder="1" applyAlignment="1">
      <alignment shrinkToFit="1"/>
    </xf>
    <xf numFmtId="2" fontId="0" fillId="4" borderId="29" xfId="0" applyNumberFormat="1" applyFill="1" applyBorder="1" applyAlignment="1">
      <alignment shrinkToFit="1"/>
    </xf>
    <xf numFmtId="0" fontId="0" fillId="0" borderId="30" xfId="0" applyBorder="1" applyAlignment="1">
      <alignment shrinkToFit="1"/>
    </xf>
    <xf numFmtId="0" fontId="0" fillId="2" borderId="30" xfId="0" applyFill="1" applyBorder="1" applyAlignment="1">
      <alignment shrinkToFit="1"/>
    </xf>
    <xf numFmtId="0" fontId="0" fillId="5" borderId="30" xfId="0" applyFill="1" applyBorder="1" applyAlignment="1">
      <alignment shrinkToFit="1"/>
    </xf>
    <xf numFmtId="2" fontId="0" fillId="4" borderId="30" xfId="0" applyNumberFormat="1" applyFill="1" applyBorder="1" applyAlignment="1">
      <alignment shrinkToFit="1"/>
    </xf>
    <xf numFmtId="0" fontId="0" fillId="0" borderId="31" xfId="0" applyBorder="1" applyAlignment="1">
      <alignment shrinkToFit="1"/>
    </xf>
    <xf numFmtId="0" fontId="0" fillId="0" borderId="0" xfId="0" applyFill="1" applyBorder="1" applyAlignment="1">
      <alignment shrinkToFit="1"/>
    </xf>
    <xf numFmtId="0" fontId="0" fillId="7" borderId="0" xfId="0" applyFill="1" applyBorder="1" applyAlignment="1">
      <alignment shrinkToFit="1"/>
    </xf>
    <xf numFmtId="0" fontId="6" fillId="0" borderId="0" xfId="0" applyFont="1"/>
    <xf numFmtId="0" fontId="13" fillId="0" borderId="0" xfId="0" applyFont="1"/>
    <xf numFmtId="0" fontId="0" fillId="0" borderId="0" xfId="0" applyFill="1"/>
    <xf numFmtId="0" fontId="0" fillId="8" borderId="15" xfId="0" applyFill="1" applyBorder="1" applyAlignment="1">
      <alignment horizontal="center"/>
    </xf>
    <xf numFmtId="0" fontId="0" fillId="9" borderId="15" xfId="0" applyFill="1" applyBorder="1" applyAlignment="1">
      <alignment horizontal="center"/>
    </xf>
    <xf numFmtId="2" fontId="0" fillId="8" borderId="15" xfId="0" applyNumberFormat="1" applyFill="1" applyBorder="1" applyAlignment="1">
      <alignment horizontal="center" shrinkToFit="1"/>
    </xf>
    <xf numFmtId="0" fontId="0" fillId="0" borderId="0" xfId="0" applyFill="1" applyAlignment="1">
      <alignment horizontal="right"/>
    </xf>
    <xf numFmtId="0" fontId="0" fillId="0" borderId="0" xfId="0" applyFill="1" applyBorder="1"/>
    <xf numFmtId="0" fontId="0" fillId="0" borderId="0" xfId="0" applyFill="1" applyBorder="1" applyAlignment="1">
      <alignment horizontal="right"/>
    </xf>
    <xf numFmtId="0" fontId="14" fillId="0" borderId="0" xfId="0" applyFont="1"/>
    <xf numFmtId="0" fontId="15" fillId="0" borderId="0" xfId="0" applyFont="1"/>
    <xf numFmtId="0" fontId="16" fillId="0" borderId="0" xfId="0" applyFont="1"/>
    <xf numFmtId="0" fontId="16" fillId="0" borderId="0" xfId="0" applyFont="1" applyFill="1"/>
    <xf numFmtId="0" fontId="14" fillId="0" borderId="0" xfId="0" applyFont="1" applyFill="1"/>
    <xf numFmtId="0" fontId="16" fillId="2" borderId="0" xfId="0" applyFont="1" applyFill="1"/>
    <xf numFmtId="0" fontId="14" fillId="2" borderId="0" xfId="0" applyFont="1" applyFill="1"/>
    <xf numFmtId="0" fontId="0" fillId="3" borderId="29" xfId="0" applyFill="1" applyBorder="1" applyAlignment="1">
      <alignment shrinkToFit="1"/>
    </xf>
    <xf numFmtId="1" fontId="5" fillId="7" borderId="0" xfId="0" applyNumberFormat="1" applyFont="1" applyFill="1" applyBorder="1" applyAlignment="1">
      <alignment horizontal="center" shrinkToFit="1"/>
    </xf>
    <xf numFmtId="0" fontId="0" fillId="3" borderId="30" xfId="0" applyFill="1" applyBorder="1" applyAlignment="1">
      <alignment shrinkToFit="1"/>
    </xf>
    <xf numFmtId="0" fontId="18" fillId="0" borderId="0" xfId="0" applyFont="1"/>
    <xf numFmtId="0" fontId="19" fillId="0" borderId="0" xfId="0" applyFo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11" borderId="20" xfId="0" applyFont="1" applyFill="1" applyBorder="1"/>
    <xf numFmtId="0" fontId="1" fillId="11" borderId="21" xfId="0" applyFont="1" applyFill="1" applyBorder="1"/>
    <xf numFmtId="0" fontId="1" fillId="11" borderId="22" xfId="0" applyFont="1" applyFill="1" applyBorder="1"/>
    <xf numFmtId="0" fontId="1" fillId="11" borderId="23" xfId="0" applyFont="1" applyFill="1" applyBorder="1"/>
    <xf numFmtId="0" fontId="1" fillId="11" borderId="24" xfId="0" quotePrefix="1" applyFont="1" applyFill="1" applyBorder="1" applyAlignment="1">
      <alignment horizontal="left"/>
    </xf>
    <xf numFmtId="0" fontId="1" fillId="11" borderId="25" xfId="0" applyFont="1" applyFill="1" applyBorder="1"/>
    <xf numFmtId="0" fontId="1" fillId="11" borderId="26" xfId="0" applyFont="1" applyFill="1" applyBorder="1"/>
    <xf numFmtId="0" fontId="1" fillId="11" borderId="28" xfId="0" applyFont="1" applyFill="1" applyBorder="1"/>
    <xf numFmtId="0" fontId="1" fillId="11" borderId="24" xfId="0" quotePrefix="1" applyFont="1" applyFill="1" applyBorder="1"/>
    <xf numFmtId="0" fontId="6" fillId="0" borderId="0" xfId="0" applyFont="1" applyBorder="1"/>
    <xf numFmtId="0" fontId="5" fillId="0" borderId="5" xfId="0" applyFont="1" applyBorder="1"/>
    <xf numFmtId="0" fontId="5" fillId="0" borderId="0" xfId="0" applyFont="1" applyBorder="1"/>
    <xf numFmtId="0" fontId="5" fillId="0" borderId="7" xfId="0" applyFont="1" applyBorder="1"/>
    <xf numFmtId="0" fontId="6" fillId="11" borderId="2" xfId="0" applyFont="1" applyFill="1" applyBorder="1"/>
    <xf numFmtId="0" fontId="6" fillId="11" borderId="1" xfId="0" applyFont="1" applyFill="1" applyBorder="1"/>
    <xf numFmtId="0" fontId="6" fillId="11" borderId="4" xfId="0" applyFont="1" applyFill="1" applyBorder="1"/>
    <xf numFmtId="0" fontId="6" fillId="11" borderId="8" xfId="0" applyFont="1" applyFill="1" applyBorder="1"/>
    <xf numFmtId="0" fontId="6" fillId="11" borderId="10" xfId="0" applyFont="1" applyFill="1" applyBorder="1" applyAlignment="1">
      <alignment horizontal="right"/>
    </xf>
    <xf numFmtId="0" fontId="6" fillId="11" borderId="19" xfId="0" applyFont="1" applyFill="1" applyBorder="1"/>
    <xf numFmtId="0" fontId="4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7" xfId="0" applyFont="1" applyBorder="1"/>
    <xf numFmtId="0" fontId="11" fillId="0" borderId="10" xfId="0" applyFont="1" applyBorder="1"/>
    <xf numFmtId="0" fontId="11" fillId="0" borderId="19" xfId="0" applyFont="1" applyBorder="1"/>
    <xf numFmtId="0" fontId="1" fillId="11" borderId="32" xfId="0" applyFont="1" applyFill="1" applyBorder="1" applyAlignment="1">
      <alignment vertical="center"/>
    </xf>
    <xf numFmtId="0" fontId="4" fillId="11" borderId="33" xfId="0" applyFont="1" applyFill="1" applyBorder="1" applyAlignment="1">
      <alignment vertical="center"/>
    </xf>
    <xf numFmtId="0" fontId="4" fillId="11" borderId="34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11" borderId="32" xfId="0" applyFont="1" applyFill="1" applyBorder="1"/>
    <xf numFmtId="0" fontId="5" fillId="11" borderId="33" xfId="0" applyFont="1" applyFill="1" applyBorder="1"/>
    <xf numFmtId="0" fontId="5" fillId="11" borderId="34" xfId="0" applyFont="1" applyFill="1" applyBorder="1"/>
    <xf numFmtId="0" fontId="22" fillId="0" borderId="0" xfId="0" applyFont="1" applyAlignment="1"/>
    <xf numFmtId="0" fontId="5" fillId="0" borderId="0" xfId="0" quotePrefix="1" applyFont="1" applyBorder="1" applyAlignment="1">
      <alignment horizontal="center"/>
    </xf>
    <xf numFmtId="0" fontId="5" fillId="0" borderId="0" xfId="0" applyFont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6" fillId="11" borderId="8" xfId="0" applyFont="1" applyFill="1" applyBorder="1" applyAlignment="1">
      <alignment horizontal="center" vertical="center"/>
    </xf>
    <xf numFmtId="0" fontId="6" fillId="11" borderId="9" xfId="0" applyFont="1" applyFill="1" applyBorder="1" applyAlignment="1">
      <alignment horizontal="center" vertical="center"/>
    </xf>
    <xf numFmtId="0" fontId="6" fillId="11" borderId="15" xfId="0" applyFont="1" applyFill="1" applyBorder="1" applyAlignment="1">
      <alignment vertical="center"/>
    </xf>
    <xf numFmtId="0" fontId="6" fillId="11" borderId="15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30" xfId="0" applyFont="1" applyBorder="1" applyAlignment="1">
      <alignment horizontal="center"/>
    </xf>
    <xf numFmtId="0" fontId="5" fillId="11" borderId="30" xfId="0" applyFont="1" applyFill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11" borderId="31" xfId="0" applyFont="1" applyFill="1" applyBorder="1" applyAlignment="1">
      <alignment horizontal="center"/>
    </xf>
    <xf numFmtId="0" fontId="12" fillId="0" borderId="15" xfId="0" applyFont="1" applyBorder="1" applyAlignment="1">
      <alignment horizontal="center" vertical="center"/>
    </xf>
    <xf numFmtId="0" fontId="12" fillId="11" borderId="15" xfId="0" applyFont="1" applyFill="1" applyBorder="1" applyAlignment="1">
      <alignment horizontal="center" vertical="center"/>
    </xf>
    <xf numFmtId="1" fontId="6" fillId="11" borderId="15" xfId="0" applyNumberFormat="1" applyFont="1" applyFill="1" applyBorder="1" applyAlignment="1">
      <alignment horizontal="center" vertical="center"/>
    </xf>
    <xf numFmtId="2" fontId="5" fillId="0" borderId="0" xfId="0" applyNumberFormat="1" applyFont="1"/>
    <xf numFmtId="0" fontId="5" fillId="0" borderId="0" xfId="0" applyFont="1" applyAlignment="1">
      <alignment horizontal="right"/>
    </xf>
    <xf numFmtId="0" fontId="23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25" fillId="0" borderId="0" xfId="0" applyFont="1"/>
    <xf numFmtId="0" fontId="0" fillId="12" borderId="29" xfId="0" applyFill="1" applyBorder="1" applyAlignment="1" applyProtection="1">
      <alignment shrinkToFit="1"/>
      <protection locked="0"/>
    </xf>
    <xf numFmtId="0" fontId="0" fillId="13" borderId="29" xfId="0" applyFill="1" applyBorder="1" applyAlignment="1">
      <alignment shrinkToFit="1"/>
    </xf>
    <xf numFmtId="0" fontId="0" fillId="12" borderId="30" xfId="0" applyFill="1" applyBorder="1" applyAlignment="1" applyProtection="1">
      <alignment shrinkToFit="1"/>
      <protection locked="0"/>
    </xf>
    <xf numFmtId="0" fontId="0" fillId="13" borderId="30" xfId="0" applyFill="1" applyBorder="1" applyAlignment="1">
      <alignment shrinkToFit="1"/>
    </xf>
    <xf numFmtId="0" fontId="24" fillId="14" borderId="15" xfId="0" applyFont="1" applyFill="1" applyBorder="1" applyAlignment="1">
      <alignment horizontal="center"/>
    </xf>
    <xf numFmtId="0" fontId="5" fillId="0" borderId="6" xfId="0" applyFont="1" applyBorder="1" applyAlignment="1">
      <alignment horizontal="center" vertical="center" shrinkToFit="1"/>
    </xf>
    <xf numFmtId="0" fontId="28" fillId="11" borderId="15" xfId="1" applyFont="1" applyFill="1" applyBorder="1" applyAlignment="1">
      <alignment horizontal="center"/>
    </xf>
    <xf numFmtId="0" fontId="28" fillId="15" borderId="15" xfId="1" applyFont="1" applyFill="1" applyBorder="1" applyAlignment="1">
      <alignment horizontal="center"/>
    </xf>
    <xf numFmtId="0" fontId="0" fillId="15" borderId="15" xfId="0" applyFill="1" applyBorder="1" applyAlignment="1" applyProtection="1">
      <alignment shrinkToFit="1"/>
      <protection locked="0"/>
    </xf>
    <xf numFmtId="0" fontId="0" fillId="15" borderId="15" xfId="0" applyFill="1" applyBorder="1" applyAlignment="1">
      <alignment shrinkToFit="1"/>
    </xf>
    <xf numFmtId="0" fontId="0" fillId="11" borderId="15" xfId="0" applyFill="1" applyBorder="1" applyAlignment="1" applyProtection="1">
      <alignment shrinkToFit="1"/>
      <protection locked="0"/>
    </xf>
    <xf numFmtId="0" fontId="0" fillId="11" borderId="15" xfId="0" applyFill="1" applyBorder="1" applyAlignment="1">
      <alignment shrinkToFit="1"/>
    </xf>
    <xf numFmtId="0" fontId="0" fillId="11" borderId="15" xfId="0" applyFill="1" applyBorder="1" applyAlignment="1">
      <alignment horizontal="center"/>
    </xf>
    <xf numFmtId="0" fontId="22" fillId="0" borderId="0" xfId="0" applyFont="1"/>
    <xf numFmtId="0" fontId="29" fillId="0" borderId="0" xfId="0" applyFont="1"/>
    <xf numFmtId="0" fontId="29" fillId="0" borderId="0" xfId="0" applyFont="1" applyBorder="1" applyAlignment="1">
      <alignment horizontal="center" vertical="center" shrinkToFit="1"/>
    </xf>
    <xf numFmtId="0" fontId="29" fillId="0" borderId="15" xfId="0" applyFont="1" applyFill="1" applyBorder="1" applyAlignment="1">
      <alignment horizontal="center"/>
    </xf>
    <xf numFmtId="2" fontId="29" fillId="0" borderId="15" xfId="0" applyNumberFormat="1" applyFont="1" applyFill="1" applyBorder="1" applyAlignment="1">
      <alignment horizontal="center" shrinkToFit="1"/>
    </xf>
    <xf numFmtId="0" fontId="29" fillId="0" borderId="0" xfId="0" applyFont="1" applyFill="1"/>
    <xf numFmtId="0" fontId="29" fillId="0" borderId="0" xfId="0" applyFont="1" applyFill="1" applyAlignment="1">
      <alignment horizontal="right"/>
    </xf>
    <xf numFmtId="0" fontId="29" fillId="0" borderId="0" xfId="0" applyFont="1" applyFill="1" applyBorder="1"/>
    <xf numFmtId="0" fontId="29" fillId="0" borderId="0" xfId="0" applyFont="1" applyFill="1" applyBorder="1" applyAlignment="1">
      <alignment horizontal="right"/>
    </xf>
    <xf numFmtId="0" fontId="30" fillId="0" borderId="0" xfId="0" applyFont="1"/>
    <xf numFmtId="0" fontId="31" fillId="0" borderId="0" xfId="0" applyFont="1"/>
    <xf numFmtId="0" fontId="22" fillId="0" borderId="7" xfId="0" quotePrefix="1" applyFont="1" applyBorder="1" applyAlignment="1">
      <alignment horizontal="center" vertical="center" shrinkToFit="1"/>
    </xf>
    <xf numFmtId="0" fontId="22" fillId="0" borderId="0" xfId="0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 vertical="center" shrinkToFit="1"/>
    </xf>
    <xf numFmtId="0" fontId="22" fillId="0" borderId="9" xfId="0" quotePrefix="1" applyFont="1" applyBorder="1" applyAlignment="1">
      <alignment horizontal="center" vertical="center" shrinkToFit="1"/>
    </xf>
    <xf numFmtId="2" fontId="29" fillId="0" borderId="9" xfId="0" applyNumberFormat="1" applyFont="1" applyFill="1" applyBorder="1" applyAlignment="1">
      <alignment horizontal="center" shrinkToFit="1"/>
    </xf>
    <xf numFmtId="0" fontId="22" fillId="0" borderId="3" xfId="0" quotePrefix="1" applyFont="1" applyBorder="1" applyAlignment="1">
      <alignment horizontal="center" vertical="center" shrinkToFit="1"/>
    </xf>
    <xf numFmtId="0" fontId="22" fillId="0" borderId="6" xfId="0" applyFont="1" applyBorder="1"/>
    <xf numFmtId="0" fontId="22" fillId="0" borderId="9" xfId="0" applyFont="1" applyBorder="1"/>
    <xf numFmtId="0" fontId="29" fillId="0" borderId="9" xfId="0" applyFont="1" applyFill="1" applyBorder="1" applyAlignment="1">
      <alignment horizontal="center"/>
    </xf>
    <xf numFmtId="1" fontId="29" fillId="0" borderId="0" xfId="0" applyNumberFormat="1" applyFont="1" applyBorder="1" applyAlignment="1">
      <alignment horizontal="center" vertical="center" shrinkToFit="1"/>
    </xf>
    <xf numFmtId="1" fontId="29" fillId="0" borderId="0" xfId="0" quotePrefix="1" applyNumberFormat="1" applyFont="1" applyBorder="1" applyAlignment="1">
      <alignment horizontal="center" vertical="center" shrinkToFit="1"/>
    </xf>
    <xf numFmtId="0" fontId="29" fillId="0" borderId="2" xfId="0" applyFont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 shrinkToFit="1"/>
    </xf>
    <xf numFmtId="1" fontId="29" fillId="0" borderId="1" xfId="0" applyNumberFormat="1" applyFont="1" applyBorder="1" applyAlignment="1">
      <alignment horizontal="center" vertical="center" shrinkToFit="1"/>
    </xf>
    <xf numFmtId="0" fontId="29" fillId="0" borderId="5" xfId="0" applyFont="1" applyBorder="1" applyAlignment="1">
      <alignment horizontal="center" vertical="center" shrinkToFit="1"/>
    </xf>
    <xf numFmtId="0" fontId="29" fillId="0" borderId="8" xfId="0" applyFont="1" applyFill="1" applyBorder="1"/>
    <xf numFmtId="0" fontId="29" fillId="0" borderId="10" xfId="0" applyFont="1" applyBorder="1" applyAlignment="1">
      <alignment horizontal="center" vertical="center" shrinkToFit="1"/>
    </xf>
    <xf numFmtId="0" fontId="29" fillId="0" borderId="10" xfId="0" applyFont="1" applyFill="1" applyBorder="1"/>
    <xf numFmtId="0" fontId="29" fillId="0" borderId="6" xfId="0" applyFont="1" applyFill="1" applyBorder="1"/>
    <xf numFmtId="0" fontId="29" fillId="0" borderId="3" xfId="0" quotePrefix="1" applyFont="1" applyBorder="1" applyAlignment="1">
      <alignment horizontal="center" vertical="center" shrinkToFit="1"/>
    </xf>
    <xf numFmtId="0" fontId="32" fillId="0" borderId="0" xfId="0" applyFont="1"/>
    <xf numFmtId="0" fontId="33" fillId="0" borderId="0" xfId="0" applyFont="1"/>
    <xf numFmtId="0" fontId="31" fillId="15" borderId="0" xfId="0" applyFont="1" applyFill="1"/>
    <xf numFmtId="0" fontId="5" fillId="15" borderId="0" xfId="0" applyFont="1" applyFill="1"/>
    <xf numFmtId="0" fontId="0" fillId="15" borderId="0" xfId="0" applyFill="1"/>
    <xf numFmtId="0" fontId="0" fillId="17" borderId="0" xfId="0" applyFill="1"/>
    <xf numFmtId="0" fontId="34" fillId="0" borderId="0" xfId="0" applyFont="1" applyFill="1" applyBorder="1"/>
    <xf numFmtId="0" fontId="34" fillId="0" borderId="0" xfId="0" applyFont="1" applyFill="1" applyBorder="1" applyAlignment="1">
      <alignment horizontal="right"/>
    </xf>
    <xf numFmtId="0" fontId="34" fillId="0" borderId="0" xfId="0" applyFont="1" applyFill="1" applyAlignment="1">
      <alignment horizontal="right"/>
    </xf>
    <xf numFmtId="0" fontId="29" fillId="11" borderId="15" xfId="0" applyFont="1" applyFill="1" applyBorder="1" applyAlignment="1">
      <alignment horizontal="center"/>
    </xf>
    <xf numFmtId="2" fontId="0" fillId="11" borderId="15" xfId="0" applyNumberFormat="1" applyFill="1" applyBorder="1" applyAlignment="1">
      <alignment horizontal="center" shrinkToFit="1"/>
    </xf>
    <xf numFmtId="2" fontId="29" fillId="11" borderId="15" xfId="0" applyNumberFormat="1" applyFont="1" applyFill="1" applyBorder="1" applyAlignment="1">
      <alignment horizontal="center" shrinkToFit="1"/>
    </xf>
    <xf numFmtId="0" fontId="29" fillId="14" borderId="15" xfId="0" applyFont="1" applyFill="1" applyBorder="1"/>
    <xf numFmtId="0" fontId="16" fillId="14" borderId="0" xfId="0" applyFont="1" applyFill="1"/>
    <xf numFmtId="0" fontId="14" fillId="14" borderId="0" xfId="0" applyFont="1" applyFill="1"/>
    <xf numFmtId="0" fontId="36" fillId="0" borderId="0" xfId="0" applyFont="1" applyAlignment="1">
      <alignment horizontal="right"/>
    </xf>
    <xf numFmtId="0" fontId="36" fillId="0" borderId="0" xfId="0" applyFont="1" applyFill="1" applyAlignment="1">
      <alignment horizontal="right"/>
    </xf>
    <xf numFmtId="0" fontId="0" fillId="15" borderId="0" xfId="0" applyFill="1" applyAlignment="1"/>
    <xf numFmtId="0" fontId="28" fillId="0" borderId="29" xfId="1" applyFont="1" applyFill="1" applyBorder="1" applyAlignment="1">
      <alignment horizontal="center"/>
    </xf>
    <xf numFmtId="0" fontId="28" fillId="0" borderId="30" xfId="1" applyFont="1" applyFill="1" applyBorder="1" applyAlignment="1">
      <alignment horizontal="center"/>
    </xf>
    <xf numFmtId="0" fontId="35" fillId="0" borderId="0" xfId="0" applyFont="1" applyAlignment="1"/>
    <xf numFmtId="0" fontId="37" fillId="0" borderId="0" xfId="0" applyFont="1" applyAlignment="1"/>
    <xf numFmtId="0" fontId="19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0" fillId="0" borderId="3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1" fontId="5" fillId="9" borderId="15" xfId="0" applyNumberFormat="1" applyFont="1" applyFill="1" applyBorder="1" applyAlignment="1">
      <alignment horizontal="center" shrinkToFit="1"/>
    </xf>
    <xf numFmtId="1" fontId="5" fillId="11" borderId="15" xfId="0" applyNumberFormat="1" applyFont="1" applyFill="1" applyBorder="1" applyAlignment="1">
      <alignment horizontal="center" shrinkToFit="1"/>
    </xf>
    <xf numFmtId="1" fontId="5" fillId="0" borderId="0" xfId="0" applyNumberFormat="1" applyFont="1" applyFill="1" applyBorder="1" applyAlignment="1">
      <alignment horizontal="center" shrinkToFit="1"/>
    </xf>
    <xf numFmtId="1" fontId="5" fillId="15" borderId="15" xfId="0" applyNumberFormat="1" applyFont="1" applyFill="1" applyBorder="1" applyAlignment="1">
      <alignment horizontal="center" shrinkToFit="1"/>
    </xf>
    <xf numFmtId="1" fontId="5" fillId="13" borderId="29" xfId="0" applyNumberFormat="1" applyFont="1" applyFill="1" applyBorder="1" applyAlignment="1">
      <alignment horizontal="center" shrinkToFit="1"/>
    </xf>
    <xf numFmtId="1" fontId="5" fillId="13" borderId="30" xfId="0" applyNumberFormat="1" applyFont="1" applyFill="1" applyBorder="1" applyAlignment="1">
      <alignment horizontal="center" shrinkToFit="1"/>
    </xf>
    <xf numFmtId="1" fontId="5" fillId="13" borderId="31" xfId="0" applyNumberFormat="1" applyFont="1" applyFill="1" applyBorder="1" applyAlignment="1">
      <alignment horizontal="center" shrinkToFit="1"/>
    </xf>
    <xf numFmtId="1" fontId="5" fillId="17" borderId="0" xfId="0" applyNumberFormat="1" applyFont="1" applyFill="1" applyBorder="1" applyAlignment="1">
      <alignment horizontal="center" shrinkToFit="1"/>
    </xf>
    <xf numFmtId="0" fontId="39" fillId="0" borderId="0" xfId="0" applyFont="1"/>
    <xf numFmtId="0" fontId="6" fillId="0" borderId="0" xfId="0" applyFont="1" applyFill="1" applyAlignment="1">
      <alignment horizontal="right"/>
    </xf>
    <xf numFmtId="0" fontId="24" fillId="0" borderId="0" xfId="0" applyFont="1" applyFill="1" applyBorder="1" applyAlignment="1">
      <alignment horizontal="center"/>
    </xf>
    <xf numFmtId="0" fontId="5" fillId="0" borderId="0" xfId="0" applyFont="1" applyFill="1"/>
    <xf numFmtId="0" fontId="5" fillId="0" borderId="36" xfId="0" applyFont="1" applyBorder="1" applyAlignment="1">
      <alignment horizontal="center"/>
    </xf>
    <xf numFmtId="0" fontId="40" fillId="0" borderId="8" xfId="0" applyFont="1" applyBorder="1" applyAlignment="1">
      <alignment horizontal="center" vertical="center" wrapText="1" shrinkToFit="1"/>
    </xf>
    <xf numFmtId="0" fontId="6" fillId="17" borderId="8" xfId="0" applyFont="1" applyFill="1" applyBorder="1" applyAlignment="1">
      <alignment horizontal="center" vertical="center"/>
    </xf>
    <xf numFmtId="0" fontId="40" fillId="17" borderId="8" xfId="0" applyFont="1" applyFill="1" applyBorder="1" applyAlignment="1">
      <alignment horizontal="center" vertical="center" wrapText="1" shrinkToFit="1"/>
    </xf>
    <xf numFmtId="0" fontId="5" fillId="0" borderId="29" xfId="0" applyFont="1" applyBorder="1" applyAlignment="1">
      <alignment horizontal="center"/>
    </xf>
    <xf numFmtId="0" fontId="5" fillId="11" borderId="29" xfId="0" applyFont="1" applyFill="1" applyBorder="1" applyAlignment="1">
      <alignment horizontal="center"/>
    </xf>
    <xf numFmtId="1" fontId="5" fillId="11" borderId="29" xfId="0" applyNumberFormat="1" applyFont="1" applyFill="1" applyBorder="1" applyAlignment="1">
      <alignment horizontal="center"/>
    </xf>
    <xf numFmtId="1" fontId="5" fillId="11" borderId="30" xfId="0" applyNumberFormat="1" applyFont="1" applyFill="1" applyBorder="1" applyAlignment="1">
      <alignment horizontal="center"/>
    </xf>
    <xf numFmtId="1" fontId="5" fillId="11" borderId="31" xfId="0" applyNumberFormat="1" applyFont="1" applyFill="1" applyBorder="1" applyAlignment="1">
      <alignment horizontal="center"/>
    </xf>
    <xf numFmtId="0" fontId="5" fillId="0" borderId="0" xfId="0" applyFont="1" applyAlignment="1"/>
    <xf numFmtId="0" fontId="28" fillId="0" borderId="0" xfId="1" applyFont="1" applyFill="1" applyBorder="1" applyAlignment="1">
      <alignment horizontal="center"/>
    </xf>
    <xf numFmtId="0" fontId="6" fillId="17" borderId="9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5" fillId="0" borderId="29" xfId="0" applyNumberFormat="1" applyFont="1" applyFill="1" applyBorder="1" applyAlignment="1">
      <alignment horizontal="center" shrinkToFit="1"/>
    </xf>
    <xf numFmtId="1" fontId="5" fillId="0" borderId="30" xfId="0" applyNumberFormat="1" applyFont="1" applyFill="1" applyBorder="1" applyAlignment="1">
      <alignment horizontal="center" shrinkToFit="1"/>
    </xf>
    <xf numFmtId="0" fontId="5" fillId="0" borderId="35" xfId="0" applyFont="1" applyBorder="1" applyAlignment="1">
      <alignment horizontal="center"/>
    </xf>
    <xf numFmtId="0" fontId="24" fillId="19" borderId="15" xfId="0" applyFont="1" applyFill="1" applyBorder="1" applyAlignment="1">
      <alignment horizontal="center" vertical="center"/>
    </xf>
    <xf numFmtId="1" fontId="24" fillId="19" borderId="15" xfId="0" applyNumberFormat="1" applyFont="1" applyFill="1" applyBorder="1" applyAlignment="1">
      <alignment horizontal="center"/>
    </xf>
    <xf numFmtId="0" fontId="12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24" fillId="0" borderId="0" xfId="0" applyFont="1" applyFill="1" applyBorder="1" applyAlignment="1">
      <alignment horizontal="center" vertical="center"/>
    </xf>
    <xf numFmtId="1" fontId="24" fillId="0" borderId="0" xfId="0" applyNumberFormat="1" applyFont="1" applyFill="1" applyBorder="1" applyAlignment="1">
      <alignment horizontal="center"/>
    </xf>
    <xf numFmtId="0" fontId="8" fillId="17" borderId="8" xfId="0" applyFont="1" applyFill="1" applyBorder="1" applyAlignment="1">
      <alignment horizontal="center" vertical="center" wrapText="1" shrinkToFit="1"/>
    </xf>
    <xf numFmtId="1" fontId="6" fillId="11" borderId="29" xfId="0" applyNumberFormat="1" applyFont="1" applyFill="1" applyBorder="1" applyAlignment="1">
      <alignment horizontal="center"/>
    </xf>
    <xf numFmtId="1" fontId="6" fillId="11" borderId="30" xfId="0" applyNumberFormat="1" applyFont="1" applyFill="1" applyBorder="1" applyAlignment="1">
      <alignment horizontal="center"/>
    </xf>
    <xf numFmtId="1" fontId="6" fillId="11" borderId="31" xfId="0" applyNumberFormat="1" applyFont="1" applyFill="1" applyBorder="1" applyAlignment="1">
      <alignment horizontal="center"/>
    </xf>
    <xf numFmtId="0" fontId="0" fillId="15" borderId="30" xfId="0" applyFill="1" applyBorder="1" applyAlignment="1" applyProtection="1">
      <alignment shrinkToFit="1"/>
      <protection locked="0"/>
    </xf>
    <xf numFmtId="0" fontId="0" fillId="21" borderId="30" xfId="0" applyFill="1" applyBorder="1" applyAlignment="1">
      <alignment shrinkToFit="1"/>
    </xf>
    <xf numFmtId="0" fontId="28" fillId="21" borderId="30" xfId="1" applyFont="1" applyFill="1" applyBorder="1" applyAlignment="1">
      <alignment horizontal="center"/>
    </xf>
    <xf numFmtId="0" fontId="29" fillId="0" borderId="3" xfId="0" applyFont="1" applyFill="1" applyBorder="1"/>
    <xf numFmtId="0" fontId="44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1" fillId="11" borderId="32" xfId="0" applyFont="1" applyFill="1" applyBorder="1"/>
    <xf numFmtId="0" fontId="4" fillId="11" borderId="33" xfId="0" applyFont="1" applyFill="1" applyBorder="1"/>
    <xf numFmtId="0" fontId="4" fillId="11" borderId="34" xfId="0" applyFont="1" applyFill="1" applyBorder="1"/>
    <xf numFmtId="0" fontId="4" fillId="18" borderId="19" xfId="0" applyFont="1" applyFill="1" applyBorder="1"/>
    <xf numFmtId="0" fontId="1" fillId="18" borderId="32" xfId="0" applyFont="1" applyFill="1" applyBorder="1" applyAlignment="1">
      <alignment vertical="center"/>
    </xf>
    <xf numFmtId="0" fontId="4" fillId="18" borderId="33" xfId="0" applyFont="1" applyFill="1" applyBorder="1" applyAlignment="1">
      <alignment vertical="center"/>
    </xf>
    <xf numFmtId="0" fontId="4" fillId="18" borderId="34" xfId="0" applyFont="1" applyFill="1" applyBorder="1" applyAlignment="1">
      <alignment vertical="center"/>
    </xf>
    <xf numFmtId="0" fontId="1" fillId="18" borderId="2" xfId="0" applyFont="1" applyFill="1" applyBorder="1"/>
    <xf numFmtId="0" fontId="4" fillId="18" borderId="1" xfId="0" applyFont="1" applyFill="1" applyBorder="1"/>
    <xf numFmtId="0" fontId="4" fillId="18" borderId="4" xfId="0" applyFont="1" applyFill="1" applyBorder="1"/>
    <xf numFmtId="0" fontId="4" fillId="18" borderId="8" xfId="0" applyFont="1" applyFill="1" applyBorder="1"/>
    <xf numFmtId="0" fontId="6" fillId="18" borderId="10" xfId="0" applyFont="1" applyFill="1" applyBorder="1"/>
    <xf numFmtId="1" fontId="5" fillId="22" borderId="37" xfId="0" applyNumberFormat="1" applyFont="1" applyFill="1" applyBorder="1" applyAlignment="1">
      <alignment horizontal="center" shrinkToFit="1"/>
    </xf>
    <xf numFmtId="1" fontId="5" fillId="22" borderId="38" xfId="0" applyNumberFormat="1" applyFont="1" applyFill="1" applyBorder="1" applyAlignment="1">
      <alignment horizontal="center" shrinkToFit="1"/>
    </xf>
    <xf numFmtId="1" fontId="5" fillId="22" borderId="39" xfId="0" applyNumberFormat="1" applyFont="1" applyFill="1" applyBorder="1" applyAlignment="1">
      <alignment horizontal="center" shrinkToFit="1"/>
    </xf>
    <xf numFmtId="0" fontId="22" fillId="0" borderId="15" xfId="0" applyFont="1" applyBorder="1" applyAlignment="1">
      <alignment horizontal="center"/>
    </xf>
    <xf numFmtId="0" fontId="22" fillId="11" borderId="15" xfId="0" applyFont="1" applyFill="1" applyBorder="1" applyAlignment="1">
      <alignment horizontal="center"/>
    </xf>
    <xf numFmtId="1" fontId="22" fillId="23" borderId="15" xfId="0" applyNumberFormat="1" applyFont="1" applyFill="1" applyBorder="1" applyAlignment="1">
      <alignment horizontal="center" shrinkToFit="1"/>
    </xf>
    <xf numFmtId="0" fontId="22" fillId="0" borderId="0" xfId="0" applyFont="1" applyAlignment="1">
      <alignment horizontal="center"/>
    </xf>
    <xf numFmtId="0" fontId="25" fillId="18" borderId="15" xfId="0" applyFont="1" applyFill="1" applyBorder="1" applyAlignment="1">
      <alignment horizontal="center"/>
    </xf>
    <xf numFmtId="0" fontId="24" fillId="20" borderId="15" xfId="0" applyFont="1" applyFill="1" applyBorder="1" applyAlignment="1">
      <alignment horizontal="center" vertical="center"/>
    </xf>
    <xf numFmtId="1" fontId="24" fillId="20" borderId="15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0" fontId="5" fillId="0" borderId="0" xfId="0" applyFont="1" applyFill="1" applyBorder="1"/>
    <xf numFmtId="0" fontId="6" fillId="24" borderId="2" xfId="0" applyFont="1" applyFill="1" applyBorder="1"/>
    <xf numFmtId="0" fontId="6" fillId="24" borderId="1" xfId="0" applyFont="1" applyFill="1" applyBorder="1"/>
    <xf numFmtId="0" fontId="6" fillId="24" borderId="1" xfId="0" applyFont="1" applyFill="1" applyBorder="1" applyAlignment="1">
      <alignment horizontal="right"/>
    </xf>
    <xf numFmtId="0" fontId="5" fillId="24" borderId="1" xfId="0" applyFont="1" applyFill="1" applyBorder="1"/>
    <xf numFmtId="0" fontId="28" fillId="24" borderId="1" xfId="1" applyFont="1" applyFill="1" applyBorder="1" applyAlignment="1">
      <alignment horizontal="center"/>
    </xf>
    <xf numFmtId="0" fontId="5" fillId="24" borderId="4" xfId="0" applyFont="1" applyFill="1" applyBorder="1"/>
    <xf numFmtId="0" fontId="6" fillId="24" borderId="5" xfId="0" applyFont="1" applyFill="1" applyBorder="1" applyAlignment="1">
      <alignment horizontal="right"/>
    </xf>
    <xf numFmtId="0" fontId="24" fillId="24" borderId="0" xfId="0" applyFont="1" applyFill="1" applyBorder="1" applyAlignment="1">
      <alignment horizontal="center"/>
    </xf>
    <xf numFmtId="0" fontId="5" fillId="24" borderId="0" xfId="0" applyFont="1" applyFill="1" applyBorder="1"/>
    <xf numFmtId="0" fontId="6" fillId="24" borderId="0" xfId="0" applyFont="1" applyFill="1" applyBorder="1" applyAlignment="1">
      <alignment horizontal="right"/>
    </xf>
    <xf numFmtId="0" fontId="5" fillId="24" borderId="7" xfId="0" applyFont="1" applyFill="1" applyBorder="1"/>
    <xf numFmtId="0" fontId="39" fillId="24" borderId="10" xfId="0" applyFont="1" applyFill="1" applyBorder="1"/>
    <xf numFmtId="0" fontId="39" fillId="24" borderId="19" xfId="0" applyFont="1" applyFill="1" applyBorder="1"/>
    <xf numFmtId="0" fontId="6" fillId="24" borderId="0" xfId="0" applyFont="1" applyFill="1" applyBorder="1" applyAlignment="1">
      <alignment horizontal="center" vertical="center"/>
    </xf>
    <xf numFmtId="0" fontId="6" fillId="24" borderId="15" xfId="0" applyFont="1" applyFill="1" applyBorder="1" applyAlignment="1">
      <alignment horizontal="center" vertical="center"/>
    </xf>
    <xf numFmtId="1" fontId="5" fillId="24" borderId="37" xfId="0" applyNumberFormat="1" applyFont="1" applyFill="1" applyBorder="1" applyAlignment="1">
      <alignment horizontal="center"/>
    </xf>
    <xf numFmtId="1" fontId="5" fillId="24" borderId="29" xfId="0" applyNumberFormat="1" applyFont="1" applyFill="1" applyBorder="1" applyAlignment="1">
      <alignment horizontal="center" shrinkToFit="1"/>
    </xf>
    <xf numFmtId="1" fontId="5" fillId="24" borderId="38" xfId="0" applyNumberFormat="1" applyFont="1" applyFill="1" applyBorder="1" applyAlignment="1">
      <alignment horizontal="center"/>
    </xf>
    <xf numFmtId="1" fontId="5" fillId="24" borderId="30" xfId="0" applyNumberFormat="1" applyFont="1" applyFill="1" applyBorder="1" applyAlignment="1">
      <alignment horizontal="center" shrinkToFit="1"/>
    </xf>
    <xf numFmtId="1" fontId="5" fillId="24" borderId="36" xfId="0" applyNumberFormat="1" applyFont="1" applyFill="1" applyBorder="1" applyAlignment="1">
      <alignment horizontal="center" shrinkToFit="1"/>
    </xf>
    <xf numFmtId="1" fontId="22" fillId="24" borderId="15" xfId="0" applyNumberFormat="1" applyFont="1" applyFill="1" applyBorder="1" applyAlignment="1">
      <alignment horizontal="center"/>
    </xf>
    <xf numFmtId="1" fontId="22" fillId="24" borderId="15" xfId="0" applyNumberFormat="1" applyFont="1" applyFill="1" applyBorder="1" applyAlignment="1">
      <alignment horizontal="center" shrinkToFit="1"/>
    </xf>
    <xf numFmtId="0" fontId="19" fillId="0" borderId="0" xfId="0" applyFont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12" fillId="0" borderId="3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1" fontId="47" fillId="17" borderId="15" xfId="0" applyNumberFormat="1" applyFont="1" applyFill="1" applyBorder="1" applyAlignment="1">
      <alignment horizontal="center"/>
    </xf>
    <xf numFmtId="0" fontId="48" fillId="17" borderId="15" xfId="0" applyFont="1" applyFill="1" applyBorder="1" applyAlignment="1">
      <alignment horizontal="center" vertical="center"/>
    </xf>
    <xf numFmtId="1" fontId="48" fillId="17" borderId="15" xfId="0" applyNumberFormat="1" applyFont="1" applyFill="1" applyBorder="1" applyAlignment="1">
      <alignment horizontal="center"/>
    </xf>
    <xf numFmtId="0" fontId="34" fillId="24" borderId="8" xfId="0" applyFont="1" applyFill="1" applyBorder="1"/>
    <xf numFmtId="0" fontId="42" fillId="0" borderId="0" xfId="0" applyFont="1" applyFill="1" applyAlignment="1"/>
    <xf numFmtId="1" fontId="5" fillId="13" borderId="35" xfId="0" applyNumberFormat="1" applyFont="1" applyFill="1" applyBorder="1" applyAlignment="1">
      <alignment horizontal="center"/>
    </xf>
    <xf numFmtId="2" fontId="5" fillId="13" borderId="40" xfId="0" applyNumberFormat="1" applyFont="1" applyFill="1" applyBorder="1" applyAlignment="1">
      <alignment horizontal="center"/>
    </xf>
    <xf numFmtId="2" fontId="5" fillId="13" borderId="7" xfId="0" applyNumberFormat="1" applyFont="1" applyFill="1" applyBorder="1" applyAlignment="1">
      <alignment horizontal="center"/>
    </xf>
    <xf numFmtId="1" fontId="12" fillId="13" borderId="15" xfId="0" applyNumberFormat="1" applyFont="1" applyFill="1" applyBorder="1" applyAlignment="1">
      <alignment horizontal="center" vertical="center"/>
    </xf>
    <xf numFmtId="1" fontId="43" fillId="13" borderId="15" xfId="0" applyNumberFormat="1" applyFont="1" applyFill="1" applyBorder="1" applyAlignment="1">
      <alignment horizontal="center" vertical="center"/>
    </xf>
    <xf numFmtId="0" fontId="50" fillId="11" borderId="15" xfId="1" applyFont="1" applyFill="1" applyBorder="1" applyAlignment="1">
      <alignment horizontal="center"/>
    </xf>
    <xf numFmtId="0" fontId="22" fillId="0" borderId="4" xfId="0" applyFont="1" applyBorder="1" applyAlignment="1">
      <alignment horizontal="center" vertical="center" shrinkToFit="1"/>
    </xf>
    <xf numFmtId="0" fontId="22" fillId="0" borderId="3" xfId="0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center" vertical="center" shrinkToFit="1"/>
    </xf>
    <xf numFmtId="0" fontId="22" fillId="0" borderId="6" xfId="0" applyFont="1" applyBorder="1" applyAlignment="1">
      <alignment horizontal="center" vertical="center" shrinkToFit="1"/>
    </xf>
    <xf numFmtId="0" fontId="22" fillId="0" borderId="19" xfId="0" quotePrefix="1" applyFont="1" applyBorder="1" applyAlignment="1">
      <alignment horizontal="center" vertical="center" shrinkToFit="1"/>
    </xf>
    <xf numFmtId="0" fontId="29" fillId="0" borderId="3" xfId="0" applyFont="1" applyBorder="1" applyAlignment="1">
      <alignment horizontal="center" vertical="center" shrinkToFit="1"/>
    </xf>
    <xf numFmtId="0" fontId="29" fillId="0" borderId="6" xfId="0" applyFont="1" applyBorder="1" applyAlignment="1">
      <alignment horizontal="center" vertical="center" shrinkToFit="1"/>
    </xf>
    <xf numFmtId="0" fontId="29" fillId="0" borderId="9" xfId="0" applyFont="1" applyBorder="1" applyAlignment="1">
      <alignment horizontal="center" vertical="center" shrinkToFit="1"/>
    </xf>
    <xf numFmtId="0" fontId="29" fillId="25" borderId="15" xfId="0" applyFont="1" applyFill="1" applyBorder="1" applyAlignment="1">
      <alignment horizontal="center"/>
    </xf>
    <xf numFmtId="0" fontId="29" fillId="14" borderId="15" xfId="0" applyFont="1" applyFill="1" applyBorder="1" applyAlignment="1">
      <alignment horizontal="right"/>
    </xf>
    <xf numFmtId="0" fontId="33" fillId="0" borderId="0" xfId="0" applyFont="1" applyAlignment="1">
      <alignment horizontal="right"/>
    </xf>
    <xf numFmtId="0" fontId="29" fillId="0" borderId="0" xfId="0" applyFont="1" applyFill="1" applyBorder="1" applyAlignment="1">
      <alignment horizontal="center"/>
    </xf>
    <xf numFmtId="0" fontId="29" fillId="0" borderId="15" xfId="0" applyFont="1" applyFill="1" applyBorder="1"/>
    <xf numFmtId="0" fontId="29" fillId="11" borderId="15" xfId="0" applyFont="1" applyFill="1" applyBorder="1"/>
    <xf numFmtId="0" fontId="26" fillId="0" borderId="0" xfId="0" applyFont="1" applyAlignment="1"/>
    <xf numFmtId="0" fontId="34" fillId="0" borderId="0" xfId="0" applyFont="1" applyAlignment="1"/>
    <xf numFmtId="0" fontId="34" fillId="0" borderId="0" xfId="0" applyFont="1"/>
    <xf numFmtId="0" fontId="19" fillId="0" borderId="0" xfId="0" applyFont="1" applyAlignment="1"/>
    <xf numFmtId="0" fontId="51" fillId="0" borderId="0" xfId="0" applyFont="1" applyAlignment="1">
      <alignment horizontal="center"/>
    </xf>
    <xf numFmtId="0" fontId="51" fillId="0" borderId="0" xfId="0" applyFont="1" applyAlignment="1">
      <alignment horizontal="right"/>
    </xf>
    <xf numFmtId="0" fontId="52" fillId="0" borderId="6" xfId="0" applyFont="1" applyFill="1" applyBorder="1" applyAlignment="1">
      <alignment shrinkToFit="1"/>
    </xf>
    <xf numFmtId="0" fontId="52" fillId="0" borderId="0" xfId="0" applyFont="1" applyAlignment="1"/>
    <xf numFmtId="0" fontId="52" fillId="15" borderId="15" xfId="1" applyFont="1" applyFill="1" applyBorder="1" applyAlignment="1">
      <alignment horizontal="center"/>
    </xf>
    <xf numFmtId="0" fontId="52" fillId="8" borderId="15" xfId="0" applyFont="1" applyFill="1" applyBorder="1" applyAlignment="1">
      <alignment horizontal="center"/>
    </xf>
    <xf numFmtId="0" fontId="52" fillId="15" borderId="0" xfId="0" applyFont="1" applyFill="1" applyAlignment="1"/>
    <xf numFmtId="0" fontId="52" fillId="15" borderId="15" xfId="0" applyFont="1" applyFill="1" applyBorder="1" applyAlignment="1" applyProtection="1">
      <alignment shrinkToFit="1"/>
      <protection locked="0"/>
    </xf>
    <xf numFmtId="0" fontId="52" fillId="15" borderId="15" xfId="0" applyFont="1" applyFill="1" applyBorder="1" applyAlignment="1">
      <alignment shrinkToFit="1"/>
    </xf>
    <xf numFmtId="2" fontId="52" fillId="8" borderId="15" xfId="0" applyNumberFormat="1" applyFont="1" applyFill="1" applyBorder="1" applyAlignment="1">
      <alignment horizontal="center" shrinkToFit="1"/>
    </xf>
    <xf numFmtId="0" fontId="52" fillId="0" borderId="0" xfId="0" applyFont="1"/>
    <xf numFmtId="0" fontId="52" fillId="15" borderId="0" xfId="0" applyFont="1" applyFill="1"/>
    <xf numFmtId="0" fontId="52" fillId="0" borderId="0" xfId="0" applyFont="1" applyBorder="1"/>
    <xf numFmtId="0" fontId="52" fillId="0" borderId="0" xfId="0" applyFont="1" applyAlignment="1">
      <alignment shrinkToFit="1"/>
    </xf>
    <xf numFmtId="0" fontId="52" fillId="7" borderId="0" xfId="0" applyFont="1" applyFill="1" applyBorder="1" applyAlignment="1">
      <alignment shrinkToFit="1"/>
    </xf>
    <xf numFmtId="0" fontId="52" fillId="0" borderId="2" xfId="0" applyFont="1" applyBorder="1" applyAlignment="1">
      <alignment horizontal="center" vertical="center" shrinkToFit="1"/>
    </xf>
    <xf numFmtId="0" fontId="52" fillId="0" borderId="3" xfId="0" applyFont="1" applyBorder="1" applyAlignment="1">
      <alignment horizontal="center" vertical="center" shrinkToFit="1"/>
    </xf>
    <xf numFmtId="0" fontId="52" fillId="0" borderId="1" xfId="0" applyFont="1" applyBorder="1" applyAlignment="1">
      <alignment horizontal="center" vertical="center" shrinkToFit="1"/>
    </xf>
    <xf numFmtId="0" fontId="52" fillId="0" borderId="4" xfId="0" applyFont="1" applyBorder="1" applyAlignment="1">
      <alignment horizontal="center" vertical="center" shrinkToFit="1"/>
    </xf>
    <xf numFmtId="0" fontId="52" fillId="0" borderId="0" xfId="0" applyFont="1" applyAlignment="1">
      <alignment horizontal="center" vertical="center" shrinkToFit="1"/>
    </xf>
    <xf numFmtId="0" fontId="52" fillId="0" borderId="0" xfId="0" applyFont="1" applyBorder="1" applyAlignment="1">
      <alignment horizontal="center" vertical="center" shrinkToFit="1"/>
    </xf>
    <xf numFmtId="0" fontId="52" fillId="0" borderId="5" xfId="0" applyFont="1" applyBorder="1" applyAlignment="1">
      <alignment horizontal="center" vertical="center" shrinkToFit="1"/>
    </xf>
    <xf numFmtId="0" fontId="52" fillId="0" borderId="6" xfId="0" applyFont="1" applyBorder="1" applyAlignment="1">
      <alignment horizontal="center" vertical="center" shrinkToFit="1"/>
    </xf>
    <xf numFmtId="0" fontId="52" fillId="0" borderId="6" xfId="0" quotePrefix="1" applyFont="1" applyBorder="1" applyAlignment="1">
      <alignment horizontal="center" vertical="center" shrinkToFit="1"/>
    </xf>
    <xf numFmtId="0" fontId="52" fillId="0" borderId="7" xfId="0" quotePrefix="1" applyFont="1" applyBorder="1" applyAlignment="1">
      <alignment horizontal="center" vertical="center" shrinkToFit="1"/>
    </xf>
    <xf numFmtId="0" fontId="52" fillId="0" borderId="0" xfId="0" applyFont="1" applyFill="1" applyBorder="1" applyAlignment="1">
      <alignment shrinkToFit="1"/>
    </xf>
    <xf numFmtId="0" fontId="52" fillId="0" borderId="7" xfId="0" applyFont="1" applyBorder="1" applyAlignment="1">
      <alignment horizontal="center" vertical="center" shrinkToFit="1"/>
    </xf>
    <xf numFmtId="0" fontId="52" fillId="0" borderId="6" xfId="0" applyFont="1" applyBorder="1" applyAlignment="1">
      <alignment horizontal="center" vertical="center" shrinkToFit="1"/>
    </xf>
    <xf numFmtId="0" fontId="52" fillId="5" borderId="0" xfId="0" applyFont="1" applyFill="1" applyBorder="1" applyAlignment="1">
      <alignment horizontal="center" vertical="center" shrinkToFit="1"/>
    </xf>
    <xf numFmtId="0" fontId="52" fillId="6" borderId="0" xfId="0" applyFont="1" applyFill="1" applyBorder="1" applyAlignment="1">
      <alignment horizontal="center" vertical="center" shrinkToFit="1"/>
    </xf>
    <xf numFmtId="0" fontId="52" fillId="0" borderId="9" xfId="0" applyFont="1" applyBorder="1" applyAlignment="1">
      <alignment horizontal="center" vertical="center" shrinkToFit="1"/>
    </xf>
    <xf numFmtId="0" fontId="52" fillId="0" borderId="8" xfId="0" applyFont="1" applyBorder="1" applyAlignment="1">
      <alignment horizontal="center" vertical="center" shrinkToFit="1"/>
    </xf>
    <xf numFmtId="0" fontId="52" fillId="0" borderId="19" xfId="0" applyFont="1" applyBorder="1" applyAlignment="1">
      <alignment horizontal="center" vertical="center" shrinkToFit="1"/>
    </xf>
    <xf numFmtId="0" fontId="52" fillId="0" borderId="0" xfId="0" applyFont="1" applyBorder="1" applyAlignment="1">
      <alignment shrinkToFit="1"/>
    </xf>
    <xf numFmtId="0" fontId="52" fillId="0" borderId="11" xfId="0" applyFont="1" applyBorder="1" applyAlignment="1"/>
    <xf numFmtId="0" fontId="52" fillId="21" borderId="11" xfId="0" applyFont="1" applyFill="1" applyBorder="1" applyAlignment="1"/>
    <xf numFmtId="0" fontId="52" fillId="25" borderId="11" xfId="0" applyFont="1" applyFill="1" applyBorder="1" applyAlignment="1"/>
    <xf numFmtId="0" fontId="52" fillId="2" borderId="11" xfId="0" applyFont="1" applyFill="1" applyBorder="1" applyAlignment="1"/>
    <xf numFmtId="0" fontId="52" fillId="2" borderId="29" xfId="0" applyFont="1" applyFill="1" applyBorder="1" applyAlignment="1"/>
    <xf numFmtId="0" fontId="52" fillId="2" borderId="29" xfId="0" applyFont="1" applyFill="1" applyBorder="1"/>
    <xf numFmtId="0" fontId="54" fillId="2" borderId="29" xfId="0" applyFont="1" applyFill="1" applyBorder="1"/>
    <xf numFmtId="0" fontId="52" fillId="0" borderId="11" xfId="0" applyFont="1" applyBorder="1"/>
    <xf numFmtId="0" fontId="52" fillId="21" borderId="11" xfId="0" applyFont="1" applyFill="1" applyBorder="1"/>
    <xf numFmtId="0" fontId="52" fillId="2" borderId="12" xfId="0" applyFont="1" applyFill="1" applyBorder="1"/>
    <xf numFmtId="0" fontId="52" fillId="0" borderId="13" xfId="0" applyFont="1" applyFill="1" applyBorder="1"/>
    <xf numFmtId="1" fontId="52" fillId="2" borderId="12" xfId="0" applyNumberFormat="1" applyFont="1" applyFill="1" applyBorder="1"/>
    <xf numFmtId="2" fontId="52" fillId="0" borderId="12" xfId="0" applyNumberFormat="1" applyFont="1" applyBorder="1" applyAlignment="1">
      <alignment shrinkToFit="1"/>
    </xf>
    <xf numFmtId="0" fontId="52" fillId="0" borderId="29" xfId="0" applyFont="1" applyBorder="1"/>
    <xf numFmtId="0" fontId="52" fillId="21" borderId="29" xfId="0" applyFont="1" applyFill="1" applyBorder="1"/>
    <xf numFmtId="0" fontId="52" fillId="9" borderId="30" xfId="0" applyFont="1" applyFill="1" applyBorder="1"/>
    <xf numFmtId="0" fontId="52" fillId="13" borderId="29" xfId="0" applyFont="1" applyFill="1" applyBorder="1"/>
    <xf numFmtId="0" fontId="52" fillId="0" borderId="12" xfId="0" applyFont="1" applyBorder="1" applyAlignment="1"/>
    <xf numFmtId="0" fontId="52" fillId="21" borderId="12" xfId="0" applyFont="1" applyFill="1" applyBorder="1" applyAlignment="1"/>
    <xf numFmtId="0" fontId="52" fillId="25" borderId="12" xfId="0" applyFont="1" applyFill="1" applyBorder="1" applyAlignment="1"/>
    <xf numFmtId="0" fontId="52" fillId="2" borderId="12" xfId="0" applyFont="1" applyFill="1" applyBorder="1" applyAlignment="1"/>
    <xf numFmtId="0" fontId="52" fillId="2" borderId="30" xfId="0" applyFont="1" applyFill="1" applyBorder="1" applyAlignment="1"/>
    <xf numFmtId="0" fontId="52" fillId="2" borderId="30" xfId="0" applyFont="1" applyFill="1" applyBorder="1"/>
    <xf numFmtId="0" fontId="54" fillId="2" borderId="30" xfId="0" applyFont="1" applyFill="1" applyBorder="1"/>
    <xf numFmtId="0" fontId="52" fillId="0" borderId="12" xfId="0" applyFont="1" applyBorder="1"/>
    <xf numFmtId="0" fontId="52" fillId="21" borderId="12" xfId="0" applyFont="1" applyFill="1" applyBorder="1"/>
    <xf numFmtId="0" fontId="52" fillId="0" borderId="12" xfId="0" applyFont="1" applyFill="1" applyBorder="1"/>
    <xf numFmtId="0" fontId="52" fillId="0" borderId="30" xfId="0" applyFont="1" applyBorder="1"/>
    <xf numFmtId="0" fontId="52" fillId="21" borderId="30" xfId="0" applyFont="1" applyFill="1" applyBorder="1"/>
    <xf numFmtId="0" fontId="52" fillId="13" borderId="30" xfId="0" applyFont="1" applyFill="1" applyBorder="1"/>
    <xf numFmtId="0" fontId="52" fillId="0" borderId="6" xfId="0" applyFont="1" applyBorder="1" applyAlignment="1">
      <alignment shrinkToFit="1"/>
    </xf>
    <xf numFmtId="0" fontId="52" fillId="0" borderId="6" xfId="1" applyFont="1" applyFill="1" applyBorder="1" applyAlignment="1">
      <alignment horizontal="center"/>
    </xf>
    <xf numFmtId="0" fontId="52" fillId="21" borderId="6" xfId="0" applyFont="1" applyFill="1" applyBorder="1" applyAlignment="1">
      <alignment shrinkToFit="1"/>
    </xf>
    <xf numFmtId="0" fontId="52" fillId="21" borderId="6" xfId="1" applyFont="1" applyFill="1" applyBorder="1" applyAlignment="1">
      <alignment horizontal="center"/>
    </xf>
    <xf numFmtId="0" fontId="52" fillId="3" borderId="6" xfId="0" applyFont="1" applyFill="1" applyBorder="1" applyAlignment="1">
      <alignment shrinkToFit="1"/>
    </xf>
    <xf numFmtId="0" fontId="52" fillId="2" borderId="6" xfId="0" applyFont="1" applyFill="1" applyBorder="1" applyAlignment="1">
      <alignment shrinkToFit="1"/>
    </xf>
    <xf numFmtId="0" fontId="52" fillId="12" borderId="6" xfId="0" applyFont="1" applyFill="1" applyBorder="1" applyAlignment="1" applyProtection="1">
      <alignment shrinkToFit="1"/>
      <protection locked="0"/>
    </xf>
    <xf numFmtId="0" fontId="52" fillId="13" borderId="6" xfId="0" applyFont="1" applyFill="1" applyBorder="1" applyAlignment="1">
      <alignment shrinkToFit="1"/>
    </xf>
    <xf numFmtId="0" fontId="52" fillId="5" borderId="6" xfId="0" applyFont="1" applyFill="1" applyBorder="1" applyAlignment="1">
      <alignment shrinkToFit="1"/>
    </xf>
    <xf numFmtId="2" fontId="52" fillId="4" borderId="6" xfId="0" applyNumberFormat="1" applyFont="1" applyFill="1" applyBorder="1" applyAlignment="1">
      <alignment shrinkToFit="1"/>
    </xf>
    <xf numFmtId="0" fontId="52" fillId="0" borderId="0" xfId="0" applyFont="1" applyBorder="1" applyAlignment="1"/>
    <xf numFmtId="0" fontId="52" fillId="21" borderId="0" xfId="0" applyFont="1" applyFill="1" applyBorder="1" applyAlignment="1"/>
    <xf numFmtId="0" fontId="52" fillId="25" borderId="0" xfId="0" applyFont="1" applyFill="1" applyBorder="1" applyAlignment="1"/>
    <xf numFmtId="0" fontId="52" fillId="2" borderId="0" xfId="0" applyFont="1" applyFill="1" applyBorder="1" applyAlignment="1"/>
    <xf numFmtId="0" fontId="52" fillId="2" borderId="0" xfId="0" applyFont="1" applyFill="1" applyBorder="1"/>
    <xf numFmtId="0" fontId="54" fillId="2" borderId="0" xfId="0" applyFont="1" applyFill="1" applyBorder="1"/>
    <xf numFmtId="0" fontId="52" fillId="21" borderId="0" xfId="0" applyFont="1" applyFill="1" applyBorder="1"/>
    <xf numFmtId="0" fontId="52" fillId="0" borderId="0" xfId="0" applyFont="1" applyFill="1" applyBorder="1"/>
    <xf numFmtId="1" fontId="52" fillId="2" borderId="0" xfId="0" applyNumberFormat="1" applyFont="1" applyFill="1" applyBorder="1"/>
    <xf numFmtId="2" fontId="52" fillId="0" borderId="0" xfId="0" applyNumberFormat="1" applyFont="1" applyBorder="1" applyAlignment="1">
      <alignment shrinkToFit="1"/>
    </xf>
    <xf numFmtId="0" fontId="52" fillId="9" borderId="0" xfId="0" applyFont="1" applyFill="1" applyBorder="1"/>
    <xf numFmtId="0" fontId="52" fillId="13" borderId="0" xfId="0" applyFont="1" applyFill="1" applyBorder="1"/>
    <xf numFmtId="0" fontId="52" fillId="0" borderId="0" xfId="0" applyFont="1" applyAlignment="1">
      <alignment horizontal="center" shrinkToFit="1"/>
    </xf>
    <xf numFmtId="0" fontId="52" fillId="0" borderId="0" xfId="0" applyFont="1" applyBorder="1" applyAlignment="1">
      <alignment horizontal="center" shrinkToFit="1"/>
    </xf>
    <xf numFmtId="0" fontId="55" fillId="0" borderId="0" xfId="0" applyFont="1" applyAlignment="1"/>
    <xf numFmtId="0" fontId="53" fillId="0" borderId="0" xfId="0" quotePrefix="1" applyFont="1" applyAlignment="1">
      <alignment horizontal="right"/>
    </xf>
    <xf numFmtId="0" fontId="52" fillId="0" borderId="0" xfId="0" quotePrefix="1" applyFont="1" applyAlignment="1">
      <alignment horizontal="right"/>
    </xf>
    <xf numFmtId="0" fontId="53" fillId="0" borderId="0" xfId="0" applyFont="1" applyAlignment="1"/>
    <xf numFmtId="0" fontId="53" fillId="0" borderId="0" xfId="0" applyFont="1" applyAlignment="1">
      <alignment horizontal="right"/>
    </xf>
    <xf numFmtId="0" fontId="53" fillId="0" borderId="0" xfId="0" applyFont="1" applyAlignment="1">
      <alignment horizontal="left"/>
    </xf>
    <xf numFmtId="0" fontId="52" fillId="0" borderId="5" xfId="0" quotePrefix="1" applyFont="1" applyBorder="1" applyAlignment="1">
      <alignment horizontal="center" vertical="center" shrinkToFit="1"/>
    </xf>
    <xf numFmtId="0" fontId="52" fillId="0" borderId="0" xfId="0" quotePrefix="1" applyFont="1" applyBorder="1" applyAlignment="1">
      <alignment horizontal="center" vertical="center" shrinkToFit="1"/>
    </xf>
    <xf numFmtId="0" fontId="52" fillId="2" borderId="9" xfId="0" applyFont="1" applyFill="1" applyBorder="1" applyAlignment="1">
      <alignment horizontal="center" shrinkToFit="1"/>
    </xf>
    <xf numFmtId="2" fontId="52" fillId="4" borderId="9" xfId="0" applyNumberFormat="1" applyFont="1" applyFill="1" applyBorder="1" applyAlignment="1">
      <alignment shrinkToFit="1"/>
    </xf>
    <xf numFmtId="0" fontId="52" fillId="0" borderId="3" xfId="0" applyFont="1" applyBorder="1" applyAlignment="1">
      <alignment shrinkToFit="1"/>
    </xf>
    <xf numFmtId="0" fontId="52" fillId="0" borderId="3" xfId="0" applyFont="1" applyFill="1" applyBorder="1" applyAlignment="1">
      <alignment horizontal="center"/>
    </xf>
    <xf numFmtId="0" fontId="52" fillId="0" borderId="3" xfId="1" applyFont="1" applyFill="1" applyBorder="1" applyAlignment="1">
      <alignment horizontal="center"/>
    </xf>
    <xf numFmtId="0" fontId="52" fillId="21" borderId="3" xfId="0" applyFont="1" applyFill="1" applyBorder="1" applyAlignment="1">
      <alignment shrinkToFit="1"/>
    </xf>
    <xf numFmtId="0" fontId="52" fillId="21" borderId="3" xfId="1" applyFont="1" applyFill="1" applyBorder="1" applyAlignment="1">
      <alignment horizontal="center"/>
    </xf>
    <xf numFmtId="0" fontId="52" fillId="3" borderId="3" xfId="0" applyFont="1" applyFill="1" applyBorder="1" applyAlignment="1">
      <alignment shrinkToFit="1"/>
    </xf>
    <xf numFmtId="0" fontId="52" fillId="2" borderId="3" xfId="0" applyFont="1" applyFill="1" applyBorder="1" applyAlignment="1">
      <alignment shrinkToFit="1"/>
    </xf>
    <xf numFmtId="0" fontId="0" fillId="12" borderId="3" xfId="0" applyFill="1" applyBorder="1" applyAlignment="1" applyProtection="1">
      <alignment shrinkToFit="1"/>
      <protection locked="0"/>
    </xf>
    <xf numFmtId="0" fontId="0" fillId="13" borderId="3" xfId="0" applyFill="1" applyBorder="1" applyAlignment="1">
      <alignment shrinkToFit="1"/>
    </xf>
    <xf numFmtId="0" fontId="0" fillId="2" borderId="3" xfId="0" applyFill="1" applyBorder="1" applyAlignment="1">
      <alignment shrinkToFit="1"/>
    </xf>
    <xf numFmtId="0" fontId="0" fillId="5" borderId="3" xfId="0" applyFill="1" applyBorder="1" applyAlignment="1">
      <alignment shrinkToFit="1"/>
    </xf>
    <xf numFmtId="2" fontId="0" fillId="4" borderId="3" xfId="0" applyNumberFormat="1" applyFill="1" applyBorder="1" applyAlignment="1">
      <alignment shrinkToFit="1"/>
    </xf>
    <xf numFmtId="2" fontId="52" fillId="4" borderId="3" xfId="0" applyNumberFormat="1" applyFont="1" applyFill="1" applyBorder="1" applyAlignment="1">
      <alignment shrinkToFit="1"/>
    </xf>
    <xf numFmtId="0" fontId="0" fillId="12" borderId="6" xfId="0" applyFill="1" applyBorder="1" applyAlignment="1" applyProtection="1">
      <alignment shrinkToFit="1"/>
      <protection locked="0"/>
    </xf>
    <xf numFmtId="1" fontId="5" fillId="13" borderId="6" xfId="0" applyNumberFormat="1" applyFont="1" applyFill="1" applyBorder="1" applyAlignment="1">
      <alignment horizontal="center" shrinkToFit="1"/>
    </xf>
    <xf numFmtId="0" fontId="0" fillId="2" borderId="6" xfId="0" applyFill="1" applyBorder="1" applyAlignment="1">
      <alignment shrinkToFit="1"/>
    </xf>
    <xf numFmtId="0" fontId="0" fillId="5" borderId="6" xfId="0" applyFill="1" applyBorder="1" applyAlignment="1">
      <alignment shrinkToFit="1"/>
    </xf>
    <xf numFmtId="2" fontId="0" fillId="4" borderId="6" xfId="0" applyNumberFormat="1" applyFill="1" applyBorder="1" applyAlignment="1">
      <alignment shrinkToFit="1"/>
    </xf>
    <xf numFmtId="0" fontId="0" fillId="13" borderId="6" xfId="0" applyFill="1" applyBorder="1" applyAlignment="1">
      <alignment shrinkToFit="1"/>
    </xf>
    <xf numFmtId="0" fontId="52" fillId="0" borderId="9" xfId="0" applyFont="1" applyBorder="1" applyAlignment="1">
      <alignment shrinkToFit="1"/>
    </xf>
    <xf numFmtId="0" fontId="52" fillId="0" borderId="9" xfId="1" applyFont="1" applyFill="1" applyBorder="1" applyAlignment="1">
      <alignment horizontal="center"/>
    </xf>
    <xf numFmtId="0" fontId="52" fillId="21" borderId="9" xfId="0" applyFont="1" applyFill="1" applyBorder="1" applyAlignment="1">
      <alignment shrinkToFit="1"/>
    </xf>
    <xf numFmtId="0" fontId="52" fillId="21" borderId="9" xfId="1" applyFont="1" applyFill="1" applyBorder="1" applyAlignment="1">
      <alignment horizontal="center"/>
    </xf>
    <xf numFmtId="0" fontId="52" fillId="3" borderId="9" xfId="0" applyFont="1" applyFill="1" applyBorder="1" applyAlignment="1">
      <alignment shrinkToFit="1"/>
    </xf>
    <xf numFmtId="0" fontId="52" fillId="2" borderId="9" xfId="0" applyFont="1" applyFill="1" applyBorder="1" applyAlignment="1">
      <alignment shrinkToFit="1"/>
    </xf>
    <xf numFmtId="0" fontId="52" fillId="12" borderId="9" xfId="0" applyFont="1" applyFill="1" applyBorder="1" applyAlignment="1" applyProtection="1">
      <alignment shrinkToFit="1"/>
      <protection locked="0"/>
    </xf>
    <xf numFmtId="0" fontId="52" fillId="13" borderId="9" xfId="0" applyFont="1" applyFill="1" applyBorder="1" applyAlignment="1">
      <alignment shrinkToFit="1"/>
    </xf>
    <xf numFmtId="0" fontId="52" fillId="5" borderId="9" xfId="0" applyFont="1" applyFill="1" applyBorder="1" applyAlignment="1">
      <alignment shrinkToFit="1"/>
    </xf>
    <xf numFmtId="0" fontId="52" fillId="0" borderId="3" xfId="0" applyFont="1" applyBorder="1" applyAlignment="1">
      <alignment horizontal="center" vertical="center" shrinkToFit="1"/>
    </xf>
    <xf numFmtId="0" fontId="52" fillId="0" borderId="6" xfId="0" applyFont="1" applyBorder="1" applyAlignment="1">
      <alignment horizontal="center" vertical="center" shrinkToFit="1"/>
    </xf>
    <xf numFmtId="0" fontId="52" fillId="0" borderId="9" xfId="0" applyFont="1" applyBorder="1" applyAlignment="1">
      <alignment horizontal="center" vertical="center" shrinkToFit="1"/>
    </xf>
    <xf numFmtId="0" fontId="52" fillId="0" borderId="2" xfId="0" applyFont="1" applyBorder="1" applyAlignment="1">
      <alignment horizontal="center" vertical="center" shrinkToFit="1"/>
    </xf>
    <xf numFmtId="0" fontId="52" fillId="0" borderId="4" xfId="0" applyFont="1" applyBorder="1" applyAlignment="1">
      <alignment horizontal="center" vertical="center" shrinkToFit="1"/>
    </xf>
    <xf numFmtId="0" fontId="52" fillId="0" borderId="8" xfId="0" applyFont="1" applyBorder="1" applyAlignment="1">
      <alignment horizontal="center" vertical="center" shrinkToFit="1"/>
    </xf>
    <xf numFmtId="0" fontId="52" fillId="0" borderId="19" xfId="0" applyFont="1" applyBorder="1" applyAlignment="1">
      <alignment horizontal="center" vertical="center" shrinkToFit="1"/>
    </xf>
    <xf numFmtId="0" fontId="52" fillId="0" borderId="1" xfId="0" applyFont="1" applyBorder="1" applyAlignment="1">
      <alignment horizontal="center" vertical="center" shrinkToFit="1"/>
    </xf>
    <xf numFmtId="0" fontId="56" fillId="0" borderId="3" xfId="0" applyFont="1" applyFill="1" applyBorder="1" applyAlignment="1">
      <alignment horizontal="center"/>
    </xf>
    <xf numFmtId="0" fontId="56" fillId="0" borderId="6" xfId="0" applyFont="1" applyFill="1" applyBorder="1" applyAlignment="1">
      <alignment horizontal="center"/>
    </xf>
    <xf numFmtId="0" fontId="56" fillId="0" borderId="6" xfId="0" applyFont="1" applyBorder="1"/>
    <xf numFmtId="0" fontId="56" fillId="19" borderId="6" xfId="0" applyFont="1" applyFill="1" applyBorder="1"/>
    <xf numFmtId="0" fontId="29" fillId="0" borderId="6" xfId="0" applyFont="1" applyFill="1" applyBorder="1" applyAlignment="1">
      <alignment horizontal="center"/>
    </xf>
    <xf numFmtId="0" fontId="29" fillId="11" borderId="6" xfId="0" applyFont="1" applyFill="1" applyBorder="1" applyAlignment="1">
      <alignment horizontal="center"/>
    </xf>
    <xf numFmtId="0" fontId="56" fillId="0" borderId="9" xfId="0" applyFont="1" applyBorder="1"/>
    <xf numFmtId="0" fontId="54" fillId="11" borderId="12" xfId="0" applyFont="1" applyFill="1" applyBorder="1"/>
    <xf numFmtId="0" fontId="52" fillId="15" borderId="12" xfId="0" applyFont="1" applyFill="1" applyBorder="1"/>
    <xf numFmtId="0" fontId="56" fillId="0" borderId="3" xfId="0" applyFont="1" applyBorder="1"/>
    <xf numFmtId="0" fontId="52" fillId="14" borderId="6" xfId="0" applyFont="1" applyFill="1" applyBorder="1" applyAlignment="1">
      <alignment shrinkToFit="1"/>
    </xf>
    <xf numFmtId="0" fontId="52" fillId="14" borderId="0" xfId="0" applyFont="1" applyFill="1" applyAlignment="1">
      <alignment shrinkToFit="1"/>
    </xf>
    <xf numFmtId="0" fontId="0" fillId="0" borderId="3" xfId="0" applyBorder="1" applyAlignment="1">
      <alignment shrinkToFit="1"/>
    </xf>
    <xf numFmtId="0" fontId="5" fillId="0" borderId="3" xfId="0" applyFont="1" applyFill="1" applyBorder="1" applyAlignment="1">
      <alignment horizontal="center"/>
    </xf>
    <xf numFmtId="0" fontId="28" fillId="0" borderId="3" xfId="1" applyFont="1" applyFill="1" applyBorder="1" applyAlignment="1">
      <alignment horizontal="center"/>
    </xf>
    <xf numFmtId="0" fontId="0" fillId="3" borderId="3" xfId="0" applyFill="1" applyBorder="1" applyAlignment="1">
      <alignment shrinkToFit="1"/>
    </xf>
    <xf numFmtId="0" fontId="0" fillId="0" borderId="6" xfId="0" applyBorder="1" applyAlignment="1">
      <alignment shrinkToFit="1"/>
    </xf>
    <xf numFmtId="0" fontId="28" fillId="0" borderId="6" xfId="1" applyFont="1" applyFill="1" applyBorder="1" applyAlignment="1">
      <alignment horizontal="center"/>
    </xf>
    <xf numFmtId="0" fontId="0" fillId="3" borderId="6" xfId="0" applyFill="1" applyBorder="1" applyAlignment="1">
      <alignment shrinkToFit="1"/>
    </xf>
    <xf numFmtId="2" fontId="0" fillId="4" borderId="9" xfId="0" applyNumberFormat="1" applyFill="1" applyBorder="1" applyAlignment="1">
      <alignment shrinkToFit="1"/>
    </xf>
    <xf numFmtId="0" fontId="5" fillId="0" borderId="30" xfId="0" applyFont="1" applyBorder="1" applyAlignment="1">
      <alignment shrinkToFit="1"/>
    </xf>
    <xf numFmtId="0" fontId="28" fillId="0" borderId="36" xfId="1" applyFont="1" applyFill="1" applyBorder="1" applyAlignment="1">
      <alignment horizontal="center"/>
    </xf>
    <xf numFmtId="0" fontId="0" fillId="0" borderId="36" xfId="0" applyBorder="1" applyAlignment="1">
      <alignment shrinkToFit="1"/>
    </xf>
    <xf numFmtId="0" fontId="0" fillId="21" borderId="36" xfId="0" applyFill="1" applyBorder="1" applyAlignment="1">
      <alignment shrinkToFit="1"/>
    </xf>
    <xf numFmtId="0" fontId="28" fillId="21" borderId="36" xfId="1" applyFont="1" applyFill="1" applyBorder="1" applyAlignment="1">
      <alignment horizontal="center"/>
    </xf>
    <xf numFmtId="0" fontId="0" fillId="3" borderId="36" xfId="0" applyFill="1" applyBorder="1" applyAlignment="1">
      <alignment shrinkToFit="1"/>
    </xf>
    <xf numFmtId="0" fontId="0" fillId="2" borderId="36" xfId="0" applyFill="1" applyBorder="1" applyAlignment="1">
      <alignment shrinkToFit="1"/>
    </xf>
    <xf numFmtId="0" fontId="0" fillId="12" borderId="36" xfId="0" applyFill="1" applyBorder="1" applyAlignment="1" applyProtection="1">
      <alignment shrinkToFit="1"/>
      <protection locked="0"/>
    </xf>
    <xf numFmtId="1" fontId="5" fillId="13" borderId="3" xfId="0" applyNumberFormat="1" applyFont="1" applyFill="1" applyBorder="1" applyAlignment="1">
      <alignment horizontal="center" shrinkToFit="1"/>
    </xf>
    <xf numFmtId="0" fontId="0" fillId="5" borderId="36" xfId="0" applyFill="1" applyBorder="1" applyAlignment="1">
      <alignment shrinkToFit="1"/>
    </xf>
    <xf numFmtId="2" fontId="0" fillId="4" borderId="36" xfId="0" applyNumberFormat="1" applyFill="1" applyBorder="1" applyAlignment="1">
      <alignment shrinkToFit="1"/>
    </xf>
    <xf numFmtId="1" fontId="5" fillId="13" borderId="9" xfId="0" applyNumberFormat="1" applyFont="1" applyFill="1" applyBorder="1" applyAlignment="1">
      <alignment horizontal="center" shrinkToFit="1"/>
    </xf>
    <xf numFmtId="0" fontId="5" fillId="0" borderId="6" xfId="0" applyFont="1" applyBorder="1" applyAlignment="1">
      <alignment shrinkToFit="1"/>
    </xf>
    <xf numFmtId="0" fontId="5" fillId="0" borderId="6" xfId="1" applyFont="1" applyFill="1" applyBorder="1" applyAlignment="1">
      <alignment horizontal="center"/>
    </xf>
    <xf numFmtId="0" fontId="5" fillId="3" borderId="6" xfId="0" applyFont="1" applyFill="1" applyBorder="1" applyAlignment="1">
      <alignment shrinkToFit="1"/>
    </xf>
    <xf numFmtId="0" fontId="5" fillId="2" borderId="6" xfId="0" applyFont="1" applyFill="1" applyBorder="1" applyAlignment="1">
      <alignment shrinkToFit="1"/>
    </xf>
    <xf numFmtId="0" fontId="5" fillId="12" borderId="6" xfId="0" applyFont="1" applyFill="1" applyBorder="1" applyAlignment="1" applyProtection="1">
      <alignment shrinkToFit="1"/>
      <protection locked="0"/>
    </xf>
    <xf numFmtId="0" fontId="5" fillId="5" borderId="6" xfId="0" applyFont="1" applyFill="1" applyBorder="1" applyAlignment="1">
      <alignment shrinkToFit="1"/>
    </xf>
    <xf numFmtId="2" fontId="5" fillId="4" borderId="6" xfId="0" applyNumberFormat="1" applyFont="1" applyFill="1" applyBorder="1" applyAlignment="1">
      <alignment shrinkToFit="1"/>
    </xf>
    <xf numFmtId="0" fontId="5" fillId="0" borderId="0" xfId="0" applyFont="1" applyAlignment="1">
      <alignment shrinkToFit="1"/>
    </xf>
    <xf numFmtId="0" fontId="5" fillId="0" borderId="0" xfId="0" applyFont="1" applyBorder="1" applyAlignment="1">
      <alignment shrinkToFit="1"/>
    </xf>
    <xf numFmtId="0" fontId="5" fillId="0" borderId="9" xfId="0" applyFont="1" applyBorder="1" applyAlignment="1">
      <alignment shrinkToFit="1"/>
    </xf>
    <xf numFmtId="0" fontId="5" fillId="0" borderId="9" xfId="1" applyFont="1" applyFill="1" applyBorder="1" applyAlignment="1">
      <alignment horizontal="center"/>
    </xf>
    <xf numFmtId="0" fontId="5" fillId="3" borderId="9" xfId="0" applyFont="1" applyFill="1" applyBorder="1" applyAlignment="1">
      <alignment shrinkToFit="1"/>
    </xf>
    <xf numFmtId="0" fontId="5" fillId="2" borderId="9" xfId="0" applyFont="1" applyFill="1" applyBorder="1" applyAlignment="1">
      <alignment shrinkToFit="1"/>
    </xf>
    <xf numFmtId="0" fontId="5" fillId="12" borderId="9" xfId="0" applyFont="1" applyFill="1" applyBorder="1" applyAlignment="1" applyProtection="1">
      <alignment shrinkToFit="1"/>
      <protection locked="0"/>
    </xf>
    <xf numFmtId="0" fontId="5" fillId="5" borderId="9" xfId="0" applyFont="1" applyFill="1" applyBorder="1" applyAlignment="1">
      <alignment shrinkToFit="1"/>
    </xf>
    <xf numFmtId="2" fontId="5" fillId="4" borderId="9" xfId="0" applyNumberFormat="1" applyFont="1" applyFill="1" applyBorder="1" applyAlignment="1">
      <alignment shrinkToFit="1"/>
    </xf>
    <xf numFmtId="0" fontId="5" fillId="2" borderId="15" xfId="0" applyFont="1" applyFill="1" applyBorder="1" applyAlignment="1">
      <alignment horizontal="center" shrinkToFit="1"/>
    </xf>
    <xf numFmtId="2" fontId="5" fillId="4" borderId="15" xfId="0" applyNumberFormat="1" applyFont="1" applyFill="1" applyBorder="1" applyAlignment="1">
      <alignment shrinkToFit="1"/>
    </xf>
    <xf numFmtId="0" fontId="5" fillId="0" borderId="0" xfId="0" applyFont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5" fillId="0" borderId="30" xfId="0" applyFont="1" applyBorder="1" applyAlignment="1">
      <alignment horizontal="center" shrinkToFit="1"/>
    </xf>
    <xf numFmtId="0" fontId="5" fillId="0" borderId="3" xfId="0" applyFont="1" applyBorder="1" applyAlignment="1">
      <alignment shrinkToFit="1"/>
    </xf>
    <xf numFmtId="0" fontId="5" fillId="0" borderId="3" xfId="1" applyFont="1" applyFill="1" applyBorder="1" applyAlignment="1">
      <alignment horizontal="center"/>
    </xf>
    <xf numFmtId="0" fontId="5" fillId="3" borderId="3" xfId="0" applyFont="1" applyFill="1" applyBorder="1" applyAlignment="1">
      <alignment shrinkToFit="1"/>
    </xf>
    <xf numFmtId="0" fontId="5" fillId="2" borderId="3" xfId="0" applyFont="1" applyFill="1" applyBorder="1" applyAlignment="1">
      <alignment shrinkToFit="1"/>
    </xf>
    <xf numFmtId="0" fontId="5" fillId="12" borderId="3" xfId="0" applyFont="1" applyFill="1" applyBorder="1" applyAlignment="1" applyProtection="1">
      <alignment shrinkToFit="1"/>
      <protection locked="0"/>
    </xf>
    <xf numFmtId="0" fontId="5" fillId="5" borderId="3" xfId="0" applyFont="1" applyFill="1" applyBorder="1" applyAlignment="1">
      <alignment shrinkToFit="1"/>
    </xf>
    <xf numFmtId="2" fontId="5" fillId="4" borderId="3" xfId="0" applyNumberFormat="1" applyFont="1" applyFill="1" applyBorder="1" applyAlignment="1">
      <alignment shrinkToFit="1"/>
    </xf>
    <xf numFmtId="0" fontId="39" fillId="0" borderId="3" xfId="0" applyFont="1" applyBorder="1" applyAlignment="1">
      <alignment shrinkToFit="1"/>
    </xf>
    <xf numFmtId="0" fontId="39" fillId="0" borderId="3" xfId="0" applyFont="1" applyFill="1" applyBorder="1" applyAlignment="1">
      <alignment horizontal="center"/>
    </xf>
    <xf numFmtId="0" fontId="39" fillId="0" borderId="3" xfId="1" applyFont="1" applyFill="1" applyBorder="1" applyAlignment="1">
      <alignment horizontal="center"/>
    </xf>
    <xf numFmtId="0" fontId="39" fillId="3" borderId="3" xfId="0" applyFont="1" applyFill="1" applyBorder="1" applyAlignment="1">
      <alignment shrinkToFit="1"/>
    </xf>
    <xf numFmtId="0" fontId="39" fillId="2" borderId="3" xfId="0" applyFont="1" applyFill="1" applyBorder="1" applyAlignment="1">
      <alignment shrinkToFit="1"/>
    </xf>
    <xf numFmtId="0" fontId="39" fillId="12" borderId="3" xfId="0" applyFont="1" applyFill="1" applyBorder="1" applyAlignment="1" applyProtection="1">
      <alignment shrinkToFit="1"/>
      <protection locked="0"/>
    </xf>
    <xf numFmtId="1" fontId="39" fillId="13" borderId="3" xfId="0" applyNumberFormat="1" applyFont="1" applyFill="1" applyBorder="1" applyAlignment="1">
      <alignment horizontal="center" shrinkToFit="1"/>
    </xf>
    <xf numFmtId="0" fontId="39" fillId="5" borderId="3" xfId="0" applyFont="1" applyFill="1" applyBorder="1" applyAlignment="1">
      <alignment shrinkToFit="1"/>
    </xf>
    <xf numFmtId="2" fontId="39" fillId="4" borderId="3" xfId="0" applyNumberFormat="1" applyFont="1" applyFill="1" applyBorder="1" applyAlignment="1">
      <alignment shrinkToFit="1"/>
    </xf>
    <xf numFmtId="0" fontId="39" fillId="0" borderId="0" xfId="0" applyFont="1" applyAlignment="1">
      <alignment shrinkToFit="1"/>
    </xf>
    <xf numFmtId="0" fontId="39" fillId="0" borderId="0" xfId="0" applyFont="1" applyBorder="1" applyAlignment="1">
      <alignment shrinkToFit="1"/>
    </xf>
    <xf numFmtId="1" fontId="39" fillId="0" borderId="0" xfId="0" applyNumberFormat="1" applyFont="1" applyFill="1" applyBorder="1" applyAlignment="1">
      <alignment horizontal="center" shrinkToFit="1"/>
    </xf>
    <xf numFmtId="0" fontId="39" fillId="0" borderId="6" xfId="0" applyFont="1" applyBorder="1" applyAlignment="1">
      <alignment shrinkToFit="1"/>
    </xf>
    <xf numFmtId="0" fontId="39" fillId="0" borderId="6" xfId="1" applyFont="1" applyFill="1" applyBorder="1" applyAlignment="1">
      <alignment horizontal="center"/>
    </xf>
    <xf numFmtId="0" fontId="39" fillId="3" borderId="6" xfId="0" applyFont="1" applyFill="1" applyBorder="1" applyAlignment="1">
      <alignment shrinkToFit="1"/>
    </xf>
    <xf numFmtId="0" fontId="39" fillId="2" borderId="6" xfId="0" applyFont="1" applyFill="1" applyBorder="1" applyAlignment="1">
      <alignment shrinkToFit="1"/>
    </xf>
    <xf numFmtId="2" fontId="39" fillId="4" borderId="6" xfId="0" applyNumberFormat="1" applyFont="1" applyFill="1" applyBorder="1" applyAlignment="1">
      <alignment shrinkToFit="1"/>
    </xf>
    <xf numFmtId="0" fontId="39" fillId="0" borderId="9" xfId="0" applyFont="1" applyBorder="1" applyAlignment="1">
      <alignment shrinkToFit="1"/>
    </xf>
    <xf numFmtId="0" fontId="39" fillId="0" borderId="9" xfId="1" applyFont="1" applyFill="1" applyBorder="1" applyAlignment="1">
      <alignment horizontal="center"/>
    </xf>
    <xf numFmtId="0" fontId="39" fillId="3" borderId="9" xfId="0" applyFont="1" applyFill="1" applyBorder="1" applyAlignment="1">
      <alignment shrinkToFit="1"/>
    </xf>
    <xf numFmtId="0" fontId="39" fillId="2" borderId="9" xfId="0" applyFont="1" applyFill="1" applyBorder="1" applyAlignment="1">
      <alignment shrinkToFit="1"/>
    </xf>
    <xf numFmtId="2" fontId="39" fillId="4" borderId="9" xfId="0" applyNumberFormat="1" applyFont="1" applyFill="1" applyBorder="1" applyAlignment="1">
      <alignment shrinkToFit="1"/>
    </xf>
    <xf numFmtId="0" fontId="39" fillId="2" borderId="15" xfId="0" applyFont="1" applyFill="1" applyBorder="1" applyAlignment="1">
      <alignment horizontal="center" shrinkToFit="1"/>
    </xf>
    <xf numFmtId="2" fontId="39" fillId="4" borderId="15" xfId="0" applyNumberFormat="1" applyFont="1" applyFill="1" applyBorder="1" applyAlignment="1">
      <alignment shrinkToFit="1"/>
    </xf>
    <xf numFmtId="0" fontId="39" fillId="0" borderId="0" xfId="0" applyFont="1" applyAlignment="1">
      <alignment horizontal="center" shrinkToFit="1"/>
    </xf>
    <xf numFmtId="0" fontId="39" fillId="0" borderId="0" xfId="0" applyFont="1" applyBorder="1" applyAlignment="1">
      <alignment horizontal="center" shrinkToFit="1"/>
    </xf>
    <xf numFmtId="0" fontId="39" fillId="12" borderId="6" xfId="0" applyFont="1" applyFill="1" applyBorder="1" applyAlignment="1" applyProtection="1">
      <alignment shrinkToFit="1"/>
      <protection locked="0"/>
    </xf>
    <xf numFmtId="1" fontId="39" fillId="13" borderId="6" xfId="0" applyNumberFormat="1" applyFont="1" applyFill="1" applyBorder="1" applyAlignment="1">
      <alignment horizontal="center" shrinkToFit="1"/>
    </xf>
    <xf numFmtId="0" fontId="39" fillId="5" borderId="6" xfId="0" applyFont="1" applyFill="1" applyBorder="1" applyAlignment="1">
      <alignment shrinkToFit="1"/>
    </xf>
    <xf numFmtId="0" fontId="39" fillId="12" borderId="9" xfId="0" applyFont="1" applyFill="1" applyBorder="1" applyAlignment="1" applyProtection="1">
      <alignment shrinkToFit="1"/>
      <protection locked="0"/>
    </xf>
    <xf numFmtId="1" fontId="39" fillId="13" borderId="9" xfId="0" applyNumberFormat="1" applyFont="1" applyFill="1" applyBorder="1" applyAlignment="1">
      <alignment horizontal="center" shrinkToFit="1"/>
    </xf>
    <xf numFmtId="0" fontId="39" fillId="5" borderId="9" xfId="0" applyFont="1" applyFill="1" applyBorder="1" applyAlignment="1">
      <alignment shrinkToFit="1"/>
    </xf>
    <xf numFmtId="2" fontId="5" fillId="4" borderId="30" xfId="0" applyNumberFormat="1" applyFont="1" applyFill="1" applyBorder="1" applyAlignment="1">
      <alignment shrinkToFit="1"/>
    </xf>
    <xf numFmtId="0" fontId="5" fillId="21" borderId="3" xfId="0" applyFont="1" applyFill="1" applyBorder="1" applyAlignment="1">
      <alignment shrinkToFit="1"/>
    </xf>
    <xf numFmtId="0" fontId="5" fillId="21" borderId="3" xfId="1" applyFont="1" applyFill="1" applyBorder="1" applyAlignment="1">
      <alignment horizontal="center"/>
    </xf>
    <xf numFmtId="0" fontId="5" fillId="13" borderId="3" xfId="0" applyFont="1" applyFill="1" applyBorder="1" applyAlignment="1">
      <alignment shrinkToFit="1"/>
    </xf>
    <xf numFmtId="1" fontId="0" fillId="0" borderId="0" xfId="0" applyNumberFormat="1" applyBorder="1"/>
    <xf numFmtId="41" fontId="52" fillId="0" borderId="6" xfId="0" applyNumberFormat="1" applyFont="1" applyBorder="1" applyAlignment="1">
      <alignment shrinkToFit="1"/>
    </xf>
    <xf numFmtId="41" fontId="52" fillId="0" borderId="6" xfId="1" applyNumberFormat="1" applyFont="1" applyFill="1" applyBorder="1" applyAlignment="1">
      <alignment horizontal="center"/>
    </xf>
    <xf numFmtId="41" fontId="52" fillId="21" borderId="6" xfId="0" applyNumberFormat="1" applyFont="1" applyFill="1" applyBorder="1" applyAlignment="1">
      <alignment shrinkToFit="1"/>
    </xf>
    <xf numFmtId="41" fontId="52" fillId="21" borderId="6" xfId="1" applyNumberFormat="1" applyFont="1" applyFill="1" applyBorder="1" applyAlignment="1">
      <alignment horizontal="center"/>
    </xf>
    <xf numFmtId="41" fontId="52" fillId="3" borderId="6" xfId="0" applyNumberFormat="1" applyFont="1" applyFill="1" applyBorder="1" applyAlignment="1">
      <alignment shrinkToFit="1"/>
    </xf>
    <xf numFmtId="41" fontId="52" fillId="2" borderId="6" xfId="0" applyNumberFormat="1" applyFont="1" applyFill="1" applyBorder="1" applyAlignment="1">
      <alignment shrinkToFit="1"/>
    </xf>
    <xf numFmtId="41" fontId="0" fillId="12" borderId="6" xfId="0" applyNumberFormat="1" applyFill="1" applyBorder="1" applyAlignment="1" applyProtection="1">
      <alignment shrinkToFit="1"/>
      <protection locked="0"/>
    </xf>
    <xf numFmtId="41" fontId="0" fillId="13" borderId="6" xfId="0" applyNumberFormat="1" applyFill="1" applyBorder="1" applyAlignment="1">
      <alignment shrinkToFit="1"/>
    </xf>
    <xf numFmtId="41" fontId="0" fillId="2" borderId="6" xfId="0" applyNumberFormat="1" applyFill="1" applyBorder="1" applyAlignment="1">
      <alignment shrinkToFit="1"/>
    </xf>
    <xf numFmtId="41" fontId="0" fillId="5" borderId="6" xfId="0" applyNumberFormat="1" applyFill="1" applyBorder="1" applyAlignment="1">
      <alignment shrinkToFit="1"/>
    </xf>
    <xf numFmtId="41" fontId="0" fillId="4" borderId="6" xfId="0" applyNumberFormat="1" applyFill="1" applyBorder="1" applyAlignment="1">
      <alignment shrinkToFit="1"/>
    </xf>
    <xf numFmtId="41" fontId="52" fillId="4" borderId="6" xfId="0" applyNumberFormat="1" applyFont="1" applyFill="1" applyBorder="1" applyAlignment="1">
      <alignment shrinkToFit="1"/>
    </xf>
    <xf numFmtId="41" fontId="52" fillId="0" borderId="0" xfId="0" applyNumberFormat="1" applyFont="1" applyBorder="1" applyAlignment="1">
      <alignment shrinkToFit="1"/>
    </xf>
    <xf numFmtId="41" fontId="52" fillId="0" borderId="0" xfId="0" applyNumberFormat="1" applyFont="1" applyAlignment="1">
      <alignment shrinkToFit="1"/>
    </xf>
    <xf numFmtId="41" fontId="52" fillId="0" borderId="12" xfId="0" applyNumberFormat="1" applyFont="1" applyBorder="1" applyAlignment="1"/>
    <xf numFmtId="41" fontId="52" fillId="21" borderId="12" xfId="0" applyNumberFormat="1" applyFont="1" applyFill="1" applyBorder="1" applyAlignment="1"/>
    <xf numFmtId="41" fontId="52" fillId="25" borderId="12" xfId="0" applyNumberFormat="1" applyFont="1" applyFill="1" applyBorder="1" applyAlignment="1"/>
    <xf numFmtId="41" fontId="52" fillId="2" borderId="12" xfId="0" applyNumberFormat="1" applyFont="1" applyFill="1" applyBorder="1" applyAlignment="1"/>
    <xf numFmtId="41" fontId="52" fillId="2" borderId="30" xfId="0" applyNumberFormat="1" applyFont="1" applyFill="1" applyBorder="1" applyAlignment="1"/>
    <xf numFmtId="41" fontId="52" fillId="2" borderId="30" xfId="0" applyNumberFormat="1" applyFont="1" applyFill="1" applyBorder="1"/>
    <xf numFmtId="41" fontId="54" fillId="2" borderId="30" xfId="0" applyNumberFormat="1" applyFont="1" applyFill="1" applyBorder="1"/>
    <xf numFmtId="41" fontId="52" fillId="0" borderId="12" xfId="0" applyNumberFormat="1" applyFont="1" applyBorder="1"/>
    <xf numFmtId="41" fontId="52" fillId="21" borderId="12" xfId="0" applyNumberFormat="1" applyFont="1" applyFill="1" applyBorder="1"/>
    <xf numFmtId="41" fontId="52" fillId="2" borderId="12" xfId="0" applyNumberFormat="1" applyFont="1" applyFill="1" applyBorder="1"/>
    <xf numFmtId="41" fontId="52" fillId="0" borderId="12" xfId="0" applyNumberFormat="1" applyFont="1" applyFill="1" applyBorder="1"/>
    <xf numFmtId="41" fontId="52" fillId="0" borderId="12" xfId="0" applyNumberFormat="1" applyFont="1" applyBorder="1" applyAlignment="1">
      <alignment shrinkToFit="1"/>
    </xf>
    <xf numFmtId="41" fontId="56" fillId="0" borderId="6" xfId="0" applyNumberFormat="1" applyFont="1" applyBorder="1"/>
    <xf numFmtId="41" fontId="52" fillId="9" borderId="30" xfId="0" applyNumberFormat="1" applyFont="1" applyFill="1" applyBorder="1"/>
    <xf numFmtId="41" fontId="52" fillId="13" borderId="30" xfId="0" applyNumberFormat="1" applyFont="1" applyFill="1" applyBorder="1"/>
    <xf numFmtId="41" fontId="29" fillId="11" borderId="6" xfId="0" applyNumberFormat="1" applyFont="1" applyFill="1" applyBorder="1" applyAlignment="1">
      <alignment horizontal="center"/>
    </xf>
    <xf numFmtId="41" fontId="29" fillId="0" borderId="6" xfId="0" applyNumberFormat="1" applyFont="1" applyFill="1" applyBorder="1" applyAlignment="1">
      <alignment horizontal="center"/>
    </xf>
    <xf numFmtId="41" fontId="56" fillId="19" borderId="6" xfId="0" applyNumberFormat="1" applyFont="1" applyFill="1" applyBorder="1"/>
    <xf numFmtId="41" fontId="52" fillId="0" borderId="0" xfId="0" applyNumberFormat="1" applyFont="1"/>
    <xf numFmtId="41" fontId="56" fillId="0" borderId="6" xfId="0" applyNumberFormat="1" applyFont="1" applyFill="1" applyBorder="1" applyAlignment="1">
      <alignment horizontal="center"/>
    </xf>
    <xf numFmtId="41" fontId="52" fillId="14" borderId="6" xfId="0" applyNumberFormat="1" applyFont="1" applyFill="1" applyBorder="1" applyAlignment="1">
      <alignment shrinkToFit="1"/>
    </xf>
    <xf numFmtId="41" fontId="52" fillId="14" borderId="6" xfId="1" applyNumberFormat="1" applyFont="1" applyFill="1" applyBorder="1" applyAlignment="1">
      <alignment horizontal="center"/>
    </xf>
    <xf numFmtId="41" fontId="0" fillId="14" borderId="6" xfId="0" applyNumberFormat="1" applyFill="1" applyBorder="1" applyAlignment="1" applyProtection="1">
      <alignment shrinkToFit="1"/>
      <protection locked="0"/>
    </xf>
    <xf numFmtId="41" fontId="0" fillId="14" borderId="6" xfId="0" applyNumberFormat="1" applyFill="1" applyBorder="1" applyAlignment="1">
      <alignment shrinkToFit="1"/>
    </xf>
    <xf numFmtId="41" fontId="52" fillId="14" borderId="0" xfId="0" applyNumberFormat="1" applyFont="1" applyFill="1" applyBorder="1" applyAlignment="1">
      <alignment shrinkToFit="1"/>
    </xf>
    <xf numFmtId="41" fontId="52" fillId="14" borderId="12" xfId="0" applyNumberFormat="1" applyFont="1" applyFill="1" applyBorder="1" applyAlignment="1"/>
    <xf numFmtId="41" fontId="52" fillId="14" borderId="30" xfId="0" applyNumberFormat="1" applyFont="1" applyFill="1" applyBorder="1" applyAlignment="1"/>
    <xf numFmtId="41" fontId="52" fillId="14" borderId="30" xfId="0" applyNumberFormat="1" applyFont="1" applyFill="1" applyBorder="1"/>
    <xf numFmtId="41" fontId="54" fillId="14" borderId="30" xfId="0" applyNumberFormat="1" applyFont="1" applyFill="1" applyBorder="1"/>
    <xf numFmtId="41" fontId="52" fillId="14" borderId="12" xfId="0" applyNumberFormat="1" applyFont="1" applyFill="1" applyBorder="1"/>
    <xf numFmtId="41" fontId="52" fillId="14" borderId="12" xfId="0" applyNumberFormat="1" applyFont="1" applyFill="1" applyBorder="1" applyAlignment="1">
      <alignment shrinkToFit="1"/>
    </xf>
    <xf numFmtId="41" fontId="56" fillId="14" borderId="6" xfId="0" applyNumberFormat="1" applyFont="1" applyFill="1" applyBorder="1"/>
    <xf numFmtId="41" fontId="52" fillId="14" borderId="0" xfId="0" applyNumberFormat="1" applyFont="1" applyFill="1" applyAlignment="1">
      <alignment shrinkToFit="1"/>
    </xf>
    <xf numFmtId="41" fontId="5" fillId="13" borderId="6" xfId="0" applyNumberFormat="1" applyFont="1" applyFill="1" applyBorder="1" applyAlignment="1">
      <alignment horizontal="center" shrinkToFit="1"/>
    </xf>
    <xf numFmtId="41" fontId="5" fillId="14" borderId="6" xfId="0" applyNumberFormat="1" applyFont="1" applyFill="1" applyBorder="1" applyAlignment="1">
      <alignment horizontal="center" shrinkToFit="1"/>
    </xf>
    <xf numFmtId="41" fontId="54" fillId="14" borderId="12" xfId="0" applyNumberFormat="1" applyFont="1" applyFill="1" applyBorder="1"/>
    <xf numFmtId="41" fontId="29" fillId="14" borderId="6" xfId="0" applyNumberFormat="1" applyFont="1" applyFill="1" applyBorder="1" applyAlignment="1">
      <alignment horizontal="center"/>
    </xf>
    <xf numFmtId="41" fontId="56" fillId="14" borderId="6" xfId="0" applyNumberFormat="1" applyFont="1" applyFill="1" applyBorder="1" applyAlignment="1">
      <alignment horizontal="center"/>
    </xf>
    <xf numFmtId="41" fontId="52" fillId="15" borderId="12" xfId="0" applyNumberFormat="1" applyFont="1" applyFill="1" applyBorder="1"/>
    <xf numFmtId="41" fontId="56" fillId="0" borderId="9" xfId="0" applyNumberFormat="1" applyFont="1" applyBorder="1"/>
    <xf numFmtId="41" fontId="5" fillId="0" borderId="6" xfId="0" applyNumberFormat="1" applyFont="1" applyBorder="1" applyAlignment="1">
      <alignment shrinkToFit="1"/>
    </xf>
    <xf numFmtId="41" fontId="5" fillId="0" borderId="6" xfId="1" applyNumberFormat="1" applyFont="1" applyFill="1" applyBorder="1" applyAlignment="1">
      <alignment horizontal="center"/>
    </xf>
    <xf numFmtId="41" fontId="5" fillId="3" borderId="6" xfId="0" applyNumberFormat="1" applyFont="1" applyFill="1" applyBorder="1" applyAlignment="1">
      <alignment shrinkToFit="1"/>
    </xf>
    <xf numFmtId="41" fontId="5" fillId="2" borderId="6" xfId="0" applyNumberFormat="1" applyFont="1" applyFill="1" applyBorder="1" applyAlignment="1">
      <alignment shrinkToFit="1"/>
    </xf>
    <xf numFmtId="41" fontId="5" fillId="12" borderId="6" xfId="0" applyNumberFormat="1" applyFont="1" applyFill="1" applyBorder="1" applyAlignment="1" applyProtection="1">
      <alignment shrinkToFit="1"/>
      <protection locked="0"/>
    </xf>
    <xf numFmtId="41" fontId="5" fillId="13" borderId="6" xfId="0" applyNumberFormat="1" applyFont="1" applyFill="1" applyBorder="1" applyAlignment="1">
      <alignment shrinkToFit="1"/>
    </xf>
    <xf numFmtId="41" fontId="5" fillId="5" borderId="6" xfId="0" applyNumberFormat="1" applyFont="1" applyFill="1" applyBorder="1" applyAlignment="1">
      <alignment shrinkToFit="1"/>
    </xf>
    <xf numFmtId="41" fontId="5" fillId="0" borderId="9" xfId="0" applyNumberFormat="1" applyFont="1" applyBorder="1" applyAlignment="1">
      <alignment shrinkToFit="1"/>
    </xf>
    <xf numFmtId="41" fontId="5" fillId="0" borderId="9" xfId="1" applyNumberFormat="1" applyFont="1" applyFill="1" applyBorder="1" applyAlignment="1">
      <alignment horizontal="center"/>
    </xf>
    <xf numFmtId="41" fontId="5" fillId="3" borderId="9" xfId="0" applyNumberFormat="1" applyFont="1" applyFill="1" applyBorder="1" applyAlignment="1">
      <alignment shrinkToFit="1"/>
    </xf>
    <xf numFmtId="41" fontId="5" fillId="2" borderId="9" xfId="0" applyNumberFormat="1" applyFont="1" applyFill="1" applyBorder="1" applyAlignment="1">
      <alignment shrinkToFit="1"/>
    </xf>
    <xf numFmtId="41" fontId="5" fillId="12" borderId="9" xfId="0" applyNumberFormat="1" applyFont="1" applyFill="1" applyBorder="1" applyAlignment="1" applyProtection="1">
      <alignment shrinkToFit="1"/>
      <protection locked="0"/>
    </xf>
    <xf numFmtId="41" fontId="5" fillId="13" borderId="9" xfId="0" applyNumberFormat="1" applyFont="1" applyFill="1" applyBorder="1" applyAlignment="1">
      <alignment shrinkToFit="1"/>
    </xf>
    <xf numFmtId="41" fontId="5" fillId="5" borderId="9" xfId="0" applyNumberFormat="1" applyFont="1" applyFill="1" applyBorder="1" applyAlignment="1">
      <alignment shrinkToFit="1"/>
    </xf>
    <xf numFmtId="41" fontId="0" fillId="2" borderId="15" xfId="0" applyNumberFormat="1" applyFill="1" applyBorder="1" applyAlignment="1">
      <alignment horizontal="center" shrinkToFit="1"/>
    </xf>
    <xf numFmtId="41" fontId="5" fillId="0" borderId="30" xfId="0" applyNumberFormat="1" applyFont="1" applyBorder="1" applyAlignment="1">
      <alignment shrinkToFit="1"/>
    </xf>
    <xf numFmtId="41" fontId="5" fillId="0" borderId="30" xfId="1" applyNumberFormat="1" applyFont="1" applyFill="1" applyBorder="1" applyAlignment="1">
      <alignment horizontal="center"/>
    </xf>
    <xf numFmtId="41" fontId="5" fillId="3" borderId="30" xfId="0" applyNumberFormat="1" applyFont="1" applyFill="1" applyBorder="1" applyAlignment="1">
      <alignment shrinkToFit="1"/>
    </xf>
    <xf numFmtId="41" fontId="5" fillId="2" borderId="30" xfId="0" applyNumberFormat="1" applyFont="1" applyFill="1" applyBorder="1" applyAlignment="1">
      <alignment shrinkToFit="1"/>
    </xf>
    <xf numFmtId="41" fontId="5" fillId="12" borderId="30" xfId="0" applyNumberFormat="1" applyFont="1" applyFill="1" applyBorder="1" applyAlignment="1" applyProtection="1">
      <alignment shrinkToFit="1"/>
      <protection locked="0"/>
    </xf>
    <xf numFmtId="41" fontId="5" fillId="13" borderId="30" xfId="0" applyNumberFormat="1" applyFont="1" applyFill="1" applyBorder="1" applyAlignment="1">
      <alignment shrinkToFit="1"/>
    </xf>
    <xf numFmtId="41" fontId="5" fillId="5" borderId="30" xfId="0" applyNumberFormat="1" applyFont="1" applyFill="1" applyBorder="1" applyAlignment="1">
      <alignment shrinkToFit="1"/>
    </xf>
    <xf numFmtId="2" fontId="0" fillId="0" borderId="0" xfId="0" applyNumberFormat="1" applyAlignment="1">
      <alignment shrinkToFit="1"/>
    </xf>
    <xf numFmtId="2" fontId="0" fillId="0" borderId="3" xfId="0" applyNumberFormat="1" applyBorder="1" applyAlignment="1">
      <alignment horizontal="center" vertical="center" shrinkToFit="1"/>
    </xf>
    <xf numFmtId="2" fontId="0" fillId="0" borderId="6" xfId="0" quotePrefix="1" applyNumberFormat="1" applyBorder="1" applyAlignment="1">
      <alignment horizontal="center" vertical="center" shrinkToFit="1"/>
    </xf>
    <xf numFmtId="2" fontId="0" fillId="0" borderId="6" xfId="0" applyNumberFormat="1" applyBorder="1" applyAlignment="1">
      <alignment horizontal="center" vertical="center" shrinkToFit="1"/>
    </xf>
    <xf numFmtId="2" fontId="0" fillId="0" borderId="9" xfId="0" quotePrefix="1" applyNumberFormat="1" applyBorder="1" applyAlignment="1">
      <alignment horizontal="center" vertical="center" shrinkToFit="1"/>
    </xf>
    <xf numFmtId="2" fontId="0" fillId="0" borderId="0" xfId="0" applyNumberFormat="1" applyBorder="1" applyAlignment="1">
      <alignment shrinkToFit="1"/>
    </xf>
    <xf numFmtId="2" fontId="2" fillId="0" borderId="0" xfId="0" applyNumberFormat="1" applyFont="1" applyAlignment="1">
      <alignment horizontal="right"/>
    </xf>
    <xf numFmtId="2" fontId="0" fillId="0" borderId="4" xfId="0" applyNumberFormat="1" applyBorder="1" applyAlignment="1">
      <alignment horizontal="center" vertical="center" shrinkToFit="1"/>
    </xf>
    <xf numFmtId="2" fontId="4" fillId="0" borderId="0" xfId="0" applyNumberFormat="1" applyFont="1" applyAlignment="1">
      <alignment shrinkToFit="1"/>
    </xf>
    <xf numFmtId="2" fontId="0" fillId="0" borderId="0" xfId="0" applyNumberFormat="1" applyAlignment="1"/>
    <xf numFmtId="2" fontId="0" fillId="3" borderId="11" xfId="0" applyNumberFormat="1" applyFill="1" applyBorder="1" applyAlignment="1">
      <alignment shrinkToFit="1"/>
    </xf>
    <xf numFmtId="2" fontId="0" fillId="3" borderId="13" xfId="0" applyNumberFormat="1" applyFill="1" applyBorder="1" applyAlignment="1">
      <alignment shrinkToFit="1"/>
    </xf>
    <xf numFmtId="2" fontId="0" fillId="0" borderId="3" xfId="0" quotePrefix="1" applyNumberFormat="1" applyBorder="1" applyAlignment="1">
      <alignment horizontal="center" vertical="center" shrinkToFit="1"/>
    </xf>
    <xf numFmtId="2" fontId="0" fillId="0" borderId="9" xfId="0" applyNumberFormat="1" applyBorder="1" applyAlignment="1">
      <alignment horizontal="center" vertical="center" shrinkToFit="1"/>
    </xf>
    <xf numFmtId="2" fontId="0" fillId="3" borderId="12" xfId="0" applyNumberFormat="1" applyFill="1" applyBorder="1" applyAlignment="1">
      <alignment shrinkToFit="1"/>
    </xf>
    <xf numFmtId="2" fontId="0" fillId="3" borderId="14" xfId="0" applyNumberFormat="1" applyFill="1" applyBorder="1" applyAlignment="1">
      <alignment shrinkToFit="1"/>
    </xf>
    <xf numFmtId="41" fontId="57" fillId="23" borderId="12" xfId="0" applyNumberFormat="1" applyFont="1" applyFill="1" applyBorder="1"/>
    <xf numFmtId="41" fontId="52" fillId="23" borderId="12" xfId="0" applyNumberFormat="1" applyFont="1" applyFill="1" applyBorder="1"/>
    <xf numFmtId="0" fontId="52" fillId="11" borderId="0" xfId="0" applyFont="1" applyFill="1" applyBorder="1" applyAlignment="1"/>
    <xf numFmtId="0" fontId="52" fillId="11" borderId="0" xfId="0" applyFont="1" applyFill="1" applyBorder="1" applyAlignment="1">
      <alignment shrinkToFit="1"/>
    </xf>
    <xf numFmtId="0" fontId="52" fillId="11" borderId="0" xfId="0" applyFont="1" applyFill="1" applyBorder="1"/>
    <xf numFmtId="0" fontId="52" fillId="11" borderId="0" xfId="0" applyFont="1" applyFill="1"/>
    <xf numFmtId="41" fontId="52" fillId="0" borderId="0" xfId="0" applyNumberFormat="1" applyFont="1" applyBorder="1" applyAlignment="1"/>
    <xf numFmtId="0" fontId="52" fillId="11" borderId="0" xfId="0" applyFont="1" applyFill="1" applyAlignment="1"/>
    <xf numFmtId="0" fontId="52" fillId="11" borderId="3" xfId="0" applyFont="1" applyFill="1" applyBorder="1" applyAlignment="1">
      <alignment horizontal="center" vertical="center" shrinkToFit="1"/>
    </xf>
    <xf numFmtId="0" fontId="52" fillId="11" borderId="6" xfId="0" applyFont="1" applyFill="1" applyBorder="1" applyAlignment="1">
      <alignment horizontal="center" vertical="center" shrinkToFit="1"/>
    </xf>
    <xf numFmtId="0" fontId="52" fillId="11" borderId="6" xfId="0" quotePrefix="1" applyFont="1" applyFill="1" applyBorder="1" applyAlignment="1">
      <alignment horizontal="center" vertical="center" shrinkToFit="1"/>
    </xf>
    <xf numFmtId="0" fontId="52" fillId="11" borderId="3" xfId="0" applyFont="1" applyFill="1" applyBorder="1" applyAlignment="1">
      <alignment shrinkToFit="1"/>
    </xf>
    <xf numFmtId="0" fontId="52" fillId="11" borderId="6" xfId="0" applyFont="1" applyFill="1" applyBorder="1" applyAlignment="1">
      <alignment shrinkToFit="1"/>
    </xf>
    <xf numFmtId="41" fontId="52" fillId="11" borderId="6" xfId="0" applyNumberFormat="1" applyFont="1" applyFill="1" applyBorder="1" applyAlignment="1">
      <alignment shrinkToFit="1"/>
    </xf>
    <xf numFmtId="0" fontId="52" fillId="11" borderId="9" xfId="0" applyFont="1" applyFill="1" applyBorder="1" applyAlignment="1">
      <alignment shrinkToFit="1"/>
    </xf>
    <xf numFmtId="0" fontId="52" fillId="11" borderId="9" xfId="0" applyFont="1" applyFill="1" applyBorder="1" applyAlignment="1">
      <alignment horizontal="center" shrinkToFit="1"/>
    </xf>
    <xf numFmtId="41" fontId="52" fillId="11" borderId="0" xfId="0" applyNumberFormat="1" applyFont="1" applyFill="1" applyBorder="1" applyAlignment="1"/>
    <xf numFmtId="0" fontId="0" fillId="0" borderId="35" xfId="0" applyBorder="1" applyAlignment="1">
      <alignment shrinkToFit="1"/>
    </xf>
    <xf numFmtId="2" fontId="0" fillId="0" borderId="35" xfId="0" applyNumberFormat="1" applyBorder="1" applyAlignment="1">
      <alignment shrinkToFit="1"/>
    </xf>
    <xf numFmtId="2" fontId="0" fillId="0" borderId="30" xfId="0" applyNumberFormat="1" applyBorder="1" applyAlignment="1">
      <alignment shrinkToFit="1"/>
    </xf>
    <xf numFmtId="0" fontId="10" fillId="0" borderId="0" xfId="0" applyFont="1" applyAlignment="1">
      <alignment horizontal="center" vertical="center"/>
    </xf>
    <xf numFmtId="0" fontId="46" fillId="20" borderId="0" xfId="0" applyFont="1" applyFill="1" applyAlignment="1">
      <alignment horizont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17" borderId="32" xfId="0" applyFont="1" applyFill="1" applyBorder="1" applyAlignment="1">
      <alignment horizontal="center" vertical="center"/>
    </xf>
    <xf numFmtId="0" fontId="6" fillId="17" borderId="33" xfId="0" applyFont="1" applyFill="1" applyBorder="1" applyAlignment="1">
      <alignment horizontal="center" vertical="center"/>
    </xf>
    <xf numFmtId="0" fontId="6" fillId="17" borderId="3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24" borderId="32" xfId="0" applyFont="1" applyFill="1" applyBorder="1" applyAlignment="1">
      <alignment horizontal="center" vertical="center"/>
    </xf>
    <xf numFmtId="0" fontId="6" fillId="24" borderId="34" xfId="0" applyFont="1" applyFill="1" applyBorder="1" applyAlignment="1">
      <alignment horizontal="center" vertical="center"/>
    </xf>
    <xf numFmtId="0" fontId="21" fillId="18" borderId="0" xfId="0" applyFont="1" applyFill="1" applyAlignment="1">
      <alignment horizontal="center"/>
    </xf>
    <xf numFmtId="0" fontId="5" fillId="0" borderId="0" xfId="0" applyFont="1" applyBorder="1" applyAlignment="1">
      <alignment horizontal="center"/>
    </xf>
    <xf numFmtId="0" fontId="6" fillId="11" borderId="32" xfId="0" applyFont="1" applyFill="1" applyBorder="1" applyAlignment="1">
      <alignment horizontal="center" vertical="center"/>
    </xf>
    <xf numFmtId="0" fontId="6" fillId="11" borderId="33" xfId="0" applyFont="1" applyFill="1" applyBorder="1" applyAlignment="1">
      <alignment horizontal="center" vertical="center"/>
    </xf>
    <xf numFmtId="0" fontId="6" fillId="11" borderId="34" xfId="0" applyFont="1" applyFill="1" applyBorder="1" applyAlignment="1">
      <alignment horizontal="center" vertical="center"/>
    </xf>
    <xf numFmtId="0" fontId="42" fillId="13" borderId="0" xfId="0" applyFont="1" applyFill="1" applyAlignment="1">
      <alignment horizontal="center"/>
    </xf>
    <xf numFmtId="0" fontId="12" fillId="0" borderId="32" xfId="0" applyFont="1" applyBorder="1" applyAlignment="1">
      <alignment horizontal="center" vertical="center"/>
    </xf>
    <xf numFmtId="0" fontId="41" fillId="18" borderId="0" xfId="0" applyFont="1" applyFill="1" applyAlignment="1">
      <alignment horizontal="center"/>
    </xf>
    <xf numFmtId="0" fontId="29" fillId="11" borderId="3" xfId="0" applyFont="1" applyFill="1" applyBorder="1" applyAlignment="1">
      <alignment horizontal="center" textRotation="88"/>
    </xf>
    <xf numFmtId="0" fontId="29" fillId="11" borderId="6" xfId="0" applyFont="1" applyFill="1" applyBorder="1" applyAlignment="1">
      <alignment horizontal="center" textRotation="88"/>
    </xf>
    <xf numFmtId="0" fontId="29" fillId="11" borderId="9" xfId="0" applyFont="1" applyFill="1" applyBorder="1" applyAlignment="1">
      <alignment horizontal="center" textRotation="88"/>
    </xf>
    <xf numFmtId="0" fontId="29" fillId="0" borderId="3" xfId="0" applyFont="1" applyBorder="1" applyAlignment="1">
      <alignment horizontal="center" textRotation="90"/>
    </xf>
    <xf numFmtId="0" fontId="29" fillId="0" borderId="6" xfId="0" applyFont="1" applyBorder="1" applyAlignment="1">
      <alignment horizontal="center" textRotation="90"/>
    </xf>
    <xf numFmtId="0" fontId="29" fillId="0" borderId="9" xfId="0" applyFont="1" applyBorder="1" applyAlignment="1">
      <alignment horizontal="center" textRotation="90"/>
    </xf>
    <xf numFmtId="0" fontId="29" fillId="0" borderId="3" xfId="0" applyFont="1" applyBorder="1" applyAlignment="1">
      <alignment horizontal="center" vertical="center" shrinkToFit="1"/>
    </xf>
    <xf numFmtId="0" fontId="29" fillId="0" borderId="6" xfId="0" applyFont="1" applyBorder="1" applyAlignment="1">
      <alignment horizontal="center" vertical="center" shrinkToFit="1"/>
    </xf>
    <xf numFmtId="0" fontId="29" fillId="0" borderId="9" xfId="0" applyFont="1" applyBorder="1" applyAlignment="1">
      <alignment horizontal="center" vertical="center" shrinkToFit="1"/>
    </xf>
    <xf numFmtId="0" fontId="29" fillId="25" borderId="3" xfId="0" applyFont="1" applyFill="1" applyBorder="1" applyAlignment="1">
      <alignment horizontal="center" textRotation="90"/>
    </xf>
    <xf numFmtId="0" fontId="29" fillId="25" borderId="6" xfId="0" applyFont="1" applyFill="1" applyBorder="1" applyAlignment="1">
      <alignment horizontal="center" textRotation="90"/>
    </xf>
    <xf numFmtId="0" fontId="29" fillId="25" borderId="9" xfId="0" applyFont="1" applyFill="1" applyBorder="1" applyAlignment="1">
      <alignment horizontal="center" textRotation="90"/>
    </xf>
    <xf numFmtId="0" fontId="29" fillId="11" borderId="15" xfId="0" applyFont="1" applyFill="1" applyBorder="1" applyAlignment="1">
      <alignment horizontal="center" textRotation="90"/>
    </xf>
    <xf numFmtId="0" fontId="22" fillId="0" borderId="3" xfId="0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center" vertical="center" shrinkToFit="1"/>
    </xf>
    <xf numFmtId="0" fontId="22" fillId="13" borderId="32" xfId="0" applyFont="1" applyFill="1" applyBorder="1" applyAlignment="1">
      <alignment horizontal="center" vertical="center" shrinkToFit="1"/>
    </xf>
    <xf numFmtId="0" fontId="22" fillId="13" borderId="33" xfId="0" applyFont="1" applyFill="1" applyBorder="1" applyAlignment="1">
      <alignment horizontal="center" vertical="center" shrinkToFit="1"/>
    </xf>
    <xf numFmtId="0" fontId="22" fillId="13" borderId="34" xfId="0" applyFont="1" applyFill="1" applyBorder="1" applyAlignment="1">
      <alignment horizontal="center" vertical="center" shrinkToFit="1"/>
    </xf>
    <xf numFmtId="0" fontId="22" fillId="0" borderId="32" xfId="0" applyFont="1" applyBorder="1" applyAlignment="1">
      <alignment horizontal="center" vertical="center" shrinkToFit="1"/>
    </xf>
    <xf numFmtId="0" fontId="22" fillId="0" borderId="33" xfId="0" applyFont="1" applyBorder="1" applyAlignment="1">
      <alignment horizontal="center" vertical="center" shrinkToFit="1"/>
    </xf>
    <xf numFmtId="0" fontId="22" fillId="0" borderId="34" xfId="0" applyFont="1" applyBorder="1" applyAlignment="1">
      <alignment horizontal="center" vertical="center" shrinkToFit="1"/>
    </xf>
    <xf numFmtId="0" fontId="26" fillId="0" borderId="0" xfId="0" applyFont="1" applyAlignment="1">
      <alignment horizontal="center"/>
    </xf>
    <xf numFmtId="0" fontId="22" fillId="0" borderId="6" xfId="0" applyFont="1" applyBorder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22" fillId="0" borderId="4" xfId="0" applyFont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 shrinkToFit="1"/>
    </xf>
    <xf numFmtId="0" fontId="22" fillId="0" borderId="19" xfId="0" applyFont="1" applyBorder="1" applyAlignment="1">
      <alignment horizontal="center" vertical="center" shrinkToFit="1"/>
    </xf>
    <xf numFmtId="0" fontId="22" fillId="0" borderId="8" xfId="0" quotePrefix="1" applyFont="1" applyBorder="1" applyAlignment="1">
      <alignment horizontal="center" vertical="center" shrinkToFit="1"/>
    </xf>
    <xf numFmtId="0" fontId="22" fillId="0" borderId="10" xfId="0" quotePrefix="1" applyFont="1" applyBorder="1" applyAlignment="1">
      <alignment horizontal="center" vertical="center" shrinkToFit="1"/>
    </xf>
    <xf numFmtId="0" fontId="22" fillId="0" borderId="19" xfId="0" quotePrefix="1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0" fontId="22" fillId="16" borderId="32" xfId="0" applyFont="1" applyFill="1" applyBorder="1" applyAlignment="1">
      <alignment horizontal="center" vertical="center" shrinkToFit="1"/>
    </xf>
    <xf numFmtId="0" fontId="22" fillId="16" borderId="33" xfId="0" applyFont="1" applyFill="1" applyBorder="1" applyAlignment="1">
      <alignment horizontal="center" vertical="center" shrinkToFit="1"/>
    </xf>
    <xf numFmtId="0" fontId="22" fillId="16" borderId="34" xfId="0" applyFont="1" applyFill="1" applyBorder="1" applyAlignment="1">
      <alignment horizontal="center" vertical="center" shrinkToFit="1"/>
    </xf>
    <xf numFmtId="0" fontId="22" fillId="12" borderId="32" xfId="0" applyFont="1" applyFill="1" applyBorder="1" applyAlignment="1">
      <alignment horizontal="center" vertical="center" shrinkToFit="1"/>
    </xf>
    <xf numFmtId="0" fontId="22" fillId="12" borderId="33" xfId="0" applyFont="1" applyFill="1" applyBorder="1" applyAlignment="1">
      <alignment horizontal="center" vertical="center" shrinkToFit="1"/>
    </xf>
    <xf numFmtId="0" fontId="22" fillId="12" borderId="34" xfId="0" applyFont="1" applyFill="1" applyBorder="1" applyAlignment="1">
      <alignment horizontal="center" vertical="center" shrinkToFit="1"/>
    </xf>
    <xf numFmtId="0" fontId="29" fillId="0" borderId="34" xfId="0" applyFont="1" applyBorder="1" applyAlignment="1">
      <alignment horizontal="center" textRotation="90"/>
    </xf>
    <xf numFmtId="0" fontId="29" fillId="0" borderId="15" xfId="0" applyFont="1" applyBorder="1" applyAlignment="1">
      <alignment horizontal="center" textRotation="90"/>
    </xf>
    <xf numFmtId="0" fontId="29" fillId="11" borderId="15" xfId="0" applyFont="1" applyFill="1" applyBorder="1" applyAlignment="1">
      <alignment horizontal="center" textRotation="88"/>
    </xf>
    <xf numFmtId="0" fontId="29" fillId="0" borderId="15" xfId="0" applyFont="1" applyBorder="1" applyAlignment="1">
      <alignment horizontal="center" vertical="center" shrinkToFit="1"/>
    </xf>
    <xf numFmtId="0" fontId="22" fillId="0" borderId="5" xfId="0" applyFont="1" applyBorder="1" applyAlignment="1">
      <alignment horizontal="center" vertical="center" shrinkToFit="1"/>
    </xf>
    <xf numFmtId="0" fontId="29" fillId="25" borderId="15" xfId="0" applyFont="1" applyFill="1" applyBorder="1" applyAlignment="1">
      <alignment horizontal="center" textRotation="90"/>
    </xf>
    <xf numFmtId="0" fontId="49" fillId="0" borderId="0" xfId="0" applyFont="1" applyAlignment="1">
      <alignment horizontal="center"/>
    </xf>
    <xf numFmtId="0" fontId="29" fillId="16" borderId="32" xfId="0" applyFont="1" applyFill="1" applyBorder="1" applyAlignment="1">
      <alignment horizontal="center"/>
    </xf>
    <xf numFmtId="0" fontId="29" fillId="16" borderId="33" xfId="0" applyFont="1" applyFill="1" applyBorder="1" applyAlignment="1">
      <alignment horizontal="center"/>
    </xf>
    <xf numFmtId="0" fontId="29" fillId="16" borderId="34" xfId="0" applyFont="1" applyFill="1" applyBorder="1" applyAlignment="1">
      <alignment horizontal="center"/>
    </xf>
    <xf numFmtId="0" fontId="29" fillId="11" borderId="34" xfId="0" applyFont="1" applyFill="1" applyBorder="1" applyAlignment="1">
      <alignment horizontal="center" textRotation="90"/>
    </xf>
    <xf numFmtId="0" fontId="52" fillId="11" borderId="15" xfId="0" applyFont="1" applyFill="1" applyBorder="1" applyAlignment="1">
      <alignment horizontal="center" textRotation="88"/>
    </xf>
    <xf numFmtId="0" fontId="52" fillId="0" borderId="15" xfId="0" applyFont="1" applyBorder="1" applyAlignment="1">
      <alignment horizontal="center" textRotation="90"/>
    </xf>
    <xf numFmtId="0" fontId="52" fillId="0" borderId="3" xfId="0" applyFont="1" applyBorder="1" applyAlignment="1">
      <alignment horizontal="center" textRotation="90"/>
    </xf>
    <xf numFmtId="0" fontId="52" fillId="0" borderId="6" xfId="0" applyFont="1" applyBorder="1" applyAlignment="1">
      <alignment horizontal="center" textRotation="90"/>
    </xf>
    <xf numFmtId="0" fontId="52" fillId="0" borderId="9" xfId="0" applyFont="1" applyBorder="1" applyAlignment="1">
      <alignment horizontal="center" textRotation="90"/>
    </xf>
    <xf numFmtId="0" fontId="52" fillId="21" borderId="15" xfId="0" applyFont="1" applyFill="1" applyBorder="1" applyAlignment="1">
      <alignment horizontal="center" textRotation="90"/>
    </xf>
    <xf numFmtId="0" fontId="52" fillId="0" borderId="15" xfId="0" applyFont="1" applyBorder="1" applyAlignment="1">
      <alignment horizontal="center" vertical="center" shrinkToFit="1"/>
    </xf>
    <xf numFmtId="0" fontId="54" fillId="0" borderId="15" xfId="0" applyFont="1" applyBorder="1" applyAlignment="1">
      <alignment horizontal="center" vertical="center" shrinkToFit="1"/>
    </xf>
    <xf numFmtId="0" fontId="52" fillId="25" borderId="15" xfId="0" applyFont="1" applyFill="1" applyBorder="1" applyAlignment="1">
      <alignment horizontal="center" textRotation="90"/>
    </xf>
    <xf numFmtId="0" fontId="52" fillId="0" borderId="3" xfId="0" applyFont="1" applyBorder="1" applyAlignment="1">
      <alignment horizontal="center" vertical="center" shrinkToFit="1"/>
    </xf>
    <xf numFmtId="0" fontId="52" fillId="0" borderId="6" xfId="0" applyFont="1" applyBorder="1" applyAlignment="1">
      <alignment horizontal="center" vertical="center" shrinkToFit="1"/>
    </xf>
    <xf numFmtId="0" fontId="52" fillId="0" borderId="32" xfId="0" applyFont="1" applyBorder="1" applyAlignment="1">
      <alignment horizontal="center" vertical="center" shrinkToFit="1"/>
    </xf>
    <xf numFmtId="0" fontId="52" fillId="0" borderId="33" xfId="0" applyFont="1" applyBorder="1" applyAlignment="1">
      <alignment horizontal="center" vertical="center" shrinkToFit="1"/>
    </xf>
    <xf numFmtId="0" fontId="52" fillId="0" borderId="34" xfId="0" applyFont="1" applyBorder="1" applyAlignment="1">
      <alignment horizontal="center" vertical="center" shrinkToFit="1"/>
    </xf>
    <xf numFmtId="0" fontId="52" fillId="0" borderId="9" xfId="0" applyFont="1" applyBorder="1" applyAlignment="1">
      <alignment horizontal="center" vertical="center" shrinkToFit="1"/>
    </xf>
    <xf numFmtId="0" fontId="52" fillId="0" borderId="2" xfId="0" applyFont="1" applyBorder="1" applyAlignment="1">
      <alignment horizontal="center" vertical="center" shrinkToFit="1"/>
    </xf>
    <xf numFmtId="0" fontId="52" fillId="0" borderId="4" xfId="0" applyFont="1" applyBorder="1" applyAlignment="1">
      <alignment horizontal="center" vertical="center" shrinkToFit="1"/>
    </xf>
    <xf numFmtId="0" fontId="52" fillId="0" borderId="8" xfId="0" applyFont="1" applyBorder="1" applyAlignment="1">
      <alignment horizontal="center" vertical="center" shrinkToFit="1"/>
    </xf>
    <xf numFmtId="0" fontId="52" fillId="0" borderId="19" xfId="0" applyFont="1" applyBorder="1" applyAlignment="1">
      <alignment horizontal="center" vertical="center" shrinkToFit="1"/>
    </xf>
    <xf numFmtId="0" fontId="52" fillId="0" borderId="8" xfId="0" applyFont="1" applyBorder="1" applyAlignment="1">
      <alignment horizontal="center" shrinkToFit="1"/>
    </xf>
    <xf numFmtId="0" fontId="52" fillId="0" borderId="10" xfId="0" applyFont="1" applyBorder="1" applyAlignment="1">
      <alignment horizontal="center" shrinkToFit="1"/>
    </xf>
    <xf numFmtId="0" fontId="52" fillId="0" borderId="19" xfId="0" applyFont="1" applyBorder="1" applyAlignment="1">
      <alignment horizontal="center" shrinkToFit="1"/>
    </xf>
    <xf numFmtId="0" fontId="52" fillId="21" borderId="3" xfId="0" applyFont="1" applyFill="1" applyBorder="1" applyAlignment="1">
      <alignment horizontal="center" vertical="center" shrinkToFit="1"/>
    </xf>
    <xf numFmtId="0" fontId="52" fillId="21" borderId="6" xfId="0" applyFont="1" applyFill="1" applyBorder="1" applyAlignment="1">
      <alignment horizontal="center" vertical="center" shrinkToFit="1"/>
    </xf>
    <xf numFmtId="0" fontId="52" fillId="10" borderId="0" xfId="0" applyFont="1" applyFill="1" applyBorder="1" applyAlignment="1">
      <alignment horizontal="center" vertical="center" shrinkToFit="1"/>
    </xf>
    <xf numFmtId="0" fontId="53" fillId="0" borderId="0" xfId="0" applyFont="1" applyAlignment="1">
      <alignment horizontal="center"/>
    </xf>
    <xf numFmtId="0" fontId="52" fillId="0" borderId="1" xfId="0" applyFont="1" applyBorder="1" applyAlignment="1">
      <alignment horizontal="center" vertical="center" shrinkToFit="1"/>
    </xf>
    <xf numFmtId="0" fontId="52" fillId="0" borderId="10" xfId="0" applyFont="1" applyBorder="1" applyAlignment="1">
      <alignment horizontal="center" vertical="center" shrinkToFit="1"/>
    </xf>
    <xf numFmtId="0" fontId="52" fillId="21" borderId="2" xfId="0" applyFont="1" applyFill="1" applyBorder="1" applyAlignment="1">
      <alignment horizontal="center" vertical="center" shrinkToFit="1"/>
    </xf>
    <xf numFmtId="0" fontId="52" fillId="21" borderId="4" xfId="0" applyFont="1" applyFill="1" applyBorder="1" applyAlignment="1">
      <alignment horizontal="center" vertical="center" shrinkToFit="1"/>
    </xf>
    <xf numFmtId="0" fontId="52" fillId="21" borderId="8" xfId="0" applyFont="1" applyFill="1" applyBorder="1" applyAlignment="1">
      <alignment horizontal="center" vertical="center" shrinkToFit="1"/>
    </xf>
    <xf numFmtId="0" fontId="52" fillId="21" borderId="19" xfId="0" applyFont="1" applyFill="1" applyBorder="1" applyAlignment="1">
      <alignment horizontal="center" vertical="center" shrinkToFit="1"/>
    </xf>
    <xf numFmtId="0" fontId="0" fillId="21" borderId="2" xfId="0" applyFill="1" applyBorder="1" applyAlignment="1">
      <alignment horizontal="center" vertical="center" shrinkToFit="1"/>
    </xf>
    <xf numFmtId="0" fontId="0" fillId="21" borderId="4" xfId="0" applyFill="1" applyBorder="1" applyAlignment="1">
      <alignment horizontal="center" vertical="center" shrinkToFit="1"/>
    </xf>
    <xf numFmtId="0" fontId="0" fillId="21" borderId="8" xfId="0" applyFill="1" applyBorder="1" applyAlignment="1">
      <alignment horizontal="center" vertical="center" shrinkToFit="1"/>
    </xf>
    <xf numFmtId="0" fontId="0" fillId="21" borderId="19" xfId="0" applyFill="1" applyBorder="1" applyAlignment="1">
      <alignment horizontal="center" vertical="center" shrinkToFit="1"/>
    </xf>
    <xf numFmtId="0" fontId="20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0" fillId="0" borderId="2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0" fillId="0" borderId="33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21" borderId="3" xfId="0" applyFill="1" applyBorder="1" applyAlignment="1">
      <alignment horizontal="center" vertical="center" shrinkToFit="1"/>
    </xf>
    <xf numFmtId="0" fontId="0" fillId="21" borderId="9" xfId="0" applyFill="1" applyBorder="1" applyAlignment="1">
      <alignment horizontal="center" vertical="center" shrinkToFit="1"/>
    </xf>
    <xf numFmtId="0" fontId="5" fillId="0" borderId="15" xfId="0" applyFont="1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10" borderId="0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5" fillId="0" borderId="32" xfId="0" applyFont="1" applyBorder="1" applyAlignment="1">
      <alignment horizontal="center" shrinkToFit="1"/>
    </xf>
    <xf numFmtId="0" fontId="0" fillId="0" borderId="33" xfId="0" applyBorder="1" applyAlignment="1">
      <alignment horizontal="center" shrinkToFit="1"/>
    </xf>
    <xf numFmtId="0" fontId="0" fillId="0" borderId="34" xfId="0" applyBorder="1" applyAlignment="1">
      <alignment horizontal="center" shrinkToFit="1"/>
    </xf>
    <xf numFmtId="0" fontId="0" fillId="0" borderId="32" xfId="0" applyBorder="1" applyAlignment="1">
      <alignment horizontal="center" shrinkToFit="1"/>
    </xf>
    <xf numFmtId="0" fontId="19" fillId="0" borderId="0" xfId="0" applyFont="1" applyAlignment="1">
      <alignment horizontal="center" vertical="center" shrinkToFit="1"/>
    </xf>
    <xf numFmtId="0" fontId="39" fillId="0" borderId="15" xfId="0" applyFont="1" applyBorder="1" applyAlignment="1">
      <alignment horizontal="center" shrinkToFit="1"/>
    </xf>
  </cellXfs>
  <cellStyles count="2">
    <cellStyle name="ปกติ" xfId="0" builtinId="0"/>
    <cellStyle name="ปกติ 2" xfId="1"/>
  </cellStyles>
  <dxfs count="64"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</dxfs>
  <tableStyles count="0" defaultTableStyle="TableStyleMedium9" defaultPivotStyle="PivotStyleLight16"/>
  <colors>
    <mruColors>
      <color rgb="FF2603BD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1695450</xdr:colOff>
      <xdr:row>24</xdr:row>
      <xdr:rowOff>28575</xdr:rowOff>
    </xdr:from>
    <xdr:to>
      <xdr:col>2</xdr:col>
      <xdr:colOff>1181100</xdr:colOff>
      <xdr:row>24</xdr:row>
      <xdr:rowOff>28575</xdr:rowOff>
    </xdr:to>
    <xdr:sp macro="" textlink="">
      <xdr:nvSpPr>
        <xdr:cNvPr id="24" name="Line 5"/>
        <xdr:cNvSpPr>
          <a:spLocks noChangeShapeType="1"/>
        </xdr:cNvSpPr>
      </xdr:nvSpPr>
      <xdr:spPr bwMode="auto">
        <a:xfrm>
          <a:off x="2305050" y="6858000"/>
          <a:ext cx="1581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1457325</xdr:colOff>
      <xdr:row>24</xdr:row>
      <xdr:rowOff>28575</xdr:rowOff>
    </xdr:from>
    <xdr:to>
      <xdr:col>4</xdr:col>
      <xdr:colOff>685800</xdr:colOff>
      <xdr:row>24</xdr:row>
      <xdr:rowOff>28575</xdr:rowOff>
    </xdr:to>
    <xdr:sp macro="" textlink="">
      <xdr:nvSpPr>
        <xdr:cNvPr id="25" name="Line 6"/>
        <xdr:cNvSpPr>
          <a:spLocks noChangeShapeType="1"/>
        </xdr:cNvSpPr>
      </xdr:nvSpPr>
      <xdr:spPr bwMode="auto">
        <a:xfrm>
          <a:off x="4162425" y="6858000"/>
          <a:ext cx="1581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333375</xdr:colOff>
      <xdr:row>20</xdr:row>
      <xdr:rowOff>0</xdr:rowOff>
    </xdr:from>
    <xdr:to>
      <xdr:col>2</xdr:col>
      <xdr:colOff>581025</xdr:colOff>
      <xdr:row>20</xdr:row>
      <xdr:rowOff>0</xdr:rowOff>
    </xdr:to>
    <xdr:sp macro="" textlink="">
      <xdr:nvSpPr>
        <xdr:cNvPr id="26" name="Line 5"/>
        <xdr:cNvSpPr>
          <a:spLocks noChangeShapeType="1"/>
        </xdr:cNvSpPr>
      </xdr:nvSpPr>
      <xdr:spPr bwMode="auto">
        <a:xfrm>
          <a:off x="942975" y="5791200"/>
          <a:ext cx="2343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304800</xdr:colOff>
      <xdr:row>20</xdr:row>
      <xdr:rowOff>266699</xdr:rowOff>
    </xdr:from>
    <xdr:to>
      <xdr:col>4</xdr:col>
      <xdr:colOff>647700</xdr:colOff>
      <xdr:row>21</xdr:row>
      <xdr:rowOff>9524</xdr:rowOff>
    </xdr:to>
    <xdr:sp macro="" textlink="">
      <xdr:nvSpPr>
        <xdr:cNvPr id="27" name="Line 5"/>
        <xdr:cNvSpPr>
          <a:spLocks noChangeShapeType="1"/>
        </xdr:cNvSpPr>
      </xdr:nvSpPr>
      <xdr:spPr bwMode="auto">
        <a:xfrm>
          <a:off x="914400" y="6057899"/>
          <a:ext cx="47910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1266825</xdr:colOff>
      <xdr:row>111</xdr:row>
      <xdr:rowOff>0</xdr:rowOff>
    </xdr:from>
    <xdr:to>
      <xdr:col>2</xdr:col>
      <xdr:colOff>1390650</xdr:colOff>
      <xdr:row>111</xdr:row>
      <xdr:rowOff>0</xdr:rowOff>
    </xdr:to>
    <xdr:sp macro="" textlink="">
      <xdr:nvSpPr>
        <xdr:cNvPr id="28" name="Line 7"/>
        <xdr:cNvSpPr>
          <a:spLocks noChangeShapeType="1"/>
        </xdr:cNvSpPr>
      </xdr:nvSpPr>
      <xdr:spPr bwMode="auto">
        <a:xfrm>
          <a:off x="1876425" y="32175450"/>
          <a:ext cx="2219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1238250</xdr:colOff>
      <xdr:row>147</xdr:row>
      <xdr:rowOff>390524</xdr:rowOff>
    </xdr:from>
    <xdr:to>
      <xdr:col>2</xdr:col>
      <xdr:colOff>1590675</xdr:colOff>
      <xdr:row>147</xdr:row>
      <xdr:rowOff>390524</xdr:rowOff>
    </xdr:to>
    <xdr:sp macro="" textlink="">
      <xdr:nvSpPr>
        <xdr:cNvPr id="30" name="Line 7"/>
        <xdr:cNvSpPr>
          <a:spLocks noChangeShapeType="1"/>
        </xdr:cNvSpPr>
      </xdr:nvSpPr>
      <xdr:spPr bwMode="auto">
        <a:xfrm flipV="1">
          <a:off x="1847850" y="43834049"/>
          <a:ext cx="2447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304800</xdr:colOff>
      <xdr:row>147</xdr:row>
      <xdr:rowOff>342900</xdr:rowOff>
    </xdr:from>
    <xdr:to>
      <xdr:col>5</xdr:col>
      <xdr:colOff>381000</xdr:colOff>
      <xdr:row>147</xdr:row>
      <xdr:rowOff>342900</xdr:rowOff>
    </xdr:to>
    <xdr:sp macro="" textlink="">
      <xdr:nvSpPr>
        <xdr:cNvPr id="31" name="Line 7"/>
        <xdr:cNvSpPr>
          <a:spLocks noChangeShapeType="1"/>
        </xdr:cNvSpPr>
      </xdr:nvSpPr>
      <xdr:spPr bwMode="auto">
        <a:xfrm>
          <a:off x="5362575" y="43786425"/>
          <a:ext cx="1009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1257300</xdr:colOff>
      <xdr:row>149</xdr:row>
      <xdr:rowOff>400049</xdr:rowOff>
    </xdr:from>
    <xdr:to>
      <xdr:col>2</xdr:col>
      <xdr:colOff>1704975</xdr:colOff>
      <xdr:row>149</xdr:row>
      <xdr:rowOff>400049</xdr:rowOff>
    </xdr:to>
    <xdr:sp macro="" textlink="">
      <xdr:nvSpPr>
        <xdr:cNvPr id="32" name="Line 7"/>
        <xdr:cNvSpPr>
          <a:spLocks noChangeShapeType="1"/>
        </xdr:cNvSpPr>
      </xdr:nvSpPr>
      <xdr:spPr bwMode="auto">
        <a:xfrm flipV="1">
          <a:off x="1866900" y="44453174"/>
          <a:ext cx="2543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704850</xdr:colOff>
      <xdr:row>178</xdr:row>
      <xdr:rowOff>342900</xdr:rowOff>
    </xdr:from>
    <xdr:to>
      <xdr:col>2</xdr:col>
      <xdr:colOff>590550</xdr:colOff>
      <xdr:row>178</xdr:row>
      <xdr:rowOff>342900</xdr:rowOff>
    </xdr:to>
    <xdr:sp macro="" textlink="">
      <xdr:nvSpPr>
        <xdr:cNvPr id="33" name="Line 7"/>
        <xdr:cNvSpPr>
          <a:spLocks noChangeShapeType="1"/>
        </xdr:cNvSpPr>
      </xdr:nvSpPr>
      <xdr:spPr bwMode="auto">
        <a:xfrm>
          <a:off x="1314450" y="53330475"/>
          <a:ext cx="1981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1200150</xdr:colOff>
      <xdr:row>206</xdr:row>
      <xdr:rowOff>0</xdr:rowOff>
    </xdr:from>
    <xdr:to>
      <xdr:col>2</xdr:col>
      <xdr:colOff>1323975</xdr:colOff>
      <xdr:row>206</xdr:row>
      <xdr:rowOff>0</xdr:rowOff>
    </xdr:to>
    <xdr:sp macro="" textlink="">
      <xdr:nvSpPr>
        <xdr:cNvPr id="34" name="Line 7"/>
        <xdr:cNvSpPr>
          <a:spLocks noChangeShapeType="1"/>
        </xdr:cNvSpPr>
      </xdr:nvSpPr>
      <xdr:spPr bwMode="auto">
        <a:xfrm>
          <a:off x="1809750" y="61598175"/>
          <a:ext cx="2219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1181100</xdr:colOff>
      <xdr:row>209</xdr:row>
      <xdr:rowOff>0</xdr:rowOff>
    </xdr:from>
    <xdr:to>
      <xdr:col>2</xdr:col>
      <xdr:colOff>390526</xdr:colOff>
      <xdr:row>209</xdr:row>
      <xdr:rowOff>0</xdr:rowOff>
    </xdr:to>
    <xdr:sp macro="" textlink="">
      <xdr:nvSpPr>
        <xdr:cNvPr id="35" name="Line 7"/>
        <xdr:cNvSpPr>
          <a:spLocks noChangeShapeType="1"/>
        </xdr:cNvSpPr>
      </xdr:nvSpPr>
      <xdr:spPr bwMode="auto">
        <a:xfrm>
          <a:off x="1790700" y="62512575"/>
          <a:ext cx="1304926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819150</xdr:colOff>
      <xdr:row>19</xdr:row>
      <xdr:rowOff>342900</xdr:rowOff>
    </xdr:from>
    <xdr:to>
      <xdr:col>4</xdr:col>
      <xdr:colOff>657225</xdr:colOff>
      <xdr:row>19</xdr:row>
      <xdr:rowOff>342900</xdr:rowOff>
    </xdr:to>
    <xdr:sp macro="" textlink="">
      <xdr:nvSpPr>
        <xdr:cNvPr id="36" name="Line 5"/>
        <xdr:cNvSpPr>
          <a:spLocks noChangeShapeType="1"/>
        </xdr:cNvSpPr>
      </xdr:nvSpPr>
      <xdr:spPr bwMode="auto">
        <a:xfrm>
          <a:off x="3524250" y="5781675"/>
          <a:ext cx="2190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866775</xdr:colOff>
      <xdr:row>83</xdr:row>
      <xdr:rowOff>9525</xdr:rowOff>
    </xdr:from>
    <xdr:to>
      <xdr:col>2</xdr:col>
      <xdr:colOff>228600</xdr:colOff>
      <xdr:row>83</xdr:row>
      <xdr:rowOff>9525</xdr:rowOff>
    </xdr:to>
    <xdr:sp macro="" textlink="">
      <xdr:nvSpPr>
        <xdr:cNvPr id="37" name="Line 7"/>
        <xdr:cNvSpPr>
          <a:spLocks noChangeShapeType="1"/>
        </xdr:cNvSpPr>
      </xdr:nvSpPr>
      <xdr:spPr bwMode="auto">
        <a:xfrm>
          <a:off x="1476375" y="23764875"/>
          <a:ext cx="1457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561975</xdr:colOff>
      <xdr:row>83</xdr:row>
      <xdr:rowOff>28575</xdr:rowOff>
    </xdr:from>
    <xdr:to>
      <xdr:col>3</xdr:col>
      <xdr:colOff>400050</xdr:colOff>
      <xdr:row>83</xdr:row>
      <xdr:rowOff>28575</xdr:rowOff>
    </xdr:to>
    <xdr:sp macro="" textlink="">
      <xdr:nvSpPr>
        <xdr:cNvPr id="38" name="Line 8"/>
        <xdr:cNvSpPr>
          <a:spLocks noChangeShapeType="1"/>
        </xdr:cNvSpPr>
      </xdr:nvSpPr>
      <xdr:spPr bwMode="auto">
        <a:xfrm>
          <a:off x="3267075" y="23783925"/>
          <a:ext cx="1581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485775</xdr:colOff>
      <xdr:row>50</xdr:row>
      <xdr:rowOff>0</xdr:rowOff>
    </xdr:from>
    <xdr:to>
      <xdr:col>4</xdr:col>
      <xdr:colOff>352425</xdr:colOff>
      <xdr:row>50</xdr:row>
      <xdr:rowOff>0</xdr:rowOff>
    </xdr:to>
    <xdr:sp macro="" textlink="">
      <xdr:nvSpPr>
        <xdr:cNvPr id="44" name="Line 7"/>
        <xdr:cNvSpPr>
          <a:spLocks noChangeShapeType="1"/>
        </xdr:cNvSpPr>
      </xdr:nvSpPr>
      <xdr:spPr bwMode="auto">
        <a:xfrm>
          <a:off x="3190875" y="14097000"/>
          <a:ext cx="2219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177800</xdr:colOff>
      <xdr:row>17</xdr:row>
      <xdr:rowOff>203200</xdr:rowOff>
    </xdr:from>
    <xdr:to>
      <xdr:col>52</xdr:col>
      <xdr:colOff>73025</xdr:colOff>
      <xdr:row>22</xdr:row>
      <xdr:rowOff>177800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442700" y="17043400"/>
          <a:ext cx="2790825" cy="1625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203200</xdr:colOff>
      <xdr:row>49</xdr:row>
      <xdr:rowOff>177800</xdr:rowOff>
    </xdr:from>
    <xdr:to>
      <xdr:col>52</xdr:col>
      <xdr:colOff>98425</xdr:colOff>
      <xdr:row>54</xdr:row>
      <xdr:rowOff>152400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468100" y="14363700"/>
          <a:ext cx="2790825" cy="1625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266700</xdr:colOff>
      <xdr:row>31</xdr:row>
      <xdr:rowOff>101600</xdr:rowOff>
    </xdr:from>
    <xdr:to>
      <xdr:col>52</xdr:col>
      <xdr:colOff>161925</xdr:colOff>
      <xdr:row>35</xdr:row>
      <xdr:rowOff>355600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531600" y="9093200"/>
          <a:ext cx="2790825" cy="1574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101600</xdr:colOff>
      <xdr:row>19</xdr:row>
      <xdr:rowOff>114300</xdr:rowOff>
    </xdr:from>
    <xdr:to>
      <xdr:col>66</xdr:col>
      <xdr:colOff>98425</xdr:colOff>
      <xdr:row>25</xdr:row>
      <xdr:rowOff>177800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2547600" y="6083300"/>
          <a:ext cx="2790825" cy="1638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203200</xdr:colOff>
      <xdr:row>17</xdr:row>
      <xdr:rowOff>38100</xdr:rowOff>
    </xdr:from>
    <xdr:to>
      <xdr:col>52</xdr:col>
      <xdr:colOff>98425</xdr:colOff>
      <xdr:row>22</xdr:row>
      <xdr:rowOff>190499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468100" y="21818600"/>
          <a:ext cx="2790825" cy="15493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241300</xdr:colOff>
      <xdr:row>15</xdr:row>
      <xdr:rowOff>152401</xdr:rowOff>
    </xdr:from>
    <xdr:to>
      <xdr:col>52</xdr:col>
      <xdr:colOff>136525</xdr:colOff>
      <xdr:row>20</xdr:row>
      <xdr:rowOff>203201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506200" y="25831801"/>
          <a:ext cx="2790825" cy="1701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228600</xdr:colOff>
      <xdr:row>23</xdr:row>
      <xdr:rowOff>139700</xdr:rowOff>
    </xdr:from>
    <xdr:to>
      <xdr:col>52</xdr:col>
      <xdr:colOff>123825</xdr:colOff>
      <xdr:row>28</xdr:row>
      <xdr:rowOff>38099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493500" y="25831800"/>
          <a:ext cx="2790825" cy="15493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203200</xdr:colOff>
      <xdr:row>19</xdr:row>
      <xdr:rowOff>127000</xdr:rowOff>
    </xdr:from>
    <xdr:to>
      <xdr:col>52</xdr:col>
      <xdr:colOff>98425</xdr:colOff>
      <xdr:row>24</xdr:row>
      <xdr:rowOff>25399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468100" y="25819100"/>
          <a:ext cx="2790825" cy="15493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203200</xdr:colOff>
      <xdr:row>88</xdr:row>
      <xdr:rowOff>139700</xdr:rowOff>
    </xdr:from>
    <xdr:to>
      <xdr:col>52</xdr:col>
      <xdr:colOff>98425</xdr:colOff>
      <xdr:row>93</xdr:row>
      <xdr:rowOff>38099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468100" y="25831800"/>
          <a:ext cx="2790825" cy="15493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203200</xdr:colOff>
      <xdr:row>60</xdr:row>
      <xdr:rowOff>165100</xdr:rowOff>
    </xdr:from>
    <xdr:to>
      <xdr:col>52</xdr:col>
      <xdr:colOff>98425</xdr:colOff>
      <xdr:row>65</xdr:row>
      <xdr:rowOff>63499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468100" y="17703800"/>
          <a:ext cx="2790825" cy="15493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81642</xdr:colOff>
      <xdr:row>25</xdr:row>
      <xdr:rowOff>250545</xdr:rowOff>
    </xdr:from>
    <xdr:to>
      <xdr:col>60</xdr:col>
      <xdr:colOff>81642</xdr:colOff>
      <xdr:row>31</xdr:row>
      <xdr:rowOff>272141</xdr:rowOff>
    </xdr:to>
    <xdr:sp macro="" textlink="">
      <xdr:nvSpPr>
        <xdr:cNvPr id="3" name="Text Box 12"/>
        <xdr:cNvSpPr txBox="1">
          <a:spLocks noChangeArrowheads="1"/>
        </xdr:cNvSpPr>
      </xdr:nvSpPr>
      <xdr:spPr bwMode="auto">
        <a:xfrm>
          <a:off x="13226142" y="10088509"/>
          <a:ext cx="4054929" cy="2348418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2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2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…………………...…….........……….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(…………………...........……………..)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ผอ.ร.ร.…....……………..... .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 / เดือน /ปี .......................................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304800</xdr:colOff>
      <xdr:row>31</xdr:row>
      <xdr:rowOff>76200</xdr:rowOff>
    </xdr:from>
    <xdr:to>
      <xdr:col>52</xdr:col>
      <xdr:colOff>200025</xdr:colOff>
      <xdr:row>35</xdr:row>
      <xdr:rowOff>304799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569700" y="9144000"/>
          <a:ext cx="2790825" cy="15493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50800</xdr:colOff>
      <xdr:row>19</xdr:row>
      <xdr:rowOff>50800</xdr:rowOff>
    </xdr:from>
    <xdr:to>
      <xdr:col>66</xdr:col>
      <xdr:colOff>111125</xdr:colOff>
      <xdr:row>25</xdr:row>
      <xdr:rowOff>25399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3106400" y="5765800"/>
          <a:ext cx="2790825" cy="15493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56</xdr:col>
      <xdr:colOff>95251</xdr:colOff>
      <xdr:row>14</xdr:row>
      <xdr:rowOff>136072</xdr:rowOff>
    </xdr:from>
    <xdr:to>
      <xdr:col>66</xdr:col>
      <xdr:colOff>178255</xdr:colOff>
      <xdr:row>20</xdr:row>
      <xdr:rowOff>11792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4246680" y="4612822"/>
          <a:ext cx="2790825" cy="15493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304800</xdr:colOff>
      <xdr:row>129</xdr:row>
      <xdr:rowOff>76200</xdr:rowOff>
    </xdr:from>
    <xdr:to>
      <xdr:col>52</xdr:col>
      <xdr:colOff>200025</xdr:colOff>
      <xdr:row>133</xdr:row>
      <xdr:rowOff>304799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515725" y="9010650"/>
          <a:ext cx="2781300" cy="15239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112259</xdr:colOff>
      <xdr:row>11</xdr:row>
      <xdr:rowOff>5617</xdr:rowOff>
    </xdr:from>
    <xdr:to>
      <xdr:col>54</xdr:col>
      <xdr:colOff>89297</xdr:colOff>
      <xdr:row>17</xdr:row>
      <xdr:rowOff>29766</xdr:rowOff>
    </xdr:to>
    <xdr:sp macro="" textlink="">
      <xdr:nvSpPr>
        <xdr:cNvPr id="2" name="Text Box 12"/>
        <xdr:cNvSpPr txBox="1">
          <a:spLocks noChangeArrowheads="1"/>
        </xdr:cNvSpPr>
      </xdr:nvSpPr>
      <xdr:spPr bwMode="auto">
        <a:xfrm>
          <a:off x="12479876" y="5556906"/>
          <a:ext cx="4233523" cy="236075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2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2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…………………...…….........……….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(…………………...........……………..)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ผอ.ร.ร.…....……………..... .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 / เดือน /ปี .......................................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254000</xdr:colOff>
      <xdr:row>144</xdr:row>
      <xdr:rowOff>25400</xdr:rowOff>
    </xdr:from>
    <xdr:to>
      <xdr:col>52</xdr:col>
      <xdr:colOff>149225</xdr:colOff>
      <xdr:row>149</xdr:row>
      <xdr:rowOff>254000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350625" y="20399375"/>
          <a:ext cx="2781300" cy="16097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3" name="Text Box 141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4" name="Text Box 142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5" name="Text Box 143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6" name="Text Box 144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7" name="Text Box 145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8" name="Text Box 146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9" name="Text Box 147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254000</xdr:colOff>
      <xdr:row>151</xdr:row>
      <xdr:rowOff>25400</xdr:rowOff>
    </xdr:from>
    <xdr:to>
      <xdr:col>52</xdr:col>
      <xdr:colOff>149225</xdr:colOff>
      <xdr:row>156</xdr:row>
      <xdr:rowOff>254000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350625" y="42202100"/>
          <a:ext cx="2781300" cy="17049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3" name="Text Box 141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4" name="Text Box 142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5" name="Text Box 143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6" name="Text Box 144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7" name="Text Box 145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8" name="Text Box 146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9" name="Text Box 147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254000</xdr:colOff>
      <xdr:row>30</xdr:row>
      <xdr:rowOff>25400</xdr:rowOff>
    </xdr:from>
    <xdr:to>
      <xdr:col>52</xdr:col>
      <xdr:colOff>149225</xdr:colOff>
      <xdr:row>35</xdr:row>
      <xdr:rowOff>254000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366500" y="21805900"/>
          <a:ext cx="2790825" cy="1625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241300</xdr:colOff>
      <xdr:row>39</xdr:row>
      <xdr:rowOff>203200</xdr:rowOff>
    </xdr:from>
    <xdr:to>
      <xdr:col>52</xdr:col>
      <xdr:colOff>136525</xdr:colOff>
      <xdr:row>44</xdr:row>
      <xdr:rowOff>165100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506200" y="25882600"/>
          <a:ext cx="2790825" cy="16129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203200</xdr:colOff>
      <xdr:row>57</xdr:row>
      <xdr:rowOff>152400</xdr:rowOff>
    </xdr:from>
    <xdr:to>
      <xdr:col>52</xdr:col>
      <xdr:colOff>98425</xdr:colOff>
      <xdr:row>62</xdr:row>
      <xdr:rowOff>114300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468100" y="25781000"/>
          <a:ext cx="2790825" cy="16129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215900</xdr:colOff>
      <xdr:row>22</xdr:row>
      <xdr:rowOff>139700</xdr:rowOff>
    </xdr:from>
    <xdr:to>
      <xdr:col>52</xdr:col>
      <xdr:colOff>111125</xdr:colOff>
      <xdr:row>27</xdr:row>
      <xdr:rowOff>139700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480800" y="25781000"/>
          <a:ext cx="2790825" cy="1651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23;&#3634;&#3617;&#3605;&#3657;&#3629;&#3591;&#3585;&#3634;&#3619;56/&#3588;&#3623;&#3634;&#3617;&#3605;&#3657;&#3629;&#3591;&#3585;&#3634;&#3619;57/&#3649;&#3592;&#3657;&#3591;&#3626;&#3606;&#3634;&#3609;&#3624;&#3638;&#3585;&#3625;&#36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เตรียมข้อมูล"/>
      <sheetName val="เกณฑ์ กคศ."/>
      <sheetName val="ตรวจนร&lt;120"/>
      <sheetName val="นร 121 คนขึ้นไป"/>
      <sheetName val="แบบโรงเรียน1"/>
      <sheetName val="แบบโรงเรียน2"/>
    </sheetNames>
    <sheetDataSet>
      <sheetData sheetId="0">
        <row r="6">
          <cell r="B6" t="str">
            <v>อนุบาลเขาชัยสน</v>
          </cell>
          <cell r="C6" t="str">
            <v>เขาชัยสน</v>
          </cell>
        </row>
        <row r="7">
          <cell r="B7" t="str">
            <v>วัดหัวเขาชัยสน</v>
          </cell>
          <cell r="C7" t="str">
            <v>เขาชัยสน</v>
          </cell>
        </row>
        <row r="8">
          <cell r="B8" t="str">
            <v>วัดควนโก(ไพศาลประชาอุปถัมภ์)</v>
          </cell>
          <cell r="C8" t="str">
            <v>เขาชัยสน</v>
          </cell>
        </row>
        <row r="9">
          <cell r="B9" t="str">
            <v>วัดแหลมจองถนน</v>
          </cell>
          <cell r="C9" t="str">
            <v>เขาชัยสน</v>
          </cell>
        </row>
        <row r="10">
          <cell r="B10" t="str">
            <v>วัดแตระ (ปาลานุเคราะห์)</v>
          </cell>
          <cell r="C10" t="str">
            <v>เขาชัยสน</v>
          </cell>
        </row>
        <row r="12">
          <cell r="B12" t="str">
            <v>บ้านลานช้าง(มิตรภาพ 45)</v>
          </cell>
          <cell r="C12" t="str">
            <v>เขาชัยสน</v>
          </cell>
        </row>
        <row r="13">
          <cell r="B13" t="str">
            <v>บ้านควนโคกยา</v>
          </cell>
          <cell r="C13" t="str">
            <v>เขาชัยสน</v>
          </cell>
        </row>
        <row r="14">
          <cell r="B14" t="str">
            <v>บ้านโคกม่วง (ดำประชาอุทิศ)</v>
          </cell>
          <cell r="C14" t="str">
            <v>เขาชัยสน</v>
          </cell>
        </row>
        <row r="15">
          <cell r="B15" t="str">
            <v>บ้านควนหมอทอง</v>
          </cell>
          <cell r="C15" t="str">
            <v>เขาชัยสน</v>
          </cell>
        </row>
        <row r="16">
          <cell r="B16" t="str">
            <v>บ้านเกาะทองสม</v>
          </cell>
          <cell r="C16" t="str">
            <v>เขาชัยสน</v>
          </cell>
        </row>
        <row r="17">
          <cell r="B17" t="str">
            <v>บ้านควนยวน</v>
          </cell>
          <cell r="C17" t="str">
            <v>เขาชัยสน</v>
          </cell>
        </row>
        <row r="18">
          <cell r="B18" t="str">
            <v>วัดหานโพธิ์</v>
          </cell>
          <cell r="C18" t="str">
            <v>เขาชัยสน</v>
          </cell>
        </row>
        <row r="19">
          <cell r="B19" t="str">
            <v>บ้านแหลมดิน (หัสนันท์อุปถัมภ์)</v>
          </cell>
          <cell r="C19" t="str">
            <v>เขาชัยสน</v>
          </cell>
        </row>
        <row r="20">
          <cell r="B20" t="str">
            <v>บ้านคลองขุด</v>
          </cell>
          <cell r="C20" t="str">
            <v>เขาชัยสน</v>
          </cell>
        </row>
        <row r="21">
          <cell r="B21" t="str">
            <v>ไทยรัฐวิทยา 23 (วัดโคกโหนด)</v>
          </cell>
          <cell r="C21" t="str">
            <v>เขาชัยสน</v>
          </cell>
        </row>
        <row r="22">
          <cell r="B22" t="str">
            <v>วัดสะทัง</v>
          </cell>
          <cell r="C22" t="str">
            <v>เขาชัยสน</v>
          </cell>
        </row>
        <row r="23">
          <cell r="B23" t="str">
            <v>บ้านไสนายขัน</v>
          </cell>
          <cell r="C23" t="str">
            <v>เขาชัยสน</v>
          </cell>
        </row>
        <row r="24">
          <cell r="B24" t="str">
            <v>วัดโพธิยาราม</v>
          </cell>
          <cell r="C24" t="str">
            <v>เขาชัยสน</v>
          </cell>
        </row>
        <row r="25">
          <cell r="B25" t="str">
            <v>บ้านท่าลาด</v>
          </cell>
          <cell r="C25" t="str">
            <v>เขาชัยสน</v>
          </cell>
        </row>
        <row r="26">
          <cell r="B26" t="str">
            <v>บ้านนาหยา</v>
          </cell>
          <cell r="C26" t="str">
            <v>เขาชัยสน</v>
          </cell>
        </row>
        <row r="27">
          <cell r="B27" t="str">
            <v>วัดท่านางพรหม</v>
          </cell>
          <cell r="C27" t="str">
            <v>เขาชัยสน</v>
          </cell>
        </row>
        <row r="28">
          <cell r="B28" t="str">
            <v>วัดชุมประดิษฐ์</v>
          </cell>
          <cell r="C28" t="str">
            <v>เขาชัยสน</v>
          </cell>
        </row>
        <row r="29">
          <cell r="B29" t="str">
            <v>วัดควนสามโพธิ์</v>
          </cell>
          <cell r="C29" t="str">
            <v>เขาชัยสน</v>
          </cell>
        </row>
        <row r="30">
          <cell r="B30" t="str">
            <v>บ้านเทพราช</v>
          </cell>
          <cell r="C30" t="str">
            <v>เขาชัยสน</v>
          </cell>
        </row>
        <row r="31">
          <cell r="B31" t="str">
            <v>บ้านท่านางพรหม (ธนาคารกรุงเทพ 8)</v>
          </cell>
          <cell r="C31" t="str">
            <v>เขาชัยสน</v>
          </cell>
        </row>
        <row r="32">
          <cell r="B32" t="str">
            <v>วัดท่าควาย</v>
          </cell>
          <cell r="C32" t="str">
            <v>เขาชัยสน</v>
          </cell>
        </row>
        <row r="34">
          <cell r="B34" t="str">
            <v>ปากพะยูน</v>
          </cell>
          <cell r="C34" t="str">
            <v>ปากพะยูน</v>
          </cell>
        </row>
        <row r="35">
          <cell r="B35" t="str">
            <v>อนุบาลปากพะยูน</v>
          </cell>
          <cell r="C35" t="str">
            <v>ปากพะยูน</v>
          </cell>
        </row>
        <row r="36">
          <cell r="B36" t="str">
            <v>บ้านโพธิ์ (ชุมคณานุสรณ์)</v>
          </cell>
          <cell r="C36" t="str">
            <v>ปากพะยูน</v>
          </cell>
        </row>
        <row r="37">
          <cell r="B37" t="str">
            <v>บ้านเกาะนางคำ</v>
          </cell>
          <cell r="C37" t="str">
            <v>ปากพะยูน</v>
          </cell>
        </row>
        <row r="38">
          <cell r="B38" t="str">
            <v>บ้านเกาะนางคำเหนือ</v>
          </cell>
          <cell r="C38" t="str">
            <v>ปากพะยูน</v>
          </cell>
        </row>
        <row r="39">
          <cell r="B39" t="str">
            <v>บ้านท่าเนียน</v>
          </cell>
          <cell r="C39" t="str">
            <v>ปากพะยูน</v>
          </cell>
        </row>
        <row r="40">
          <cell r="B40" t="str">
            <v>วัดสุภาษิตาราม</v>
          </cell>
          <cell r="C40" t="str">
            <v>ปากพะยูน</v>
          </cell>
        </row>
        <row r="41">
          <cell r="B41" t="str">
            <v>วัดแหลมดินสอ</v>
          </cell>
          <cell r="C41" t="str">
            <v>ปากพะยูน</v>
          </cell>
        </row>
        <row r="42">
          <cell r="B42" t="str">
            <v>บ้านหารเทา (จรุงราษฎร์ดำเนิน)</v>
          </cell>
          <cell r="C42" t="str">
            <v>ปากพะยูน</v>
          </cell>
        </row>
        <row r="43">
          <cell r="B43" t="str">
            <v>บ้านทะเลเหมียง</v>
          </cell>
          <cell r="C43" t="str">
            <v>ปากพะยูน</v>
          </cell>
        </row>
        <row r="44">
          <cell r="B44" t="str">
            <v>บ้านม่วงทวน</v>
          </cell>
          <cell r="C44" t="str">
            <v>ปากพะยูน</v>
          </cell>
        </row>
        <row r="45">
          <cell r="B45" t="str">
            <v>วัดไทรพอน</v>
          </cell>
          <cell r="C45" t="str">
            <v>ปากพะยูน</v>
          </cell>
        </row>
        <row r="46">
          <cell r="B46" t="str">
            <v>สำนักสงฆ์ห้วยเรือ</v>
          </cell>
          <cell r="C46" t="str">
            <v>ปากพะยูน</v>
          </cell>
        </row>
        <row r="47">
          <cell r="B47" t="str">
            <v>วัดฝาละมี</v>
          </cell>
          <cell r="C47" t="str">
            <v>ปากพะยูน</v>
          </cell>
        </row>
        <row r="48">
          <cell r="B48" t="str">
            <v>บ้านโคกทราย</v>
          </cell>
          <cell r="C48" t="str">
            <v>ปากพะยูน</v>
          </cell>
        </row>
        <row r="49">
          <cell r="B49" t="str">
            <v>บ้านดอนประดู่</v>
          </cell>
          <cell r="C49" t="str">
            <v>ปากพะยูน</v>
          </cell>
        </row>
        <row r="50">
          <cell r="B50" t="str">
            <v>วัดหัวควน</v>
          </cell>
          <cell r="C50" t="str">
            <v>ปากพะยูน</v>
          </cell>
        </row>
        <row r="51">
          <cell r="B51" t="str">
            <v>วัดควนเผยอ</v>
          </cell>
          <cell r="C51" t="str">
            <v>ปากพะยูน</v>
          </cell>
        </row>
        <row r="52">
          <cell r="B52" t="str">
            <v>บ้านควนพระสาครินทร์</v>
          </cell>
          <cell r="C52" t="str">
            <v>ปากพะยูน</v>
          </cell>
        </row>
        <row r="53">
          <cell r="B53" t="str">
            <v>บ้านบางมวง</v>
          </cell>
          <cell r="C53" t="str">
            <v>ปากพะยูน</v>
          </cell>
        </row>
        <row r="54">
          <cell r="B54" t="str">
            <v>บ้านแหลม</v>
          </cell>
          <cell r="C54" t="str">
            <v>ปากพะยูน</v>
          </cell>
        </row>
        <row r="55">
          <cell r="B55" t="str">
            <v>วัดควนนางพิมพ์</v>
          </cell>
          <cell r="C55" t="str">
            <v>ปากพะยูน</v>
          </cell>
        </row>
        <row r="56">
          <cell r="B56" t="str">
            <v>วัดบางขวน</v>
          </cell>
          <cell r="C56" t="str">
            <v>ปากพะยูน</v>
          </cell>
        </row>
        <row r="57">
          <cell r="B57" t="str">
            <v>วัดโรจนาราม</v>
          </cell>
          <cell r="C57" t="str">
            <v>ปากพะยูน</v>
          </cell>
        </row>
        <row r="58">
          <cell r="B58" t="str">
            <v>วัดพระเกิด</v>
          </cell>
          <cell r="C58" t="str">
            <v>ปากพะยูน</v>
          </cell>
        </row>
        <row r="59">
          <cell r="B59" t="str">
            <v>บ้านเกาะหมาก</v>
          </cell>
          <cell r="C59" t="str">
            <v>ปากพะยูน</v>
          </cell>
        </row>
        <row r="60">
          <cell r="B60" t="str">
            <v>บ้านเกาะเสือ</v>
          </cell>
          <cell r="C60" t="str">
            <v>ปากพะยูน</v>
          </cell>
        </row>
        <row r="61">
          <cell r="B61" t="str">
            <v>บ้านปากบางนาคราช</v>
          </cell>
          <cell r="C61" t="str">
            <v>ปากพะยูน</v>
          </cell>
        </row>
        <row r="62">
          <cell r="B62" t="str">
            <v>บ้านเกาะโคบ</v>
          </cell>
          <cell r="C62" t="str">
            <v>ปากพะยูน</v>
          </cell>
        </row>
        <row r="63">
          <cell r="B63" t="str">
            <v>บ้านท่าวา</v>
          </cell>
          <cell r="C63" t="str">
            <v>ปากพะยูน</v>
          </cell>
        </row>
        <row r="64">
          <cell r="B64" t="str">
            <v>บ้านช่องฟืน</v>
          </cell>
          <cell r="C64" t="str">
            <v>ปากพะยูน</v>
          </cell>
        </row>
        <row r="65">
          <cell r="B65" t="str">
            <v>วัดบ้านแหลมกรวด (อินทรประดิษฐ์)</v>
          </cell>
          <cell r="C65" t="str">
            <v>ปากพะยูน</v>
          </cell>
        </row>
        <row r="66">
          <cell r="B66" t="str">
            <v>บ้านควนนกหว้า</v>
          </cell>
          <cell r="C66" t="str">
            <v>ปากพะยูน</v>
          </cell>
        </row>
        <row r="68">
          <cell r="B68" t="str">
            <v>บ้านพน</v>
          </cell>
          <cell r="C68" t="str">
            <v>กงหรา</v>
          </cell>
        </row>
        <row r="69">
          <cell r="B69" t="str">
            <v>วัดเขาวงก์</v>
          </cell>
          <cell r="C69" t="str">
            <v>กงหรา</v>
          </cell>
        </row>
        <row r="70">
          <cell r="B70" t="str">
            <v>บ้านทอนตรน</v>
          </cell>
          <cell r="C70" t="str">
            <v>กงหรา</v>
          </cell>
        </row>
        <row r="71">
          <cell r="B71" t="str">
            <v>อนุบาลกงหรา</v>
          </cell>
          <cell r="C71" t="str">
            <v>กงหรา</v>
          </cell>
        </row>
        <row r="72">
          <cell r="B72" t="str">
            <v>สามัคคีอนุสรณ์</v>
          </cell>
          <cell r="C72" t="str">
            <v>กงหรา</v>
          </cell>
        </row>
        <row r="73">
          <cell r="B73" t="str">
            <v>บ้านหน้าวัง</v>
          </cell>
          <cell r="C73" t="str">
            <v>กงหรา</v>
          </cell>
        </row>
        <row r="74">
          <cell r="B74" t="str">
            <v>บ้านนาทุ่งโพธิ์</v>
          </cell>
          <cell r="C74" t="str">
            <v>กงหรา</v>
          </cell>
        </row>
        <row r="75">
          <cell r="B75" t="str">
            <v>บ้านป่าแก่</v>
          </cell>
          <cell r="C75" t="str">
            <v>กงหรา</v>
          </cell>
        </row>
        <row r="76">
          <cell r="B76" t="str">
            <v>บ้านพูด กรป.กลาง</v>
          </cell>
          <cell r="C76" t="str">
            <v>กงหรา</v>
          </cell>
        </row>
        <row r="77">
          <cell r="B77" t="str">
            <v>บ้านคู</v>
          </cell>
          <cell r="C77" t="str">
            <v>กงหรา</v>
          </cell>
        </row>
        <row r="78">
          <cell r="B78" t="str">
            <v>บ้านควนประกอบ</v>
          </cell>
          <cell r="C78" t="str">
            <v>กงหรา</v>
          </cell>
        </row>
        <row r="79">
          <cell r="B79" t="str">
            <v>บ้านวังปริง</v>
          </cell>
          <cell r="C79" t="str">
            <v>กงหรา</v>
          </cell>
        </row>
        <row r="80">
          <cell r="B80" t="str">
            <v>บ้านต้นประดู่</v>
          </cell>
          <cell r="C80" t="str">
            <v>กงหรา</v>
          </cell>
        </row>
        <row r="81">
          <cell r="B81" t="str">
            <v>วัดหวัง</v>
          </cell>
          <cell r="C81" t="str">
            <v>กงหรา</v>
          </cell>
        </row>
        <row r="82">
          <cell r="B82" t="str">
            <v>วัดพังกิ่ง</v>
          </cell>
          <cell r="C82" t="str">
            <v>กงหรา</v>
          </cell>
        </row>
        <row r="83">
          <cell r="B83" t="str">
            <v>วัดควนขี้แรด</v>
          </cell>
          <cell r="C83" t="str">
            <v>กงหรา</v>
          </cell>
        </row>
        <row r="85">
          <cell r="B85" t="str">
            <v>วัดตะโหมด (หมุนคณานุสรณ์)</v>
          </cell>
          <cell r="C85" t="str">
            <v>ตะโหมด</v>
          </cell>
        </row>
        <row r="86">
          <cell r="B86" t="str">
            <v>บ้านหัวช้าง</v>
          </cell>
          <cell r="C86" t="str">
            <v>ตะโหมด</v>
          </cell>
        </row>
        <row r="87">
          <cell r="B87" t="str">
            <v>วัดโหล๊ะจันกระ</v>
          </cell>
          <cell r="C87" t="str">
            <v>ตะโหมด</v>
          </cell>
        </row>
        <row r="88">
          <cell r="B88" t="str">
            <v>บ้านคลองใหญ่</v>
          </cell>
          <cell r="C88" t="str">
            <v>ตะโหมด</v>
          </cell>
        </row>
        <row r="89">
          <cell r="B89" t="str">
            <v>บ้านท่าเชียด</v>
          </cell>
          <cell r="C89" t="str">
            <v>ตะโหมด</v>
          </cell>
        </row>
        <row r="90">
          <cell r="B90" t="str">
            <v>บ้านพรุนายขาว</v>
          </cell>
          <cell r="C90" t="str">
            <v>ตะโหมด</v>
          </cell>
        </row>
        <row r="91">
          <cell r="B91" t="str">
            <v>บ้านแม่ขรี(สวิงประชาสรรค์)</v>
          </cell>
          <cell r="C91" t="str">
            <v>ตะโหมด</v>
          </cell>
        </row>
        <row r="92">
          <cell r="B92" t="str">
            <v>วัดปลักปอม</v>
          </cell>
          <cell r="C92" t="str">
            <v>ตะโหมด</v>
          </cell>
        </row>
        <row r="93">
          <cell r="B93" t="str">
            <v>บ้านด่านโลด</v>
          </cell>
          <cell r="C93" t="str">
            <v>ตะโหมด</v>
          </cell>
        </row>
        <row r="94">
          <cell r="B94" t="str">
            <v>บ้านควนอินนอโม</v>
          </cell>
          <cell r="C94" t="str">
            <v>ตะโหมด</v>
          </cell>
        </row>
        <row r="95">
          <cell r="B95" t="str">
            <v>บ้านร่มโพธิ์ไทร</v>
          </cell>
          <cell r="C95" t="str">
            <v>ตะโหมด</v>
          </cell>
        </row>
        <row r="96">
          <cell r="B96" t="str">
            <v>บ้านทุ่งหนองสิบบาท</v>
          </cell>
          <cell r="C96" t="str">
            <v>ตะโหมด</v>
          </cell>
        </row>
        <row r="98">
          <cell r="B98" t="str">
            <v>วัดควนเคี่ยม</v>
          </cell>
          <cell r="C98" t="str">
            <v>ป่าบอน</v>
          </cell>
        </row>
        <row r="99">
          <cell r="B99" t="str">
            <v>บ้านควนแหวง</v>
          </cell>
          <cell r="C99" t="str">
            <v>ป่าบอน</v>
          </cell>
        </row>
        <row r="100">
          <cell r="B100" t="str">
            <v>วัดควนเพ็ง</v>
          </cell>
          <cell r="C100" t="str">
            <v>ป่าบอน</v>
          </cell>
        </row>
        <row r="101">
          <cell r="B101" t="str">
            <v>วัดป่าบอนต่ำ</v>
          </cell>
          <cell r="C101" t="str">
            <v>ป่าบอน</v>
          </cell>
        </row>
        <row r="102">
          <cell r="B102" t="str">
            <v>อนุบาลป่าบอน</v>
          </cell>
          <cell r="C102" t="str">
            <v>ป่าบอน</v>
          </cell>
        </row>
        <row r="103">
          <cell r="B103" t="str">
            <v>บ้านห้วยทราย (มิตรภาพที่ 150)</v>
          </cell>
          <cell r="C103" t="str">
            <v>ป่าบอน</v>
          </cell>
        </row>
        <row r="104">
          <cell r="B104" t="str">
            <v>วัดท่าดินแดง</v>
          </cell>
          <cell r="C104" t="str">
            <v>ป่าบอน</v>
          </cell>
        </row>
        <row r="105">
          <cell r="B105" t="str">
            <v>บ้านน้ำตก</v>
          </cell>
          <cell r="C105" t="str">
            <v>ป่าบอน</v>
          </cell>
        </row>
        <row r="106">
          <cell r="B106" t="str">
            <v>วัดโคกตะเคียน</v>
          </cell>
          <cell r="C106" t="str">
            <v>ป่าบอน</v>
          </cell>
        </row>
        <row r="107">
          <cell r="B107" t="str">
            <v>วัดพรุพ้อ</v>
          </cell>
          <cell r="C107" t="str">
            <v>ป่าบอน</v>
          </cell>
        </row>
        <row r="108">
          <cell r="B108" t="str">
            <v>บ้านหนองธง</v>
          </cell>
          <cell r="C108" t="str">
            <v>ป่าบอน</v>
          </cell>
        </row>
        <row r="109">
          <cell r="B109" t="str">
            <v>บ้านเหมืองตะกั่ว</v>
          </cell>
          <cell r="C109" t="str">
            <v>ป่าบอน</v>
          </cell>
        </row>
        <row r="110">
          <cell r="B110" t="str">
            <v>บ้านทุ่งคลองควาย</v>
          </cell>
          <cell r="C110" t="str">
            <v>ป่าบอน</v>
          </cell>
        </row>
        <row r="111">
          <cell r="B111" t="str">
            <v>บ้านทุ่งนารี</v>
          </cell>
          <cell r="C111" t="str">
            <v>ป่าบอน</v>
          </cell>
        </row>
        <row r="112">
          <cell r="B112" t="str">
            <v>บ้านโหล๊ะหาร</v>
          </cell>
          <cell r="C112" t="str">
            <v>ป่าบอน</v>
          </cell>
        </row>
        <row r="113">
          <cell r="B113" t="str">
            <v>มิตรมวลชน ๑</v>
          </cell>
          <cell r="C113" t="str">
            <v>ป่าบอน</v>
          </cell>
        </row>
        <row r="114">
          <cell r="B114" t="str">
            <v>บ้านยางขาคีม</v>
          </cell>
          <cell r="C114" t="str">
            <v>ป่าบอน</v>
          </cell>
        </row>
        <row r="115">
          <cell r="B115" t="str">
            <v>บ้านควนหินแท่น</v>
          </cell>
          <cell r="C115" t="str">
            <v>ป่าบอน</v>
          </cell>
        </row>
        <row r="117">
          <cell r="B117" t="str">
            <v>วัดนาปะขอ</v>
          </cell>
          <cell r="C117" t="str">
            <v>บางแก้ว</v>
          </cell>
        </row>
        <row r="118">
          <cell r="B118" t="str">
            <v>บ้านหาดไข่เต่า</v>
          </cell>
          <cell r="C118" t="str">
            <v>บางแก้ว</v>
          </cell>
        </row>
        <row r="119">
          <cell r="B119" t="str">
            <v>บ้านปากพล</v>
          </cell>
          <cell r="C119" t="str">
            <v>บางแก้ว</v>
          </cell>
        </row>
        <row r="120">
          <cell r="B120" t="str">
            <v>วัดโตนด</v>
          </cell>
          <cell r="C120" t="str">
            <v>บางแก้ว</v>
          </cell>
        </row>
        <row r="121">
          <cell r="B121" t="str">
            <v>บ้านต้นสน</v>
          </cell>
          <cell r="C121" t="str">
            <v>บางแก้ว</v>
          </cell>
        </row>
        <row r="122">
          <cell r="B122" t="str">
            <v>อนุบาลบางแก้ว</v>
          </cell>
          <cell r="C122" t="str">
            <v>บางแก้ว</v>
          </cell>
        </row>
        <row r="123">
          <cell r="B123" t="str">
            <v>บ้านโคกสัก</v>
          </cell>
          <cell r="C123" t="str">
            <v>บางแก้ว</v>
          </cell>
        </row>
        <row r="125">
          <cell r="B125" t="str">
            <v>วัดรัตนวราราม</v>
          </cell>
          <cell r="C125" t="str">
            <v>บางแก้ว</v>
          </cell>
        </row>
        <row r="126">
          <cell r="B126" t="str">
            <v>วัดปัณณาราม</v>
          </cell>
          <cell r="C126" t="str">
            <v>บางแก้ว</v>
          </cell>
        </row>
        <row r="127">
          <cell r="B127" t="str">
            <v>วัดสังฆวราราม</v>
          </cell>
          <cell r="C127" t="str">
            <v>บางแก้ว</v>
          </cell>
        </row>
        <row r="128">
          <cell r="B128" t="str">
            <v>วัดลอน</v>
          </cell>
          <cell r="C128" t="str">
            <v>บางแก้ว</v>
          </cell>
        </row>
        <row r="129">
          <cell r="B129" t="str">
            <v>วัดนาหม่อม (เชนวิทยา)</v>
          </cell>
          <cell r="C129" t="str">
            <v>บางแก้ว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F228"/>
  <sheetViews>
    <sheetView topLeftCell="A206" workbookViewId="0">
      <selection activeCell="F226" sqref="F226"/>
    </sheetView>
  </sheetViews>
  <sheetFormatPr defaultRowHeight="24"/>
  <cols>
    <col min="1" max="1" width="9.140625" style="66"/>
    <col min="2" max="2" width="31.42578125" style="66" customWidth="1"/>
    <col min="3" max="3" width="26.140625" style="66" customWidth="1"/>
    <col min="4" max="4" width="9.140625" style="66"/>
    <col min="5" max="5" width="14" style="66" customWidth="1"/>
    <col min="6" max="6" width="11.42578125" style="66" customWidth="1"/>
    <col min="7" max="7" width="1.28515625" style="66" customWidth="1"/>
    <col min="8" max="16384" width="9.140625" style="66"/>
  </cols>
  <sheetData>
    <row r="1" spans="1:6" ht="34.5" customHeight="1">
      <c r="A1" s="725" t="s">
        <v>232</v>
      </c>
      <c r="B1" s="725"/>
      <c r="C1" s="725"/>
      <c r="D1" s="725"/>
      <c r="E1" s="725"/>
      <c r="F1" s="725"/>
    </row>
    <row r="2" spans="1:6" ht="15.75" customHeight="1"/>
    <row r="3" spans="1:6" s="21" customFormat="1" ht="24.75" customHeight="1">
      <c r="A3" s="67" t="s">
        <v>233</v>
      </c>
      <c r="B3" s="68"/>
      <c r="C3" s="68"/>
      <c r="D3" s="68"/>
      <c r="E3" s="68"/>
      <c r="F3" s="56"/>
    </row>
    <row r="4" spans="1:6" s="21" customFormat="1" ht="15.75" customHeight="1">
      <c r="A4" s="57"/>
      <c r="B4" s="65"/>
      <c r="C4" s="65"/>
      <c r="D4" s="65"/>
      <c r="E4" s="65"/>
      <c r="F4" s="58"/>
    </row>
    <row r="5" spans="1:6" s="21" customFormat="1" ht="21.75">
      <c r="A5" s="59" t="s">
        <v>123</v>
      </c>
      <c r="B5" s="65"/>
      <c r="C5" s="65"/>
      <c r="D5" s="65"/>
      <c r="E5" s="65"/>
      <c r="F5" s="58"/>
    </row>
    <row r="6" spans="1:6" s="21" customFormat="1" ht="21.75">
      <c r="A6" s="59" t="s">
        <v>124</v>
      </c>
      <c r="B6" s="65"/>
      <c r="C6" s="65"/>
      <c r="D6" s="65"/>
      <c r="E6" s="65"/>
      <c r="F6" s="58"/>
    </row>
    <row r="7" spans="1:6" s="21" customFormat="1" ht="21.75">
      <c r="A7" s="59" t="s">
        <v>125</v>
      </c>
      <c r="B7" s="65"/>
      <c r="C7" s="65"/>
      <c r="D7" s="65"/>
      <c r="E7" s="65"/>
      <c r="F7" s="58"/>
    </row>
    <row r="8" spans="1:6" s="21" customFormat="1" ht="21.75">
      <c r="A8" s="59" t="s">
        <v>126</v>
      </c>
      <c r="B8" s="65"/>
      <c r="C8" s="65"/>
      <c r="D8" s="65"/>
      <c r="E8" s="65"/>
      <c r="F8" s="58"/>
    </row>
    <row r="9" spans="1:6" s="21" customFormat="1" ht="21.75">
      <c r="A9" s="59" t="s">
        <v>127</v>
      </c>
      <c r="B9" s="65"/>
      <c r="C9" s="65"/>
      <c r="D9" s="65"/>
      <c r="E9" s="65"/>
      <c r="F9" s="58"/>
    </row>
    <row r="10" spans="1:6" s="21" customFormat="1" ht="21.75">
      <c r="A10" s="59" t="s">
        <v>128</v>
      </c>
      <c r="B10" s="65"/>
      <c r="C10" s="65"/>
      <c r="D10" s="65"/>
      <c r="E10" s="65"/>
      <c r="F10" s="58"/>
    </row>
    <row r="11" spans="1:6" s="21" customFormat="1" ht="14.25" customHeight="1">
      <c r="A11" s="60"/>
      <c r="B11" s="61"/>
      <c r="C11" s="61"/>
      <c r="D11" s="61"/>
      <c r="E11" s="61"/>
      <c r="F11" s="62"/>
    </row>
    <row r="12" spans="1:6" s="21" customFormat="1" ht="15" customHeight="1">
      <c r="A12" s="65"/>
      <c r="B12" s="65"/>
      <c r="C12" s="65"/>
      <c r="D12" s="65"/>
      <c r="E12" s="65"/>
      <c r="F12" s="65"/>
    </row>
    <row r="13" spans="1:6" s="21" customFormat="1" ht="30" customHeight="1">
      <c r="A13" s="67" t="s">
        <v>234</v>
      </c>
      <c r="B13" s="68"/>
      <c r="C13" s="68"/>
      <c r="D13" s="68"/>
      <c r="E13" s="68"/>
      <c r="F13" s="56"/>
    </row>
    <row r="14" spans="1:6" s="21" customFormat="1" ht="12" customHeight="1">
      <c r="A14" s="59"/>
      <c r="B14" s="65"/>
      <c r="C14" s="65"/>
      <c r="D14" s="65"/>
      <c r="E14" s="65"/>
      <c r="F14" s="58"/>
    </row>
    <row r="15" spans="1:6" s="21" customFormat="1" ht="27" customHeight="1">
      <c r="A15" s="63" t="s">
        <v>129</v>
      </c>
      <c r="B15" s="65"/>
      <c r="C15" s="65"/>
      <c r="D15" s="64" t="s">
        <v>130</v>
      </c>
      <c r="E15" s="69"/>
      <c r="F15" s="58"/>
    </row>
    <row r="16" spans="1:6" s="21" customFormat="1" ht="21.75">
      <c r="A16" s="63" t="s">
        <v>131</v>
      </c>
      <c r="B16" s="65"/>
      <c r="C16" s="65"/>
      <c r="D16" s="64" t="s">
        <v>132</v>
      </c>
      <c r="E16" s="69"/>
      <c r="F16" s="58"/>
    </row>
    <row r="17" spans="1:6" s="21" customFormat="1" ht="27" customHeight="1">
      <c r="A17" s="63" t="s">
        <v>133</v>
      </c>
      <c r="B17" s="65"/>
      <c r="C17" s="65"/>
      <c r="D17" s="64" t="s">
        <v>130</v>
      </c>
      <c r="E17" s="69"/>
      <c r="F17" s="58"/>
    </row>
    <row r="18" spans="1:6" s="21" customFormat="1" ht="21.75">
      <c r="A18" s="63" t="s">
        <v>131</v>
      </c>
      <c r="B18" s="65"/>
      <c r="C18" s="65"/>
      <c r="D18" s="64" t="s">
        <v>134</v>
      </c>
      <c r="E18" s="69"/>
      <c r="F18" s="58"/>
    </row>
    <row r="19" spans="1:6" s="21" customFormat="1" ht="38.25" customHeight="1">
      <c r="A19" s="63" t="s">
        <v>406</v>
      </c>
      <c r="B19" s="65"/>
      <c r="C19" s="65"/>
      <c r="D19" s="65"/>
      <c r="E19" s="65"/>
      <c r="F19" s="58"/>
    </row>
    <row r="20" spans="1:6" s="71" customFormat="1" ht="27.75" customHeight="1">
      <c r="A20" s="63" t="s">
        <v>407</v>
      </c>
      <c r="B20" s="69"/>
      <c r="C20" s="69"/>
      <c r="D20" s="69"/>
      <c r="E20" s="69"/>
      <c r="F20" s="70"/>
    </row>
    <row r="21" spans="1:6" s="71" customFormat="1" ht="21">
      <c r="A21" s="63"/>
      <c r="B21" s="69" t="s">
        <v>235</v>
      </c>
      <c r="C21" s="69"/>
      <c r="D21" s="111" t="s">
        <v>236</v>
      </c>
      <c r="E21" s="69"/>
      <c r="F21" s="70"/>
    </row>
    <row r="22" spans="1:6" s="71" customFormat="1" ht="21">
      <c r="A22" s="63"/>
      <c r="B22" s="69"/>
      <c r="C22" s="112">
        <v>2</v>
      </c>
      <c r="D22" s="69"/>
      <c r="E22" s="69"/>
      <c r="F22" s="70"/>
    </row>
    <row r="23" spans="1:6" s="71" customFormat="1" ht="12" customHeight="1" thickBot="1">
      <c r="A23" s="63"/>
      <c r="B23" s="69"/>
      <c r="C23" s="69"/>
      <c r="D23" s="69"/>
      <c r="E23" s="69"/>
      <c r="F23" s="70"/>
    </row>
    <row r="24" spans="1:6" s="71" customFormat="1" ht="27.75" customHeight="1">
      <c r="A24" s="63"/>
      <c r="B24" s="113" t="s">
        <v>411</v>
      </c>
      <c r="C24" s="114"/>
      <c r="D24" s="114"/>
      <c r="E24" s="115"/>
      <c r="F24" s="70"/>
    </row>
    <row r="25" spans="1:6" s="71" customFormat="1" ht="24.75" customHeight="1" thickBot="1">
      <c r="A25" s="63"/>
      <c r="B25" s="116"/>
      <c r="C25" s="117" t="s">
        <v>135</v>
      </c>
      <c r="D25" s="117" t="s">
        <v>135</v>
      </c>
      <c r="E25" s="118"/>
      <c r="F25" s="70"/>
    </row>
    <row r="26" spans="1:6" s="71" customFormat="1" ht="12" customHeight="1">
      <c r="A26" s="63"/>
      <c r="B26" s="69"/>
      <c r="C26" s="69"/>
      <c r="D26" s="69"/>
      <c r="E26" s="69"/>
      <c r="F26" s="70"/>
    </row>
    <row r="27" spans="1:6" s="21" customFormat="1" ht="21.75">
      <c r="A27" s="63" t="s">
        <v>136</v>
      </c>
      <c r="B27" s="65"/>
      <c r="C27" s="65"/>
      <c r="D27" s="65"/>
      <c r="E27" s="65"/>
      <c r="F27" s="58"/>
    </row>
    <row r="28" spans="1:6" s="21" customFormat="1" ht="21.75">
      <c r="A28" s="59" t="s">
        <v>137</v>
      </c>
      <c r="B28" s="65"/>
      <c r="C28" s="65"/>
      <c r="D28" s="65"/>
      <c r="E28" s="65"/>
      <c r="F28" s="58"/>
    </row>
    <row r="29" spans="1:6" s="21" customFormat="1" ht="21.75">
      <c r="A29" s="59" t="s">
        <v>138</v>
      </c>
      <c r="B29" s="65"/>
      <c r="C29" s="65"/>
      <c r="D29" s="65"/>
      <c r="E29" s="65"/>
      <c r="F29" s="58"/>
    </row>
    <row r="30" spans="1:6" s="21" customFormat="1" ht="21.75">
      <c r="A30" s="59" t="s">
        <v>139</v>
      </c>
      <c r="B30" s="65"/>
      <c r="C30" s="65"/>
      <c r="D30" s="65"/>
      <c r="E30" s="65"/>
      <c r="F30" s="58"/>
    </row>
    <row r="31" spans="1:6" s="21" customFormat="1" ht="21.75">
      <c r="A31" s="59" t="s">
        <v>140</v>
      </c>
      <c r="B31" s="65"/>
      <c r="C31" s="65"/>
      <c r="D31" s="65"/>
      <c r="E31" s="65"/>
      <c r="F31" s="58"/>
    </row>
    <row r="32" spans="1:6" s="21" customFormat="1" ht="21.75">
      <c r="A32" s="59" t="s">
        <v>141</v>
      </c>
      <c r="B32" s="65"/>
      <c r="C32" s="65"/>
      <c r="D32" s="65"/>
      <c r="E32" s="65"/>
      <c r="F32" s="58"/>
    </row>
    <row r="33" spans="1:6" s="21" customFormat="1" ht="7.5" customHeight="1">
      <c r="A33" s="59"/>
      <c r="B33" s="65"/>
      <c r="C33" s="65"/>
      <c r="D33" s="65"/>
      <c r="E33" s="65"/>
      <c r="F33" s="58"/>
    </row>
    <row r="34" spans="1:6" s="21" customFormat="1" ht="21.75">
      <c r="A34" s="57" t="s">
        <v>142</v>
      </c>
      <c r="B34" s="65"/>
      <c r="C34" s="65"/>
      <c r="D34" s="65"/>
      <c r="E34" s="65"/>
      <c r="F34" s="58"/>
    </row>
    <row r="35" spans="1:6" s="21" customFormat="1" ht="21.75">
      <c r="A35" s="59" t="s">
        <v>279</v>
      </c>
      <c r="B35" s="65"/>
      <c r="C35" s="65"/>
      <c r="D35" s="65"/>
      <c r="E35" s="65"/>
      <c r="F35" s="58"/>
    </row>
    <row r="36" spans="1:6" s="21" customFormat="1" ht="24" customHeight="1">
      <c r="A36" s="60" t="s">
        <v>280</v>
      </c>
      <c r="B36" s="61"/>
      <c r="C36" s="61"/>
      <c r="D36" s="61"/>
      <c r="E36" s="61"/>
      <c r="F36" s="62"/>
    </row>
    <row r="37" spans="1:6" s="21" customFormat="1" ht="6" customHeight="1"/>
    <row r="38" spans="1:6" s="21" customFormat="1" ht="14.25" customHeight="1"/>
    <row r="39" spans="1:6" s="21" customFormat="1" ht="34.5" customHeight="1">
      <c r="A39" s="67" t="s">
        <v>417</v>
      </c>
      <c r="B39" s="68"/>
      <c r="C39" s="68"/>
      <c r="D39" s="68"/>
      <c r="E39" s="68"/>
      <c r="F39" s="56"/>
    </row>
    <row r="40" spans="1:6" s="21" customFormat="1" ht="21.75">
      <c r="A40" s="59"/>
      <c r="B40" s="65"/>
      <c r="C40" s="65"/>
      <c r="D40" s="65"/>
      <c r="E40" s="65"/>
      <c r="F40" s="58"/>
    </row>
    <row r="41" spans="1:6" s="21" customFormat="1" ht="27" customHeight="1">
      <c r="A41" s="63" t="s">
        <v>129</v>
      </c>
      <c r="B41" s="65"/>
      <c r="C41" s="65"/>
      <c r="D41" s="64" t="s">
        <v>145</v>
      </c>
      <c r="E41" s="65"/>
      <c r="F41" s="58"/>
    </row>
    <row r="42" spans="1:6" s="21" customFormat="1" ht="21.75">
      <c r="A42" s="63" t="s">
        <v>131</v>
      </c>
      <c r="B42" s="65"/>
      <c r="C42" s="65"/>
      <c r="D42" s="64" t="s">
        <v>146</v>
      </c>
      <c r="E42" s="65"/>
      <c r="F42" s="58"/>
    </row>
    <row r="43" spans="1:6" s="21" customFormat="1" ht="27" customHeight="1">
      <c r="A43" s="63" t="s">
        <v>133</v>
      </c>
      <c r="B43" s="65"/>
      <c r="C43" s="65"/>
      <c r="D43" s="64" t="s">
        <v>145</v>
      </c>
      <c r="E43" s="65"/>
      <c r="F43" s="58"/>
    </row>
    <row r="44" spans="1:6" s="21" customFormat="1" ht="21.75">
      <c r="A44" s="63" t="s">
        <v>131</v>
      </c>
      <c r="B44" s="65"/>
      <c r="C44" s="65"/>
      <c r="D44" s="64" t="s">
        <v>147</v>
      </c>
      <c r="E44" s="65"/>
      <c r="F44" s="58"/>
    </row>
    <row r="45" spans="1:6" s="21" customFormat="1" ht="27" customHeight="1">
      <c r="A45" s="63" t="s">
        <v>148</v>
      </c>
      <c r="B45" s="65"/>
      <c r="C45" s="65"/>
      <c r="D45" s="64" t="s">
        <v>149</v>
      </c>
      <c r="E45" s="65"/>
      <c r="F45" s="58"/>
    </row>
    <row r="46" spans="1:6" s="21" customFormat="1" ht="21.75">
      <c r="A46" s="63" t="s">
        <v>131</v>
      </c>
      <c r="B46" s="65"/>
      <c r="C46" s="65"/>
      <c r="D46" s="64" t="s">
        <v>147</v>
      </c>
      <c r="E46" s="65"/>
      <c r="F46" s="58"/>
    </row>
    <row r="47" spans="1:6" s="21" customFormat="1" ht="21.75">
      <c r="A47" s="63"/>
      <c r="B47" s="65"/>
      <c r="C47" s="65"/>
      <c r="D47" s="65"/>
      <c r="E47" s="65"/>
      <c r="F47" s="58"/>
    </row>
    <row r="48" spans="1:6" s="21" customFormat="1" ht="28.5" customHeight="1">
      <c r="A48" s="63" t="s">
        <v>408</v>
      </c>
      <c r="B48" s="65"/>
      <c r="C48" s="65"/>
      <c r="D48" s="65"/>
      <c r="E48" s="65"/>
      <c r="F48" s="58"/>
    </row>
    <row r="49" spans="1:6" s="21" customFormat="1" ht="28.5" customHeight="1">
      <c r="A49" s="63" t="s">
        <v>418</v>
      </c>
      <c r="B49" s="65"/>
      <c r="C49" s="65"/>
      <c r="D49" s="65"/>
      <c r="E49" s="65"/>
      <c r="F49" s="58"/>
    </row>
    <row r="50" spans="1:6" s="21" customFormat="1" ht="28.5" customHeight="1">
      <c r="A50" s="59"/>
      <c r="B50" s="69" t="s">
        <v>419</v>
      </c>
      <c r="C50" s="65"/>
      <c r="D50" s="65"/>
      <c r="E50" s="65"/>
      <c r="F50" s="58"/>
    </row>
    <row r="51" spans="1:6" s="21" customFormat="1" ht="21.75" customHeight="1">
      <c r="A51" s="63"/>
      <c r="B51" s="65"/>
      <c r="C51" s="122" t="s">
        <v>420</v>
      </c>
      <c r="D51" s="65"/>
      <c r="E51" s="65"/>
      <c r="F51" s="58"/>
    </row>
    <row r="52" spans="1:6" s="21" customFormat="1" ht="18" customHeight="1" thickBot="1">
      <c r="A52" s="59"/>
      <c r="B52" s="65"/>
      <c r="C52" s="65"/>
      <c r="D52" s="65"/>
      <c r="E52" s="65"/>
      <c r="F52" s="58"/>
    </row>
    <row r="53" spans="1:6" s="71" customFormat="1" ht="29.25" customHeight="1">
      <c r="A53" s="119" t="s">
        <v>421</v>
      </c>
      <c r="B53" s="114"/>
      <c r="C53" s="114"/>
      <c r="D53" s="114"/>
      <c r="E53" s="115"/>
      <c r="F53" s="72"/>
    </row>
    <row r="54" spans="1:6" s="71" customFormat="1" ht="15.75" customHeight="1" thickBot="1">
      <c r="A54" s="120"/>
      <c r="B54" s="121"/>
      <c r="C54" s="117"/>
      <c r="D54" s="117"/>
      <c r="E54" s="118"/>
      <c r="F54" s="72"/>
    </row>
    <row r="55" spans="1:6" s="21" customFormat="1" ht="21.75">
      <c r="A55" s="59"/>
      <c r="B55" s="65"/>
      <c r="C55" s="65"/>
      <c r="D55" s="65"/>
      <c r="E55" s="65"/>
      <c r="F55" s="58"/>
    </row>
    <row r="56" spans="1:6" s="21" customFormat="1" ht="25.5" customHeight="1">
      <c r="A56" s="63" t="s">
        <v>136</v>
      </c>
      <c r="B56" s="65"/>
      <c r="C56" s="65"/>
      <c r="D56" s="65"/>
      <c r="E56" s="65"/>
      <c r="F56" s="58"/>
    </row>
    <row r="57" spans="1:6" s="21" customFormat="1" ht="26.25" customHeight="1">
      <c r="A57" s="59" t="s">
        <v>137</v>
      </c>
      <c r="B57" s="65"/>
      <c r="C57" s="65"/>
      <c r="D57" s="65"/>
      <c r="E57" s="65"/>
      <c r="F57" s="58"/>
    </row>
    <row r="58" spans="1:6" s="21" customFormat="1" ht="26.25" customHeight="1">
      <c r="A58" s="59" t="s">
        <v>138</v>
      </c>
      <c r="B58" s="65"/>
      <c r="C58" s="65"/>
      <c r="D58" s="65"/>
      <c r="E58" s="65"/>
      <c r="F58" s="58"/>
    </row>
    <row r="59" spans="1:6" s="21" customFormat="1" ht="26.25" customHeight="1">
      <c r="A59" s="59" t="s">
        <v>139</v>
      </c>
      <c r="B59" s="65"/>
      <c r="C59" s="65"/>
      <c r="D59" s="65"/>
      <c r="E59" s="65"/>
      <c r="F59" s="58"/>
    </row>
    <row r="60" spans="1:6" s="21" customFormat="1" ht="26.25" customHeight="1">
      <c r="A60" s="59" t="s">
        <v>140</v>
      </c>
      <c r="B60" s="65"/>
      <c r="C60" s="65"/>
      <c r="D60" s="65"/>
      <c r="E60" s="65"/>
      <c r="F60" s="58"/>
    </row>
    <row r="61" spans="1:6" s="21" customFormat="1" ht="26.25" customHeight="1">
      <c r="A61" s="59" t="s">
        <v>141</v>
      </c>
      <c r="B61" s="65"/>
      <c r="C61" s="65"/>
      <c r="D61" s="65"/>
      <c r="E61" s="65"/>
      <c r="F61" s="58"/>
    </row>
    <row r="62" spans="1:6" s="21" customFormat="1" ht="21.75">
      <c r="A62" s="59"/>
      <c r="B62" s="65"/>
      <c r="C62" s="65"/>
      <c r="D62" s="65"/>
      <c r="E62" s="65"/>
      <c r="F62" s="58"/>
    </row>
    <row r="63" spans="1:6" s="21" customFormat="1" ht="21.75">
      <c r="A63" s="57" t="s">
        <v>142</v>
      </c>
      <c r="B63" s="65"/>
      <c r="C63" s="65"/>
      <c r="D63" s="65"/>
      <c r="E63" s="65"/>
      <c r="F63" s="58"/>
    </row>
    <row r="64" spans="1:6" s="21" customFormat="1" ht="21.75">
      <c r="A64" s="59" t="s">
        <v>143</v>
      </c>
      <c r="B64" s="65"/>
      <c r="C64" s="65"/>
      <c r="D64" s="65"/>
      <c r="E64" s="65"/>
      <c r="F64" s="58"/>
    </row>
    <row r="65" spans="1:6" s="65" customFormat="1" ht="23.25" customHeight="1">
      <c r="A65" s="59" t="s">
        <v>144</v>
      </c>
      <c r="F65" s="58"/>
    </row>
    <row r="66" spans="1:6" s="21" customFormat="1" ht="21.75">
      <c r="A66" s="60"/>
      <c r="B66" s="61"/>
      <c r="C66" s="61"/>
      <c r="D66" s="61"/>
      <c r="E66" s="61"/>
      <c r="F66" s="62"/>
    </row>
    <row r="67" spans="1:6" s="21" customFormat="1" ht="21.75"/>
    <row r="68" spans="1:6" s="21" customFormat="1" ht="21.75"/>
    <row r="69" spans="1:6" s="21" customFormat="1" ht="21.75"/>
    <row r="70" spans="1:6" s="21" customFormat="1" ht="21.75"/>
    <row r="71" spans="1:6" s="21" customFormat="1" ht="21.75"/>
    <row r="72" spans="1:6" s="21" customFormat="1" ht="35.25" customHeight="1">
      <c r="A72" s="67" t="s">
        <v>422</v>
      </c>
      <c r="B72" s="68"/>
      <c r="C72" s="68"/>
      <c r="D72" s="68"/>
      <c r="E72" s="68"/>
      <c r="F72" s="56"/>
    </row>
    <row r="73" spans="1:6" s="21" customFormat="1" ht="21.75">
      <c r="A73" s="59"/>
      <c r="B73" s="65"/>
      <c r="C73" s="65"/>
      <c r="D73" s="65"/>
      <c r="E73" s="65"/>
      <c r="F73" s="58"/>
    </row>
    <row r="74" spans="1:6" s="21" customFormat="1" ht="21.75">
      <c r="A74" s="63" t="s">
        <v>129</v>
      </c>
      <c r="B74" s="65"/>
      <c r="C74" s="65"/>
      <c r="D74" s="64" t="s">
        <v>145</v>
      </c>
      <c r="E74" s="65"/>
      <c r="F74" s="58"/>
    </row>
    <row r="75" spans="1:6" s="21" customFormat="1" ht="21.75">
      <c r="A75" s="63" t="s">
        <v>131</v>
      </c>
      <c r="B75" s="65"/>
      <c r="C75" s="65"/>
      <c r="D75" s="64" t="s">
        <v>146</v>
      </c>
      <c r="E75" s="65"/>
      <c r="F75" s="58"/>
    </row>
    <row r="76" spans="1:6" s="21" customFormat="1" ht="21.75">
      <c r="A76" s="63" t="s">
        <v>133</v>
      </c>
      <c r="B76" s="65"/>
      <c r="C76" s="65"/>
      <c r="D76" s="64" t="s">
        <v>145</v>
      </c>
      <c r="E76" s="65"/>
      <c r="F76" s="58"/>
    </row>
    <row r="77" spans="1:6" s="21" customFormat="1" ht="21.75">
      <c r="A77" s="63" t="s">
        <v>131</v>
      </c>
      <c r="B77" s="65"/>
      <c r="C77" s="65"/>
      <c r="D77" s="64" t="s">
        <v>147</v>
      </c>
      <c r="E77" s="65"/>
      <c r="F77" s="58"/>
    </row>
    <row r="78" spans="1:6" s="21" customFormat="1" ht="21.75">
      <c r="A78" s="63" t="s">
        <v>148</v>
      </c>
      <c r="B78" s="65"/>
      <c r="C78" s="65"/>
      <c r="D78" s="64" t="s">
        <v>149</v>
      </c>
      <c r="E78" s="65"/>
      <c r="F78" s="58"/>
    </row>
    <row r="79" spans="1:6" s="21" customFormat="1" ht="21.75">
      <c r="A79" s="63" t="s">
        <v>131</v>
      </c>
      <c r="B79" s="65"/>
      <c r="C79" s="65"/>
      <c r="D79" s="64" t="s">
        <v>147</v>
      </c>
      <c r="E79" s="65"/>
      <c r="F79" s="58"/>
    </row>
    <row r="80" spans="1:6" s="21" customFormat="1" ht="21.75">
      <c r="A80" s="63"/>
      <c r="B80" s="65"/>
      <c r="C80" s="65"/>
      <c r="D80" s="65"/>
      <c r="E80" s="65"/>
      <c r="F80" s="58"/>
    </row>
    <row r="81" spans="1:6" s="21" customFormat="1" ht="21.75">
      <c r="A81" s="63" t="s">
        <v>408</v>
      </c>
      <c r="B81" s="65"/>
      <c r="C81" s="65"/>
      <c r="D81" s="65"/>
      <c r="E81" s="65"/>
      <c r="F81" s="58"/>
    </row>
    <row r="82" spans="1:6" s="21" customFormat="1" ht="22.5" thickBot="1">
      <c r="A82" s="59"/>
      <c r="B82" s="65"/>
      <c r="C82" s="65"/>
      <c r="D82" s="65"/>
      <c r="E82" s="65"/>
      <c r="F82" s="58"/>
    </row>
    <row r="83" spans="1:6" s="21" customFormat="1" ht="24.75" customHeight="1">
      <c r="A83" s="119" t="s">
        <v>410</v>
      </c>
      <c r="B83" s="114"/>
      <c r="C83" s="114"/>
      <c r="D83" s="114"/>
      <c r="E83" s="115"/>
      <c r="F83" s="72"/>
    </row>
    <row r="84" spans="1:6" s="21" customFormat="1" ht="22.5" thickBot="1">
      <c r="A84" s="120"/>
      <c r="B84" s="121" t="s">
        <v>150</v>
      </c>
      <c r="C84" s="117" t="s">
        <v>423</v>
      </c>
      <c r="D84" s="117"/>
      <c r="E84" s="118"/>
      <c r="F84" s="72"/>
    </row>
    <row r="85" spans="1:6" s="21" customFormat="1" ht="21.75">
      <c r="A85" s="59"/>
      <c r="B85" s="65"/>
      <c r="C85" s="65"/>
      <c r="D85" s="65"/>
      <c r="E85" s="65"/>
      <c r="F85" s="58"/>
    </row>
    <row r="86" spans="1:6" s="21" customFormat="1" ht="21.75">
      <c r="A86" s="63" t="s">
        <v>136</v>
      </c>
      <c r="B86" s="65"/>
      <c r="C86" s="65"/>
      <c r="D86" s="65"/>
      <c r="E86" s="65"/>
      <c r="F86" s="58"/>
    </row>
    <row r="87" spans="1:6" s="21" customFormat="1" ht="21.75">
      <c r="A87" s="59" t="s">
        <v>137</v>
      </c>
      <c r="B87" s="65"/>
      <c r="C87" s="65"/>
      <c r="D87" s="65"/>
      <c r="E87" s="65"/>
      <c r="F87" s="58"/>
    </row>
    <row r="88" spans="1:6" s="21" customFormat="1" ht="21.75">
      <c r="A88" s="59" t="s">
        <v>138</v>
      </c>
      <c r="B88" s="65"/>
      <c r="C88" s="65"/>
      <c r="D88" s="65"/>
      <c r="E88" s="65"/>
      <c r="F88" s="58"/>
    </row>
    <row r="89" spans="1:6" s="21" customFormat="1" ht="21.75">
      <c r="A89" s="59" t="s">
        <v>139</v>
      </c>
      <c r="B89" s="65"/>
      <c r="C89" s="65"/>
      <c r="D89" s="65"/>
      <c r="E89" s="65"/>
      <c r="F89" s="58"/>
    </row>
    <row r="90" spans="1:6" s="21" customFormat="1" ht="24" customHeight="1">
      <c r="A90" s="59" t="s">
        <v>140</v>
      </c>
      <c r="B90" s="65"/>
      <c r="C90" s="65"/>
      <c r="D90" s="65"/>
      <c r="E90" s="65"/>
      <c r="F90" s="58"/>
    </row>
    <row r="91" spans="1:6" s="21" customFormat="1" ht="33.75" customHeight="1">
      <c r="A91" s="59" t="s">
        <v>141</v>
      </c>
      <c r="B91" s="65"/>
      <c r="C91" s="65"/>
      <c r="D91" s="65"/>
      <c r="E91" s="65"/>
      <c r="F91" s="58"/>
    </row>
    <row r="92" spans="1:6" s="21" customFormat="1" ht="19.5" customHeight="1">
      <c r="A92" s="59"/>
      <c r="B92" s="65"/>
      <c r="C92" s="65"/>
      <c r="D92" s="65"/>
      <c r="E92" s="65"/>
      <c r="F92" s="58"/>
    </row>
    <row r="93" spans="1:6" s="21" customFormat="1" ht="21.75">
      <c r="A93" s="57" t="s">
        <v>142</v>
      </c>
      <c r="B93" s="65"/>
      <c r="C93" s="65"/>
      <c r="D93" s="65"/>
      <c r="E93" s="65"/>
      <c r="F93" s="58"/>
    </row>
    <row r="94" spans="1:6" s="21" customFormat="1" ht="21.75">
      <c r="A94" s="59" t="s">
        <v>143</v>
      </c>
      <c r="B94" s="65"/>
      <c r="C94" s="65"/>
      <c r="D94" s="65"/>
      <c r="E94" s="65"/>
      <c r="F94" s="58"/>
    </row>
    <row r="95" spans="1:6" s="21" customFormat="1" ht="26.25" customHeight="1">
      <c r="A95" s="59" t="s">
        <v>144</v>
      </c>
      <c r="B95" s="65"/>
      <c r="C95" s="65"/>
      <c r="D95" s="65"/>
      <c r="E95" s="65"/>
      <c r="F95" s="58"/>
    </row>
    <row r="96" spans="1:6" s="21" customFormat="1" ht="21.75">
      <c r="A96" s="60"/>
      <c r="B96" s="61"/>
      <c r="C96" s="61"/>
      <c r="D96" s="61"/>
      <c r="E96" s="61"/>
      <c r="F96" s="62"/>
    </row>
    <row r="97" spans="1:6" s="21" customFormat="1" ht="21.75"/>
    <row r="98" spans="1:6" s="21" customFormat="1" ht="21.75"/>
    <row r="99" spans="1:6" s="142" customFormat="1" ht="33" customHeight="1">
      <c r="A99" s="21"/>
      <c r="B99" s="21"/>
      <c r="C99" s="21"/>
      <c r="D99" s="21"/>
      <c r="E99" s="21"/>
      <c r="F99" s="21"/>
    </row>
    <row r="100" spans="1:6" s="21" customFormat="1" ht="14.25" customHeight="1"/>
    <row r="101" spans="1:6" s="21" customFormat="1" ht="24.75" customHeight="1"/>
    <row r="102" spans="1:6" s="21" customFormat="1" ht="21.75"/>
    <row r="103" spans="1:6" s="21" customFormat="1" ht="21.75"/>
    <row r="104" spans="1:6" s="21" customFormat="1" ht="21.75"/>
    <row r="105" spans="1:6" s="21" customFormat="1" ht="21.75"/>
    <row r="106" spans="1:6" s="65" customFormat="1" ht="38.25" customHeight="1">
      <c r="A106" s="67" t="s">
        <v>424</v>
      </c>
      <c r="B106" s="68"/>
      <c r="C106" s="68"/>
      <c r="D106" s="68"/>
      <c r="E106" s="68"/>
      <c r="F106" s="56"/>
    </row>
    <row r="107" spans="1:6" s="65" customFormat="1" ht="21.75" customHeight="1">
      <c r="A107" s="59"/>
      <c r="F107" s="58"/>
    </row>
    <row r="108" spans="1:6" s="65" customFormat="1" ht="26.25" customHeight="1">
      <c r="A108" s="63" t="s">
        <v>151</v>
      </c>
      <c r="F108" s="58"/>
    </row>
    <row r="109" spans="1:6" s="21" customFormat="1" ht="34.5" customHeight="1">
      <c r="A109" s="63" t="s">
        <v>152</v>
      </c>
      <c r="B109" s="65"/>
      <c r="C109" s="65"/>
      <c r="D109" s="65"/>
      <c r="E109" s="65"/>
      <c r="F109" s="58"/>
    </row>
    <row r="110" spans="1:6" s="21" customFormat="1" ht="18" customHeight="1">
      <c r="A110" s="63"/>
      <c r="B110" s="65"/>
      <c r="C110" s="65"/>
      <c r="D110" s="65"/>
      <c r="E110" s="65"/>
      <c r="F110" s="58"/>
    </row>
    <row r="111" spans="1:6" s="21" customFormat="1" ht="21.75">
      <c r="A111" s="63" t="s">
        <v>237</v>
      </c>
      <c r="B111" s="65"/>
      <c r="C111" s="65"/>
      <c r="D111" s="65"/>
      <c r="E111" s="65"/>
      <c r="F111" s="58"/>
    </row>
    <row r="112" spans="1:6" s="21" customFormat="1" ht="21.75">
      <c r="A112" s="63"/>
      <c r="B112" s="122" t="s">
        <v>238</v>
      </c>
      <c r="C112" s="65"/>
      <c r="D112" s="65"/>
      <c r="E112" s="65"/>
      <c r="F112" s="58"/>
    </row>
    <row r="113" spans="1:6" s="21" customFormat="1" ht="21.75">
      <c r="A113" s="63"/>
      <c r="B113" s="65"/>
      <c r="C113" s="65"/>
      <c r="D113" s="65"/>
      <c r="E113" s="65"/>
      <c r="F113" s="58"/>
    </row>
    <row r="114" spans="1:6" s="21" customFormat="1" ht="33.75" customHeight="1">
      <c r="A114" s="137" t="s">
        <v>409</v>
      </c>
      <c r="B114" s="138"/>
      <c r="C114" s="138"/>
      <c r="D114" s="139"/>
      <c r="E114" s="140"/>
      <c r="F114" s="141"/>
    </row>
    <row r="115" spans="1:6" s="21" customFormat="1" ht="24" customHeight="1">
      <c r="A115" s="59"/>
      <c r="B115" s="65"/>
      <c r="C115" s="65"/>
      <c r="D115" s="65"/>
      <c r="E115" s="65"/>
      <c r="F115" s="58"/>
    </row>
    <row r="116" spans="1:6" s="21" customFormat="1" ht="27.75" customHeight="1">
      <c r="A116" s="63" t="s">
        <v>136</v>
      </c>
      <c r="B116" s="65"/>
      <c r="C116" s="65"/>
      <c r="D116" s="65"/>
      <c r="E116" s="65"/>
      <c r="F116" s="58"/>
    </row>
    <row r="117" spans="1:6" s="21" customFormat="1" ht="27.75" customHeight="1">
      <c r="A117" s="59" t="s">
        <v>137</v>
      </c>
      <c r="B117" s="65"/>
      <c r="C117" s="65"/>
      <c r="D117" s="65"/>
      <c r="E117" s="65"/>
      <c r="F117" s="58"/>
    </row>
    <row r="118" spans="1:6" s="21" customFormat="1" ht="27.75" customHeight="1">
      <c r="A118" s="59" t="s">
        <v>138</v>
      </c>
      <c r="B118" s="65"/>
      <c r="C118" s="65"/>
      <c r="D118" s="65"/>
      <c r="E118" s="65"/>
      <c r="F118" s="58"/>
    </row>
    <row r="119" spans="1:6" s="21" customFormat="1" ht="27.75" customHeight="1">
      <c r="A119" s="59" t="s">
        <v>139</v>
      </c>
      <c r="B119" s="65"/>
      <c r="C119" s="65"/>
      <c r="D119" s="65"/>
      <c r="E119" s="65"/>
      <c r="F119" s="58"/>
    </row>
    <row r="120" spans="1:6" s="21" customFormat="1" ht="27.75" customHeight="1">
      <c r="A120" s="59" t="s">
        <v>140</v>
      </c>
      <c r="B120" s="65"/>
      <c r="C120" s="65"/>
      <c r="D120" s="65"/>
      <c r="E120" s="65"/>
      <c r="F120" s="58"/>
    </row>
    <row r="121" spans="1:6" s="21" customFormat="1" ht="27.75" customHeight="1">
      <c r="A121" s="59" t="s">
        <v>141</v>
      </c>
      <c r="B121" s="65"/>
      <c r="C121" s="65"/>
      <c r="D121" s="65"/>
      <c r="E121" s="65"/>
      <c r="F121" s="58"/>
    </row>
    <row r="122" spans="1:6" s="21" customFormat="1" ht="21.75">
      <c r="A122" s="59"/>
      <c r="B122" s="65"/>
      <c r="C122" s="65"/>
      <c r="D122" s="65"/>
      <c r="E122" s="65"/>
      <c r="F122" s="58"/>
    </row>
    <row r="123" spans="1:6" s="21" customFormat="1" ht="27" customHeight="1">
      <c r="A123" s="57" t="s">
        <v>142</v>
      </c>
      <c r="B123" s="65"/>
      <c r="C123" s="65"/>
      <c r="D123" s="65"/>
      <c r="E123" s="65"/>
      <c r="F123" s="58"/>
    </row>
    <row r="124" spans="1:6" s="21" customFormat="1" ht="27" customHeight="1">
      <c r="A124" s="59" t="s">
        <v>143</v>
      </c>
      <c r="B124" s="65"/>
      <c r="C124" s="65"/>
      <c r="D124" s="65"/>
      <c r="E124" s="65"/>
      <c r="F124" s="58"/>
    </row>
    <row r="125" spans="1:6" s="21" customFormat="1" ht="26.25" customHeight="1">
      <c r="A125" s="59" t="s">
        <v>281</v>
      </c>
      <c r="B125" s="65"/>
      <c r="C125" s="65"/>
      <c r="D125" s="65"/>
      <c r="E125" s="65"/>
      <c r="F125" s="58"/>
    </row>
    <row r="126" spans="1:6" s="21" customFormat="1" ht="14.25" customHeight="1">
      <c r="A126" s="60"/>
      <c r="B126" s="61"/>
      <c r="C126" s="61"/>
      <c r="D126" s="61"/>
      <c r="E126" s="61"/>
      <c r="F126" s="62"/>
    </row>
    <row r="127" spans="1:6" s="21" customFormat="1" ht="25.5" customHeight="1">
      <c r="A127" s="65"/>
      <c r="B127" s="65"/>
      <c r="C127" s="65"/>
      <c r="D127" s="65"/>
      <c r="E127" s="65"/>
      <c r="F127" s="65"/>
    </row>
    <row r="128" spans="1:6" s="21" customFormat="1" ht="21.75">
      <c r="A128" s="65"/>
      <c r="B128" s="65"/>
      <c r="C128" s="65"/>
      <c r="D128" s="65"/>
      <c r="E128" s="65"/>
      <c r="F128" s="65"/>
    </row>
    <row r="129" spans="1:6" s="21" customFormat="1" ht="21.75">
      <c r="A129" s="65"/>
      <c r="B129" s="65"/>
      <c r="C129" s="65"/>
      <c r="D129" s="65"/>
      <c r="E129" s="65"/>
      <c r="F129" s="65"/>
    </row>
    <row r="130" spans="1:6" s="21" customFormat="1" ht="21.75">
      <c r="A130" s="65"/>
      <c r="B130" s="65"/>
      <c r="C130" s="65"/>
      <c r="D130" s="65"/>
      <c r="E130" s="65"/>
      <c r="F130" s="65"/>
    </row>
    <row r="131" spans="1:6" s="21" customFormat="1" ht="21.75">
      <c r="A131" s="65"/>
      <c r="B131" s="65"/>
      <c r="C131" s="65"/>
      <c r="D131" s="65"/>
      <c r="E131" s="65"/>
      <c r="F131" s="65"/>
    </row>
    <row r="132" spans="1:6" s="21" customFormat="1" ht="21.75">
      <c r="A132" s="65"/>
      <c r="B132" s="65"/>
      <c r="C132" s="65"/>
      <c r="D132" s="65"/>
      <c r="E132" s="65"/>
      <c r="F132" s="65"/>
    </row>
    <row r="133" spans="1:6" s="21" customFormat="1" ht="21.75">
      <c r="A133" s="65"/>
      <c r="B133" s="65"/>
      <c r="C133" s="65"/>
      <c r="D133" s="65"/>
      <c r="E133" s="65"/>
      <c r="F133" s="65"/>
    </row>
    <row r="134" spans="1:6" s="21" customFormat="1" ht="21.75">
      <c r="A134" s="65"/>
      <c r="B134" s="65"/>
      <c r="C134" s="65"/>
      <c r="D134" s="65"/>
      <c r="E134" s="65"/>
      <c r="F134" s="65"/>
    </row>
    <row r="135" spans="1:6" s="21" customFormat="1" ht="21.75">
      <c r="A135" s="65"/>
      <c r="B135" s="65"/>
      <c r="C135" s="65"/>
      <c r="D135" s="65"/>
      <c r="E135" s="65"/>
      <c r="F135" s="65"/>
    </row>
    <row r="136" spans="1:6" s="65" customFormat="1" ht="21.75"/>
    <row r="137" spans="1:6" s="21" customFormat="1" ht="21.75">
      <c r="A137" s="65"/>
      <c r="B137" s="65"/>
      <c r="C137" s="65"/>
      <c r="D137" s="65"/>
      <c r="E137" s="65"/>
      <c r="F137" s="65"/>
    </row>
    <row r="138" spans="1:6" s="21" customFormat="1" ht="35.25" customHeight="1">
      <c r="A138" s="67" t="s">
        <v>425</v>
      </c>
      <c r="B138" s="68"/>
      <c r="C138" s="68"/>
      <c r="D138" s="68"/>
      <c r="E138" s="68"/>
      <c r="F138" s="56"/>
    </row>
    <row r="139" spans="1:6" s="75" customFormat="1" ht="27.75" customHeight="1">
      <c r="A139" s="59"/>
      <c r="B139" s="65"/>
      <c r="C139" s="65"/>
      <c r="D139" s="65"/>
      <c r="E139" s="65"/>
      <c r="F139" s="58"/>
    </row>
    <row r="140" spans="1:6" s="75" customFormat="1" ht="21.75">
      <c r="A140" s="63" t="s">
        <v>412</v>
      </c>
      <c r="B140" s="65"/>
      <c r="C140" s="65"/>
      <c r="D140" s="65"/>
      <c r="E140" s="65"/>
      <c r="F140" s="58"/>
    </row>
    <row r="141" spans="1:6" s="75" customFormat="1" ht="27.75" customHeight="1">
      <c r="A141" s="63" t="s">
        <v>239</v>
      </c>
      <c r="B141" s="65"/>
      <c r="C141" s="65"/>
      <c r="D141" s="65"/>
      <c r="E141" s="65"/>
      <c r="F141" s="58"/>
    </row>
    <row r="142" spans="1:6" s="75" customFormat="1" ht="21.75">
      <c r="A142" s="63" t="s">
        <v>240</v>
      </c>
      <c r="B142" s="65"/>
      <c r="C142" s="65"/>
      <c r="D142" s="65"/>
      <c r="E142" s="65"/>
      <c r="F142" s="58"/>
    </row>
    <row r="143" spans="1:6" s="75" customFormat="1" ht="30" customHeight="1">
      <c r="A143" s="63" t="s">
        <v>241</v>
      </c>
      <c r="B143" s="65"/>
      <c r="C143" s="65"/>
      <c r="D143" s="65"/>
      <c r="E143" s="65"/>
      <c r="F143" s="58"/>
    </row>
    <row r="144" spans="1:6" s="75" customFormat="1" ht="21.75">
      <c r="A144" s="123" t="s">
        <v>242</v>
      </c>
      <c r="B144" s="124"/>
      <c r="C144" s="124"/>
      <c r="D144" s="124"/>
      <c r="E144" s="124"/>
      <c r="F144" s="125"/>
    </row>
    <row r="145" spans="1:6" s="21" customFormat="1" ht="27.75" customHeight="1">
      <c r="A145" s="123" t="s">
        <v>243</v>
      </c>
      <c r="B145" s="65"/>
      <c r="C145" s="65"/>
      <c r="D145" s="65"/>
      <c r="E145" s="65"/>
      <c r="F145" s="58"/>
    </row>
    <row r="146" spans="1:6" s="21" customFormat="1" ht="24.75" customHeight="1">
      <c r="A146" s="123" t="s">
        <v>244</v>
      </c>
      <c r="B146" s="65"/>
      <c r="C146" s="65"/>
      <c r="D146" s="65"/>
      <c r="E146" s="65"/>
      <c r="F146" s="58"/>
    </row>
    <row r="147" spans="1:6" s="21" customFormat="1" ht="21.75">
      <c r="A147" s="63" t="s">
        <v>245</v>
      </c>
      <c r="B147" s="65"/>
      <c r="C147" s="65"/>
      <c r="D147" s="65"/>
      <c r="E147" s="65"/>
      <c r="F147" s="58"/>
    </row>
    <row r="148" spans="1:6" s="142" customFormat="1" ht="32.25" customHeight="1">
      <c r="A148" s="123" t="s">
        <v>246</v>
      </c>
      <c r="B148" s="65"/>
      <c r="C148" s="65"/>
      <c r="D148" s="126" t="s">
        <v>247</v>
      </c>
      <c r="E148" s="127"/>
      <c r="F148" s="128"/>
    </row>
    <row r="149" spans="1:6" s="21" customFormat="1" ht="21.75">
      <c r="A149" s="123"/>
      <c r="B149" s="124" t="s">
        <v>248</v>
      </c>
      <c r="C149" s="65"/>
      <c r="D149" s="129"/>
      <c r="E149" s="130">
        <v>12</v>
      </c>
      <c r="F149" s="131"/>
    </row>
    <row r="150" spans="1:6" s="21" customFormat="1" ht="25.5" customHeight="1">
      <c r="A150" s="123" t="s">
        <v>249</v>
      </c>
      <c r="B150" s="65"/>
      <c r="C150" s="65"/>
      <c r="D150" s="143" t="s">
        <v>250</v>
      </c>
      <c r="E150" s="144"/>
      <c r="F150" s="145"/>
    </row>
    <row r="151" spans="1:6" s="21" customFormat="1" ht="21.75">
      <c r="A151" s="123"/>
      <c r="B151" s="124" t="s">
        <v>248</v>
      </c>
      <c r="C151" s="65"/>
      <c r="D151" s="65"/>
      <c r="E151" s="132"/>
      <c r="F151" s="58"/>
    </row>
    <row r="152" spans="1:6" s="21" customFormat="1" ht="21.75">
      <c r="A152" s="63"/>
      <c r="B152" s="65"/>
      <c r="C152" s="65"/>
      <c r="D152" s="65"/>
      <c r="E152" s="65"/>
      <c r="F152" s="58"/>
    </row>
    <row r="153" spans="1:6" s="21" customFormat="1" ht="27" customHeight="1">
      <c r="A153" s="302" t="s">
        <v>251</v>
      </c>
      <c r="B153" s="303"/>
      <c r="C153" s="303"/>
      <c r="D153" s="304"/>
      <c r="E153" s="65"/>
      <c r="F153" s="58"/>
    </row>
    <row r="154" spans="1:6" s="21" customFormat="1" ht="25.5" customHeight="1">
      <c r="A154" s="295" t="s">
        <v>252</v>
      </c>
      <c r="B154" s="296"/>
      <c r="C154" s="296"/>
      <c r="D154" s="297"/>
      <c r="E154" s="65"/>
      <c r="F154" s="58"/>
    </row>
    <row r="155" spans="1:6" s="21" customFormat="1" ht="21.75">
      <c r="A155" s="59"/>
      <c r="B155" s="65"/>
      <c r="C155" s="65"/>
      <c r="D155" s="65"/>
      <c r="E155" s="65"/>
      <c r="F155" s="58"/>
    </row>
    <row r="156" spans="1:6" s="21" customFormat="1" ht="21.75">
      <c r="A156" s="63" t="s">
        <v>136</v>
      </c>
      <c r="B156" s="65"/>
      <c r="C156" s="65"/>
      <c r="D156" s="65"/>
      <c r="E156" s="65"/>
      <c r="F156" s="58"/>
    </row>
    <row r="157" spans="1:6" s="21" customFormat="1" ht="23.25" customHeight="1">
      <c r="A157" s="59" t="s">
        <v>253</v>
      </c>
      <c r="B157" s="65"/>
      <c r="C157" s="65"/>
      <c r="D157" s="65"/>
      <c r="E157" s="65"/>
      <c r="F157" s="58"/>
    </row>
    <row r="158" spans="1:6" s="21" customFormat="1" ht="23.25" customHeight="1">
      <c r="A158" s="59" t="s">
        <v>254</v>
      </c>
      <c r="B158" s="65"/>
      <c r="C158" s="65"/>
      <c r="D158" s="65"/>
      <c r="E158" s="65"/>
      <c r="F158" s="58"/>
    </row>
    <row r="159" spans="1:6" s="21" customFormat="1" ht="23.25" customHeight="1">
      <c r="A159" s="59" t="s">
        <v>255</v>
      </c>
      <c r="B159" s="65"/>
      <c r="C159" s="65"/>
      <c r="D159" s="65"/>
      <c r="E159" s="65"/>
      <c r="F159" s="58"/>
    </row>
    <row r="160" spans="1:6" s="21" customFormat="1" ht="23.25" customHeight="1">
      <c r="A160" s="59" t="s">
        <v>256</v>
      </c>
      <c r="B160" s="65"/>
      <c r="C160" s="65"/>
      <c r="D160" s="65"/>
      <c r="E160" s="65"/>
      <c r="F160" s="58"/>
    </row>
    <row r="161" spans="1:6" s="21" customFormat="1" ht="23.25" customHeight="1">
      <c r="A161" s="59" t="s">
        <v>257</v>
      </c>
      <c r="B161" s="65"/>
      <c r="C161" s="65"/>
      <c r="D161" s="65"/>
      <c r="E161" s="65"/>
      <c r="F161" s="58"/>
    </row>
    <row r="162" spans="1:6" s="21" customFormat="1" ht="21.75">
      <c r="A162" s="59"/>
      <c r="B162" s="65"/>
      <c r="C162" s="65"/>
      <c r="D162" s="65"/>
      <c r="E162" s="65"/>
      <c r="F162" s="58"/>
    </row>
    <row r="163" spans="1:6" s="21" customFormat="1" ht="21.75">
      <c r="A163" s="57" t="s">
        <v>142</v>
      </c>
      <c r="B163" s="65"/>
      <c r="C163" s="65"/>
      <c r="D163" s="65"/>
      <c r="E163" s="65"/>
      <c r="F163" s="58"/>
    </row>
    <row r="164" spans="1:6" s="21" customFormat="1" ht="21.75">
      <c r="A164" s="59" t="s">
        <v>143</v>
      </c>
      <c r="B164" s="65"/>
      <c r="C164" s="65"/>
      <c r="D164" s="65"/>
      <c r="E164" s="65"/>
      <c r="F164" s="58"/>
    </row>
    <row r="165" spans="1:6" s="21" customFormat="1" ht="21.75">
      <c r="A165" s="59" t="s">
        <v>144</v>
      </c>
      <c r="B165" s="65"/>
      <c r="C165" s="65"/>
      <c r="D165" s="65"/>
      <c r="E165" s="65"/>
      <c r="F165" s="58"/>
    </row>
    <row r="166" spans="1:6" s="21" customFormat="1" ht="21.75">
      <c r="A166" s="60"/>
      <c r="B166" s="61"/>
      <c r="C166" s="61"/>
      <c r="D166" s="61"/>
      <c r="E166" s="61"/>
      <c r="F166" s="62"/>
    </row>
    <row r="167" spans="1:6" s="21" customFormat="1" ht="21.75">
      <c r="A167" s="65"/>
      <c r="B167" s="65"/>
      <c r="C167" s="65"/>
      <c r="D167" s="65"/>
      <c r="E167" s="65"/>
      <c r="F167" s="65"/>
    </row>
    <row r="168" spans="1:6" s="21" customFormat="1" ht="21.75">
      <c r="A168" s="65"/>
      <c r="B168" s="65"/>
      <c r="C168" s="65"/>
      <c r="D168" s="65"/>
      <c r="E168" s="65"/>
      <c r="F168" s="65"/>
    </row>
    <row r="169" spans="1:6" s="21" customFormat="1" ht="21.75">
      <c r="A169" s="65"/>
      <c r="B169" s="65"/>
      <c r="C169" s="65"/>
      <c r="D169" s="65"/>
      <c r="E169" s="65"/>
      <c r="F169" s="65"/>
    </row>
    <row r="170" spans="1:6" s="21" customFormat="1" ht="25.5" customHeight="1"/>
    <row r="171" spans="1:6" s="21" customFormat="1" ht="39.75" customHeight="1">
      <c r="A171" s="67" t="s">
        <v>426</v>
      </c>
      <c r="B171" s="68"/>
      <c r="C171" s="68"/>
      <c r="D171" s="68"/>
      <c r="E171" s="68"/>
      <c r="F171" s="56"/>
    </row>
    <row r="172" spans="1:6" s="21" customFormat="1" ht="25.5" customHeight="1">
      <c r="A172" s="123" t="s">
        <v>258</v>
      </c>
      <c r="B172" s="124"/>
      <c r="C172" s="124" t="s">
        <v>259</v>
      </c>
      <c r="D172" s="124"/>
      <c r="E172" s="124"/>
      <c r="F172" s="125"/>
    </row>
    <row r="173" spans="1:6" s="21" customFormat="1" ht="35.25" customHeight="1">
      <c r="A173" s="123"/>
      <c r="B173" s="124"/>
      <c r="C173" s="124" t="s">
        <v>260</v>
      </c>
      <c r="D173" s="124"/>
      <c r="E173" s="124"/>
      <c r="F173" s="125"/>
    </row>
    <row r="174" spans="1:6" s="21" customFormat="1" ht="21.75">
      <c r="A174" s="123" t="s">
        <v>261</v>
      </c>
      <c r="B174" s="124"/>
      <c r="C174" s="124" t="s">
        <v>262</v>
      </c>
      <c r="D174" s="124"/>
      <c r="E174" s="124"/>
      <c r="F174" s="125"/>
    </row>
    <row r="175" spans="1:6" s="21" customFormat="1" ht="21.75">
      <c r="A175" s="123"/>
      <c r="B175" s="124"/>
      <c r="C175" s="124" t="s">
        <v>263</v>
      </c>
      <c r="D175" s="124"/>
      <c r="E175" s="124"/>
      <c r="F175" s="125"/>
    </row>
    <row r="176" spans="1:6" s="21" customFormat="1" ht="25.5" customHeight="1">
      <c r="A176" s="123" t="s">
        <v>305</v>
      </c>
      <c r="B176" s="124"/>
      <c r="C176" s="124" t="s">
        <v>264</v>
      </c>
      <c r="D176" s="124"/>
      <c r="E176" s="124"/>
      <c r="F176" s="125"/>
    </row>
    <row r="177" spans="1:6" s="21" customFormat="1" ht="25.5" customHeight="1">
      <c r="A177" s="123"/>
      <c r="B177" s="124"/>
      <c r="C177" s="124" t="s">
        <v>265</v>
      </c>
      <c r="D177" s="124"/>
      <c r="E177" s="124"/>
      <c r="F177" s="125"/>
    </row>
    <row r="178" spans="1:6" s="21" customFormat="1" ht="21.75">
      <c r="A178" s="63" t="s">
        <v>245</v>
      </c>
      <c r="B178" s="65"/>
      <c r="C178" s="65"/>
      <c r="D178" s="65"/>
      <c r="E178" s="65"/>
      <c r="F178" s="58"/>
    </row>
    <row r="179" spans="1:6" s="21" customFormat="1" ht="27" customHeight="1">
      <c r="A179" s="123" t="s">
        <v>266</v>
      </c>
      <c r="B179" s="65"/>
      <c r="C179" s="65"/>
      <c r="D179" s="65"/>
      <c r="E179" s="65"/>
      <c r="F179" s="58"/>
    </row>
    <row r="180" spans="1:6" s="21" customFormat="1" ht="21.75">
      <c r="A180" s="123"/>
      <c r="B180" s="124" t="s">
        <v>267</v>
      </c>
      <c r="C180" s="65"/>
      <c r="D180" s="65"/>
      <c r="E180" s="132"/>
      <c r="F180" s="58"/>
    </row>
    <row r="181" spans="1:6" s="21" customFormat="1" ht="25.5" customHeight="1">
      <c r="A181" s="299" t="s">
        <v>268</v>
      </c>
      <c r="B181" s="300"/>
      <c r="C181" s="301"/>
      <c r="D181" s="140"/>
      <c r="E181" s="140"/>
      <c r="F181" s="141"/>
    </row>
    <row r="182" spans="1:6" s="21" customFormat="1" ht="21.75">
      <c r="A182" s="59"/>
      <c r="B182" s="65"/>
      <c r="C182" s="65"/>
      <c r="D182" s="65"/>
      <c r="E182" s="65"/>
      <c r="F182" s="58"/>
    </row>
    <row r="183" spans="1:6" s="21" customFormat="1" ht="26.25" customHeight="1">
      <c r="A183" s="295" t="s">
        <v>154</v>
      </c>
      <c r="B183" s="296"/>
      <c r="C183" s="297"/>
      <c r="D183" s="65"/>
      <c r="E183" s="65"/>
      <c r="F183" s="58"/>
    </row>
    <row r="184" spans="1:6" s="21" customFormat="1" ht="21.75">
      <c r="A184" s="59"/>
      <c r="B184" s="65"/>
      <c r="C184" s="65"/>
      <c r="D184" s="65"/>
      <c r="E184" s="65"/>
      <c r="F184" s="58"/>
    </row>
    <row r="185" spans="1:6" s="21" customFormat="1" ht="21.75">
      <c r="A185" s="63" t="s">
        <v>136</v>
      </c>
      <c r="B185" s="65"/>
      <c r="C185" s="65"/>
      <c r="D185" s="65"/>
      <c r="E185" s="65"/>
      <c r="F185" s="58"/>
    </row>
    <row r="186" spans="1:6" s="21" customFormat="1" ht="21.75">
      <c r="A186" s="59" t="s">
        <v>269</v>
      </c>
      <c r="B186" s="65"/>
      <c r="C186" s="65"/>
      <c r="D186" s="65"/>
      <c r="E186" s="65"/>
      <c r="F186" s="58"/>
    </row>
    <row r="187" spans="1:6" s="21" customFormat="1" ht="21.75">
      <c r="A187" s="59" t="s">
        <v>270</v>
      </c>
      <c r="B187" s="65"/>
      <c r="C187" s="65"/>
      <c r="D187" s="65"/>
      <c r="E187" s="65"/>
      <c r="F187" s="58"/>
    </row>
    <row r="188" spans="1:6" s="21" customFormat="1" ht="21.75">
      <c r="A188" s="59" t="s">
        <v>271</v>
      </c>
      <c r="B188" s="65"/>
      <c r="C188" s="65"/>
      <c r="D188" s="65"/>
      <c r="E188" s="65"/>
      <c r="F188" s="58"/>
    </row>
    <row r="189" spans="1:6">
      <c r="A189" s="59" t="s">
        <v>272</v>
      </c>
      <c r="B189" s="65"/>
      <c r="C189" s="65"/>
      <c r="D189" s="65"/>
      <c r="E189" s="65"/>
      <c r="F189" s="58"/>
    </row>
    <row r="190" spans="1:6">
      <c r="A190" s="59" t="s">
        <v>273</v>
      </c>
      <c r="B190" s="65"/>
      <c r="C190" s="65"/>
      <c r="D190" s="65"/>
      <c r="E190" s="65"/>
      <c r="F190" s="58"/>
    </row>
    <row r="191" spans="1:6">
      <c r="A191" s="59"/>
      <c r="B191" s="65"/>
      <c r="C191" s="65"/>
      <c r="D191" s="65"/>
      <c r="E191" s="65"/>
      <c r="F191" s="58"/>
    </row>
    <row r="192" spans="1:6">
      <c r="A192" s="73" t="s">
        <v>282</v>
      </c>
      <c r="B192" s="61"/>
      <c r="C192" s="61"/>
      <c r="D192" s="61"/>
      <c r="E192" s="61"/>
      <c r="F192" s="62"/>
    </row>
    <row r="193" spans="1:6">
      <c r="A193" s="21"/>
      <c r="B193" s="21"/>
      <c r="C193" s="21"/>
      <c r="D193" s="21"/>
      <c r="E193" s="21"/>
      <c r="F193" s="21"/>
    </row>
    <row r="194" spans="1:6">
      <c r="A194" s="21"/>
      <c r="B194" s="21"/>
      <c r="C194" s="21"/>
      <c r="D194" s="21"/>
      <c r="E194" s="21"/>
      <c r="F194" s="21"/>
    </row>
    <row r="195" spans="1:6">
      <c r="A195" s="21"/>
      <c r="B195" s="21"/>
      <c r="C195" s="21"/>
      <c r="D195" s="21"/>
      <c r="E195" s="21"/>
      <c r="F195" s="21"/>
    </row>
    <row r="196" spans="1:6">
      <c r="A196" s="21"/>
      <c r="B196" s="21"/>
      <c r="C196" s="21"/>
      <c r="D196" s="21"/>
      <c r="E196" s="21"/>
      <c r="F196" s="21"/>
    </row>
    <row r="197" spans="1:6">
      <c r="A197" s="21"/>
      <c r="B197" s="21"/>
      <c r="C197" s="21"/>
      <c r="D197" s="21"/>
      <c r="E197" s="21"/>
      <c r="F197" s="21"/>
    </row>
    <row r="198" spans="1:6">
      <c r="A198" s="21"/>
      <c r="B198" s="21"/>
      <c r="C198" s="21"/>
      <c r="D198" s="21"/>
      <c r="E198" s="21"/>
      <c r="F198" s="21"/>
    </row>
    <row r="199" spans="1:6">
      <c r="A199" s="21"/>
      <c r="B199" s="21"/>
      <c r="C199" s="21"/>
      <c r="D199" s="21"/>
      <c r="E199" s="21"/>
      <c r="F199" s="21"/>
    </row>
    <row r="200" spans="1:6">
      <c r="A200" s="21"/>
      <c r="B200" s="21"/>
      <c r="C200" s="21"/>
      <c r="D200" s="21"/>
      <c r="E200" s="21"/>
      <c r="F200" s="21"/>
    </row>
    <row r="201" spans="1:6">
      <c r="A201" s="21"/>
      <c r="B201" s="21"/>
      <c r="C201" s="21"/>
      <c r="D201" s="21"/>
      <c r="E201" s="21"/>
      <c r="F201" s="21"/>
    </row>
    <row r="202" spans="1:6">
      <c r="A202" s="21"/>
      <c r="B202" s="21"/>
      <c r="C202" s="21"/>
      <c r="D202" s="21"/>
      <c r="E202" s="21"/>
      <c r="F202" s="21"/>
    </row>
    <row r="203" spans="1:6" ht="39" customHeight="1">
      <c r="A203" s="67" t="s">
        <v>427</v>
      </c>
      <c r="B203" s="68"/>
      <c r="C203" s="68"/>
      <c r="D203" s="68"/>
      <c r="E203" s="68"/>
      <c r="F203" s="56"/>
    </row>
    <row r="204" spans="1:6">
      <c r="A204" s="63" t="s">
        <v>153</v>
      </c>
      <c r="B204" s="65"/>
      <c r="C204" s="65"/>
      <c r="D204" s="65"/>
      <c r="E204" s="65"/>
      <c r="F204" s="58"/>
    </row>
    <row r="205" spans="1:6">
      <c r="A205" s="63" t="s">
        <v>275</v>
      </c>
      <c r="B205" s="65"/>
      <c r="C205" s="65"/>
      <c r="D205" s="65"/>
      <c r="E205" s="65"/>
      <c r="F205" s="58"/>
    </row>
    <row r="206" spans="1:6">
      <c r="A206" s="63" t="s">
        <v>276</v>
      </c>
      <c r="B206" s="65"/>
      <c r="C206" s="65"/>
      <c r="D206" s="65"/>
      <c r="E206" s="65"/>
      <c r="F206" s="58"/>
    </row>
    <row r="207" spans="1:6">
      <c r="A207" s="63"/>
      <c r="B207" s="122" t="s">
        <v>238</v>
      </c>
      <c r="C207" s="65"/>
      <c r="D207" s="65"/>
      <c r="E207" s="65"/>
      <c r="F207" s="58"/>
    </row>
    <row r="208" spans="1:6">
      <c r="A208" s="59"/>
      <c r="B208" s="65"/>
      <c r="C208" s="65"/>
      <c r="D208" s="65"/>
      <c r="E208" s="65"/>
      <c r="F208" s="58"/>
    </row>
    <row r="209" spans="1:6">
      <c r="A209" s="302" t="s">
        <v>413</v>
      </c>
      <c r="B209" s="303"/>
      <c r="C209" s="304"/>
      <c r="D209" s="65"/>
      <c r="E209" s="65"/>
      <c r="F209" s="58"/>
    </row>
    <row r="210" spans="1:6">
      <c r="A210" s="305"/>
      <c r="B210" s="306">
        <v>12</v>
      </c>
      <c r="C210" s="298"/>
      <c r="D210" s="65"/>
      <c r="E210" s="65"/>
      <c r="F210" s="58"/>
    </row>
    <row r="211" spans="1:6">
      <c r="A211" s="59"/>
      <c r="B211" s="65"/>
      <c r="C211" s="65"/>
      <c r="D211" s="65"/>
      <c r="E211" s="65"/>
      <c r="F211" s="58"/>
    </row>
    <row r="212" spans="1:6">
      <c r="A212" s="295" t="s">
        <v>154</v>
      </c>
      <c r="B212" s="296"/>
      <c r="C212" s="297"/>
      <c r="D212" s="65"/>
      <c r="E212" s="65"/>
      <c r="F212" s="58"/>
    </row>
    <row r="213" spans="1:6">
      <c r="A213" s="59"/>
      <c r="B213" s="65"/>
      <c r="C213" s="65"/>
      <c r="D213" s="65"/>
      <c r="E213" s="65"/>
      <c r="F213" s="58"/>
    </row>
    <row r="214" spans="1:6">
      <c r="A214" s="63" t="s">
        <v>136</v>
      </c>
      <c r="B214" s="65"/>
      <c r="C214" s="65"/>
      <c r="D214" s="65"/>
      <c r="E214" s="65"/>
      <c r="F214" s="58"/>
    </row>
    <row r="215" spans="1:6">
      <c r="A215" s="59" t="s">
        <v>155</v>
      </c>
      <c r="B215" s="65"/>
      <c r="C215" s="65"/>
      <c r="D215" s="65"/>
      <c r="E215" s="65"/>
      <c r="F215" s="58"/>
    </row>
    <row r="216" spans="1:6">
      <c r="A216" s="59" t="s">
        <v>156</v>
      </c>
      <c r="B216" s="65"/>
      <c r="C216" s="65"/>
      <c r="D216" s="65"/>
      <c r="E216" s="65"/>
      <c r="F216" s="58"/>
    </row>
    <row r="217" spans="1:6">
      <c r="A217" s="59" t="s">
        <v>157</v>
      </c>
      <c r="B217" s="65"/>
      <c r="C217" s="65"/>
      <c r="D217" s="65"/>
      <c r="E217" s="65"/>
      <c r="F217" s="58"/>
    </row>
    <row r="218" spans="1:6">
      <c r="A218" s="59" t="s">
        <v>158</v>
      </c>
      <c r="B218" s="65"/>
      <c r="C218" s="65"/>
      <c r="D218" s="65"/>
      <c r="E218" s="65"/>
      <c r="F218" s="58"/>
    </row>
    <row r="219" spans="1:6">
      <c r="A219" s="59" t="s">
        <v>159</v>
      </c>
      <c r="B219" s="65"/>
      <c r="C219" s="65"/>
      <c r="D219" s="65"/>
      <c r="E219" s="65"/>
      <c r="F219" s="58"/>
    </row>
    <row r="220" spans="1:6">
      <c r="A220" s="59"/>
      <c r="B220" s="65"/>
      <c r="C220" s="65"/>
      <c r="D220" s="65"/>
      <c r="E220" s="65"/>
      <c r="F220" s="58"/>
    </row>
    <row r="221" spans="1:6">
      <c r="A221" s="63" t="s">
        <v>274</v>
      </c>
      <c r="B221" s="65" t="s">
        <v>277</v>
      </c>
      <c r="C221" s="65"/>
      <c r="D221" s="65"/>
      <c r="E221" s="65"/>
      <c r="F221" s="58"/>
    </row>
    <row r="222" spans="1:6">
      <c r="A222" s="59"/>
      <c r="B222" s="65"/>
      <c r="C222" s="65"/>
      <c r="D222" s="133"/>
      <c r="E222" s="133"/>
      <c r="F222" s="134"/>
    </row>
    <row r="223" spans="1:6">
      <c r="A223" s="60"/>
      <c r="B223" s="61"/>
      <c r="C223" s="61"/>
      <c r="D223" s="135"/>
      <c r="E223" s="135"/>
      <c r="F223" s="136"/>
    </row>
    <row r="224" spans="1:6">
      <c r="F224" s="163" t="s">
        <v>299</v>
      </c>
    </row>
    <row r="225" spans="5:6">
      <c r="F225" s="164" t="s">
        <v>436</v>
      </c>
    </row>
    <row r="228" spans="5:6">
      <c r="E228" s="66" t="s">
        <v>278</v>
      </c>
    </row>
  </sheetData>
  <mergeCells count="1">
    <mergeCell ref="A1:F1"/>
  </mergeCells>
  <phoneticPr fontId="8" type="noConversion"/>
  <pageMargins left="0.70511811023621995" right="0.15748031496063" top="0.78740157480314998" bottom="0.58740157480315003" header="0.118110236220472" footer="0.118110236220472"/>
  <pageSetup paperSize="9" orientation="portrait" r:id="rId1"/>
  <headerFooter alignWithMargins="0">
    <oddHeader>&amp;Cหน้าที่ &amp;P&amp;R&amp;A</oddHeader>
    <oddFooter>&amp;C&amp;10&amp;F&amp;R&amp;10กผอ.สพร.สพฐ.(sunisa2555)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filterMode="1">
    <tabColor rgb="FFC00000"/>
  </sheetPr>
  <dimension ref="A1:FD290"/>
  <sheetViews>
    <sheetView topLeftCell="A2" zoomScale="90" zoomScaleNormal="90" workbookViewId="0">
      <pane xSplit="40" ySplit="10" topLeftCell="CC15" activePane="bottomRight" state="frozen"/>
      <selection activeCell="A2" sqref="A2"/>
      <selection pane="topRight" activeCell="AO2" sqref="AO2"/>
      <selection pane="bottomLeft" activeCell="A12" sqref="A12"/>
      <selection pane="bottomRight" activeCell="E90" sqref="E90"/>
    </sheetView>
  </sheetViews>
  <sheetFormatPr defaultRowHeight="23.25"/>
  <cols>
    <col min="1" max="1" width="4.5703125" style="385" customWidth="1"/>
    <col min="2" max="2" width="19.140625" style="385" customWidth="1"/>
    <col min="3" max="3" width="8.85546875" style="385" customWidth="1"/>
    <col min="4" max="4" width="7.5703125" style="385" customWidth="1"/>
    <col min="5" max="5" width="5.7109375" style="385" customWidth="1"/>
    <col min="6" max="6" width="3.42578125" style="385" customWidth="1"/>
    <col min="7" max="23" width="3.85546875" style="385" customWidth="1"/>
    <col min="24" max="35" width="2.42578125" style="385" customWidth="1"/>
    <col min="36" max="36" width="4.42578125" style="385" customWidth="1"/>
    <col min="37" max="37" width="3.85546875" style="385" customWidth="1"/>
    <col min="38" max="38" width="3.7109375" style="385" customWidth="1"/>
    <col min="39" max="39" width="4.28515625" style="385" customWidth="1"/>
    <col min="40" max="40" width="4.85546875" style="385" customWidth="1"/>
    <col min="41" max="41" width="4" style="385" customWidth="1"/>
    <col min="42" max="42" width="4.85546875" style="385" customWidth="1"/>
    <col min="43" max="43" width="5.140625" style="385" customWidth="1"/>
    <col min="44" max="44" width="4" style="385" customWidth="1"/>
    <col min="45" max="45" width="4.28515625" style="385" customWidth="1"/>
    <col min="46" max="46" width="4.42578125" style="385" customWidth="1"/>
    <col min="47" max="47" width="4.7109375" style="395" customWidth="1"/>
    <col min="48" max="48" width="4" style="385" customWidth="1"/>
    <col min="49" max="49" width="3.85546875" style="385" customWidth="1"/>
    <col min="50" max="50" width="4.42578125" style="712" customWidth="1"/>
    <col min="51" max="51" width="4.140625" style="385" customWidth="1"/>
    <col min="52" max="52" width="4.28515625" style="385" customWidth="1"/>
    <col min="53" max="53" width="4.140625" style="395" customWidth="1"/>
    <col min="54" max="54" width="0.7109375" style="392" customWidth="1"/>
    <col min="55" max="55" width="3.85546875" style="394" hidden="1" customWidth="1"/>
    <col min="56" max="56" width="4.28515625" style="394" hidden="1" customWidth="1"/>
    <col min="57" max="57" width="4.85546875" style="394" hidden="1" customWidth="1"/>
    <col min="58" max="58" width="5.7109375" style="394" hidden="1" customWidth="1"/>
    <col min="59" max="59" width="12" style="394" customWidth="1"/>
    <col min="60" max="87" width="4" style="394" customWidth="1"/>
    <col min="88" max="88" width="6.28515625" style="394" customWidth="1"/>
    <col min="89" max="89" width="4" style="394" customWidth="1"/>
    <col min="90" max="121" width="4" style="392" customWidth="1"/>
    <col min="122" max="122" width="5.7109375" style="392" customWidth="1"/>
    <col min="123" max="123" width="12" style="392" customWidth="1"/>
    <col min="124" max="158" width="4.42578125" style="392" customWidth="1"/>
    <col min="159" max="159" width="9.140625" style="392" customWidth="1"/>
    <col min="160" max="16384" width="9.140625" style="392"/>
  </cols>
  <sheetData>
    <row r="1" spans="1:160" hidden="1">
      <c r="I1" s="386">
        <f t="shared" ref="I1" si="0">IF(H1=0,0,IF(H1&lt;10,1,IF(MOD(H1,30)&lt;10,ROUNDDOWN(H1/30,0),ROUNDUP(H1/30,0))))</f>
        <v>0</v>
      </c>
      <c r="K1" s="386">
        <f t="shared" ref="K1" si="1">IF(J1=0,0,IF(J1&lt;10,1,IF(MOD(J1,30)&lt;10,ROUNDDOWN(J1/30,0),ROUNDUP(J1/30,0))))</f>
        <v>0</v>
      </c>
      <c r="M1" s="386">
        <f>IF(L1=0,0,IF(L1&lt;10,1,IF(MOD(L1,40)&lt;10,ROUNDDOWN(L1/40,0),ROUNDUP(L1/40,0))))</f>
        <v>0</v>
      </c>
      <c r="O1" s="386">
        <f>IF(N1=0,0,IF(N1&lt;10,1,IF(MOD(N1,40)&lt;10,ROUNDDOWN(N1/40,0),ROUNDUP(N1/40,0))))</f>
        <v>0</v>
      </c>
      <c r="Q1" s="386">
        <f>IF(P1=0,0,IF(P1&lt;10,1,IF(MOD(P1,40)&lt;10,ROUNDDOWN(P1/40,0),ROUNDUP(P1/40,0))))</f>
        <v>0</v>
      </c>
      <c r="S1" s="386">
        <f>IF(R1=0,0,IF(R1&lt;10,1,IF(MOD(R1,40)&lt;10,ROUNDDOWN(R1/40,0),ROUNDUP(R1/40,0))))</f>
        <v>0</v>
      </c>
      <c r="U1" s="386">
        <f>IF(T1=0,0,IF(T1&lt;10,1,IF(MOD(T1,40)&lt;10,ROUNDDOWN(T1/40,0),ROUNDUP(T1/40,0))))</f>
        <v>0</v>
      </c>
      <c r="W1" s="386">
        <f>IF(V1=0,0,IF(V1&lt;10,1,IF(MOD(V1,40)&lt;10,ROUNDDOWN(V1/40,0),ROUNDUP(V1/40,0))))</f>
        <v>0</v>
      </c>
      <c r="Y1" s="386">
        <f>IF(X1=0,0,IF(X1&lt;10,1,IF(MOD(X1,40)&lt;10,ROUNDDOWN(X1/40,0),ROUNDUP(X1/40,0))))</f>
        <v>0</v>
      </c>
      <c r="AA1" s="386">
        <f>IF(Z1=0,0,IF(Z1&lt;10,1,IF(MOD(Z1,40)&lt;10,ROUNDDOWN(Z1/40,0),ROUNDUP(Z1/40,0))))</f>
        <v>0</v>
      </c>
      <c r="AC1" s="386">
        <f>IF(AB1=0,0,IF(AB1&lt;10,1,IF(MOD(AB1,40)&lt;10,ROUNDDOWN(AB1/40,0),ROUNDUP(AB1/40,0))))</f>
        <v>0</v>
      </c>
      <c r="AE1" s="386">
        <f>IF(AD1=0,0,IF(AD1&lt;10,1,IF(MOD(AD1,40)&lt;10,ROUNDDOWN(AD1/40,0),ROUNDUP(AD1/40,0))))</f>
        <v>0</v>
      </c>
      <c r="AG1" s="386">
        <f>IF(AF1=0,0,IF(AF1&lt;10,1,IF(MOD(AF1,40)&lt;10,ROUNDDOWN(AF1/40,0),ROUNDUP(AF1/40,0))))</f>
        <v>0</v>
      </c>
      <c r="AI1" s="386">
        <f>IF(AH1=0,0,IF(AH1&lt;10,1,IF(MOD(AH1,40)&lt;10,ROUNDDOWN(AH1/40,0),ROUNDUP(AH1/40,0))))</f>
        <v>0</v>
      </c>
      <c r="AJ1" s="387">
        <f>H1+J1+L1+N1+P1+R1+T1+V1+X1+Z1+AB1+AD1+AF1+AH1</f>
        <v>0</v>
      </c>
      <c r="AK1" s="387">
        <f>I1+K1+M1+O1+Q1+S1+U1+W1+Y1+AA1+AC1+AE1+AG1+AI1</f>
        <v>0</v>
      </c>
      <c r="AN1" s="388">
        <f>SUM(AL1:AM1)</f>
        <v>0</v>
      </c>
      <c r="AO1" s="389">
        <f t="shared" ref="AO1" si="2">IF(AJ1&lt;=0,0,IF(AJ1&lt;=359,1,IF(AJ1&lt;=719,2,IF(AJ1&lt;=1079,3,IF(AJ1&lt;=1679,4,IF(AJ1&lt;=1680,5,IF(AJ1&lt;=1680,1,5)))))))</f>
        <v>0</v>
      </c>
      <c r="AP1" s="390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387">
        <f>SUM(AO1:AP1)</f>
        <v>0</v>
      </c>
      <c r="AR1" s="387">
        <f>SUM(AL1)-AO1</f>
        <v>0</v>
      </c>
      <c r="AS1" s="387">
        <f>SUM(AM1)-AP1</f>
        <v>0</v>
      </c>
      <c r="AT1" s="387">
        <f>SUM(AN1)-AQ1</f>
        <v>0</v>
      </c>
      <c r="AU1" s="391" t="e">
        <f>SUM(AT1)/AQ1*100</f>
        <v>#DIV/0!</v>
      </c>
      <c r="AZ1" s="387">
        <f>SUM(AT1)-AV1-AW1+AX1+AY1</f>
        <v>0</v>
      </c>
      <c r="BA1" s="391" t="e">
        <f>SUM(AZ1)/AQ1*100</f>
        <v>#DIV/0!</v>
      </c>
      <c r="BC1" s="393" t="s">
        <v>341</v>
      </c>
      <c r="BD1" s="393"/>
      <c r="BE1" s="393"/>
      <c r="BF1" s="393"/>
      <c r="BG1" s="393"/>
      <c r="BH1" s="393"/>
      <c r="BI1" s="393"/>
      <c r="BJ1" s="393"/>
    </row>
    <row r="2" spans="1:160">
      <c r="AZ2" s="382"/>
      <c r="BA2" s="383" t="s">
        <v>54</v>
      </c>
      <c r="BD2" s="396">
        <f>IF(AJ2&lt;=0,0,IF(AJ2&lt;=359,1,IF(AJ2&lt;=719,2,IF(AJ2&lt;=1079,3,IF(AJ2&lt;=1679,4,IF(AJ2&lt;=1680,5,IF(AJ2&lt;=1680,1,5)))))))</f>
        <v>0</v>
      </c>
      <c r="BE2" s="396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160" ht="27.75" customHeight="1">
      <c r="A3" s="818" t="s">
        <v>442</v>
      </c>
      <c r="B3" s="818"/>
      <c r="C3" s="818"/>
      <c r="D3" s="818"/>
      <c r="E3" s="818"/>
      <c r="F3" s="818"/>
      <c r="G3" s="818"/>
      <c r="H3" s="818"/>
      <c r="I3" s="818"/>
      <c r="J3" s="818"/>
      <c r="K3" s="818"/>
      <c r="L3" s="818"/>
      <c r="M3" s="818"/>
      <c r="N3" s="818"/>
      <c r="O3" s="818"/>
      <c r="P3" s="818"/>
      <c r="Q3" s="818"/>
      <c r="R3" s="818"/>
      <c r="S3" s="818"/>
      <c r="T3" s="818"/>
      <c r="U3" s="818"/>
      <c r="V3" s="818"/>
      <c r="W3" s="818"/>
      <c r="X3" s="818"/>
      <c r="Y3" s="818"/>
      <c r="Z3" s="818"/>
      <c r="AA3" s="818"/>
      <c r="AB3" s="818"/>
      <c r="AC3" s="818"/>
      <c r="AD3" s="818"/>
      <c r="AE3" s="818"/>
      <c r="AF3" s="818"/>
      <c r="AG3" s="818"/>
      <c r="AH3" s="818"/>
      <c r="AI3" s="818"/>
      <c r="AJ3" s="818"/>
      <c r="AK3" s="818"/>
      <c r="AL3" s="818"/>
      <c r="AM3" s="818"/>
      <c r="AN3" s="818"/>
      <c r="AO3" s="818"/>
      <c r="AP3" s="818"/>
      <c r="AQ3" s="818"/>
      <c r="AR3" s="818"/>
      <c r="AS3" s="818"/>
      <c r="AT3" s="818"/>
      <c r="AU3" s="818"/>
      <c r="AV3" s="818"/>
      <c r="AW3" s="818"/>
      <c r="AX3" s="818"/>
      <c r="AY3" s="818"/>
      <c r="AZ3" s="818"/>
      <c r="BA3" s="818"/>
    </row>
    <row r="4" spans="1:160" ht="27" customHeight="1">
      <c r="A4" s="818" t="s">
        <v>214</v>
      </c>
      <c r="B4" s="818"/>
      <c r="C4" s="818"/>
      <c r="D4" s="818"/>
      <c r="E4" s="818"/>
      <c r="F4" s="818"/>
      <c r="G4" s="818"/>
      <c r="H4" s="818"/>
      <c r="I4" s="818"/>
      <c r="J4" s="818"/>
      <c r="K4" s="818"/>
      <c r="L4" s="818"/>
      <c r="M4" s="818"/>
      <c r="N4" s="818"/>
      <c r="O4" s="818"/>
      <c r="P4" s="818"/>
      <c r="Q4" s="818"/>
      <c r="R4" s="818"/>
      <c r="S4" s="818"/>
      <c r="T4" s="818"/>
      <c r="U4" s="818"/>
      <c r="V4" s="818"/>
      <c r="W4" s="818"/>
      <c r="X4" s="818"/>
      <c r="Y4" s="818"/>
      <c r="Z4" s="818"/>
      <c r="AA4" s="818"/>
      <c r="AB4" s="818"/>
      <c r="AC4" s="818"/>
      <c r="AD4" s="818"/>
      <c r="AE4" s="818"/>
      <c r="AF4" s="818"/>
      <c r="AG4" s="818"/>
      <c r="AH4" s="818"/>
      <c r="AI4" s="818"/>
      <c r="AJ4" s="818"/>
      <c r="AK4" s="818"/>
      <c r="AL4" s="818"/>
      <c r="AM4" s="818"/>
      <c r="AN4" s="818"/>
      <c r="AO4" s="818"/>
      <c r="AP4" s="818"/>
      <c r="AQ4" s="818"/>
      <c r="AR4" s="818"/>
      <c r="AS4" s="818"/>
      <c r="AT4" s="818"/>
      <c r="AU4" s="818"/>
      <c r="AV4" s="818"/>
      <c r="AW4" s="818"/>
      <c r="AX4" s="818"/>
      <c r="AY4" s="818"/>
      <c r="AZ4" s="818"/>
      <c r="BA4" s="818"/>
    </row>
    <row r="5" spans="1:160" ht="24.75" customHeight="1">
      <c r="A5" s="818" t="s">
        <v>207</v>
      </c>
      <c r="B5" s="818"/>
      <c r="C5" s="818"/>
      <c r="D5" s="818"/>
      <c r="E5" s="818"/>
      <c r="F5" s="818"/>
      <c r="G5" s="818"/>
      <c r="H5" s="818"/>
      <c r="I5" s="818"/>
      <c r="J5" s="818"/>
      <c r="K5" s="818"/>
      <c r="L5" s="818"/>
      <c r="M5" s="818"/>
      <c r="N5" s="818"/>
      <c r="O5" s="818"/>
      <c r="P5" s="818"/>
      <c r="Q5" s="818"/>
      <c r="R5" s="818"/>
      <c r="S5" s="818"/>
      <c r="T5" s="818"/>
      <c r="U5" s="818"/>
      <c r="V5" s="818"/>
      <c r="W5" s="818"/>
      <c r="X5" s="818"/>
      <c r="Y5" s="818"/>
      <c r="Z5" s="818"/>
      <c r="AA5" s="818"/>
      <c r="AB5" s="818"/>
      <c r="AC5" s="818"/>
      <c r="AD5" s="818"/>
      <c r="AE5" s="818"/>
      <c r="AF5" s="818"/>
      <c r="AG5" s="818"/>
      <c r="AH5" s="818"/>
      <c r="AI5" s="818"/>
      <c r="AJ5" s="818"/>
      <c r="AK5" s="818"/>
      <c r="AL5" s="818"/>
      <c r="AM5" s="818"/>
      <c r="AN5" s="818"/>
      <c r="AO5" s="818"/>
      <c r="AP5" s="818"/>
      <c r="AQ5" s="818"/>
      <c r="AR5" s="818"/>
      <c r="AS5" s="818"/>
      <c r="AT5" s="818"/>
      <c r="AU5" s="818"/>
      <c r="AV5" s="818"/>
      <c r="AW5" s="818"/>
      <c r="AX5" s="818"/>
      <c r="AY5" s="818"/>
      <c r="AZ5" s="818"/>
      <c r="BA5" s="818"/>
    </row>
    <row r="6" spans="1:160" ht="12.75" customHeight="1"/>
    <row r="7" spans="1:160" s="401" customFormat="1">
      <c r="A7" s="511" t="s">
        <v>0</v>
      </c>
      <c r="B7" s="508"/>
      <c r="C7" s="515"/>
      <c r="D7" s="515"/>
      <c r="E7" s="508" t="s">
        <v>8</v>
      </c>
      <c r="F7" s="508"/>
      <c r="G7" s="511" t="s">
        <v>13</v>
      </c>
      <c r="H7" s="804" t="s">
        <v>17</v>
      </c>
      <c r="I7" s="805"/>
      <c r="J7" s="805"/>
      <c r="K7" s="805"/>
      <c r="L7" s="805"/>
      <c r="M7" s="805"/>
      <c r="N7" s="805"/>
      <c r="O7" s="805"/>
      <c r="P7" s="805"/>
      <c r="Q7" s="805"/>
      <c r="R7" s="805"/>
      <c r="S7" s="805"/>
      <c r="T7" s="805"/>
      <c r="U7" s="805"/>
      <c r="V7" s="805"/>
      <c r="W7" s="805"/>
      <c r="X7" s="805"/>
      <c r="Y7" s="805"/>
      <c r="Z7" s="805"/>
      <c r="AA7" s="805"/>
      <c r="AB7" s="805"/>
      <c r="AC7" s="805"/>
      <c r="AD7" s="805"/>
      <c r="AE7" s="805"/>
      <c r="AF7" s="805"/>
      <c r="AG7" s="805"/>
      <c r="AH7" s="805"/>
      <c r="AI7" s="805"/>
      <c r="AJ7" s="805"/>
      <c r="AK7" s="806"/>
      <c r="AL7" s="804" t="s">
        <v>42</v>
      </c>
      <c r="AM7" s="805"/>
      <c r="AN7" s="805"/>
      <c r="AO7" s="805"/>
      <c r="AP7" s="805"/>
      <c r="AQ7" s="806"/>
      <c r="AR7" s="808" t="s">
        <v>26</v>
      </c>
      <c r="AS7" s="819"/>
      <c r="AT7" s="809"/>
      <c r="AU7" s="508"/>
      <c r="AV7" s="508"/>
      <c r="AW7" s="508" t="s">
        <v>22</v>
      </c>
      <c r="AX7" s="713" t="s">
        <v>22</v>
      </c>
      <c r="AY7" s="508" t="s">
        <v>40</v>
      </c>
      <c r="AZ7" s="512" t="s">
        <v>49</v>
      </c>
      <c r="BA7" s="512"/>
      <c r="BC7" s="402"/>
      <c r="BD7" s="402"/>
      <c r="BE7" s="402"/>
      <c r="BF7" s="394"/>
      <c r="BG7" s="394"/>
      <c r="BH7" s="394"/>
      <c r="BI7" s="394"/>
      <c r="BJ7" s="394"/>
      <c r="BK7" s="394"/>
      <c r="BL7" s="394"/>
      <c r="BM7" s="394"/>
      <c r="BN7" s="394"/>
      <c r="BO7" s="394"/>
      <c r="BP7" s="394"/>
      <c r="BQ7" s="394"/>
      <c r="BR7" s="394"/>
      <c r="BS7" s="394"/>
      <c r="BT7" s="394"/>
      <c r="BU7" s="394"/>
      <c r="BV7" s="394"/>
      <c r="BW7" s="394"/>
      <c r="BX7" s="394"/>
      <c r="BY7" s="394"/>
      <c r="BZ7" s="394"/>
      <c r="CA7" s="394"/>
      <c r="CB7" s="394"/>
      <c r="CC7" s="394"/>
      <c r="CD7" s="394"/>
      <c r="CE7" s="394"/>
      <c r="CF7" s="394"/>
      <c r="CG7" s="394"/>
      <c r="CH7" s="394"/>
      <c r="CI7" s="394"/>
      <c r="CJ7" s="394"/>
      <c r="CK7" s="394"/>
      <c r="CL7" s="392"/>
      <c r="CM7" s="392"/>
      <c r="CN7" s="392"/>
      <c r="CO7" s="392"/>
      <c r="CP7" s="392"/>
      <c r="CQ7" s="392"/>
      <c r="CR7" s="392"/>
      <c r="CS7" s="392"/>
      <c r="CT7" s="392"/>
      <c r="CU7" s="392"/>
      <c r="CV7" s="392"/>
      <c r="CW7" s="392"/>
      <c r="CX7" s="392"/>
      <c r="CY7" s="392"/>
      <c r="CZ7" s="392"/>
      <c r="DA7" s="392"/>
      <c r="DB7" s="392"/>
      <c r="DC7" s="392"/>
      <c r="DD7" s="392"/>
      <c r="DE7" s="392"/>
      <c r="DF7" s="392"/>
      <c r="DG7" s="392"/>
      <c r="DH7" s="392"/>
      <c r="DI7" s="392"/>
      <c r="DJ7" s="392"/>
      <c r="DK7" s="392"/>
      <c r="DL7" s="392"/>
      <c r="DM7" s="392"/>
      <c r="DN7" s="392"/>
      <c r="DO7" s="392"/>
      <c r="DP7" s="392"/>
      <c r="DQ7" s="392"/>
      <c r="DR7" s="392"/>
      <c r="DS7" s="392"/>
      <c r="DT7" s="392"/>
      <c r="DU7" s="392"/>
      <c r="DV7" s="392"/>
      <c r="DW7" s="392"/>
      <c r="DX7" s="392"/>
      <c r="DY7" s="392"/>
      <c r="DZ7" s="392"/>
      <c r="EA7" s="392"/>
      <c r="EB7" s="392"/>
      <c r="EC7" s="392"/>
      <c r="ED7" s="392"/>
      <c r="EE7" s="392"/>
      <c r="EF7" s="392"/>
      <c r="EG7" s="392"/>
      <c r="EH7" s="392"/>
      <c r="EI7" s="392"/>
      <c r="EJ7" s="392"/>
      <c r="EK7" s="392"/>
      <c r="EL7" s="392"/>
      <c r="EM7" s="392"/>
      <c r="EN7" s="392"/>
      <c r="EO7" s="392"/>
      <c r="EP7" s="392"/>
      <c r="EQ7" s="392"/>
      <c r="ER7" s="392"/>
      <c r="ES7" s="392"/>
      <c r="ET7" s="392"/>
      <c r="EU7" s="392"/>
      <c r="EV7" s="392"/>
      <c r="EW7" s="392"/>
      <c r="EX7" s="392"/>
      <c r="EY7" s="392"/>
      <c r="EZ7" s="392"/>
      <c r="FA7" s="392"/>
      <c r="FB7" s="392"/>
    </row>
    <row r="8" spans="1:160" s="401" customFormat="1">
      <c r="A8" s="403" t="s">
        <v>1</v>
      </c>
      <c r="B8" s="509"/>
      <c r="C8" s="402" t="s">
        <v>6</v>
      </c>
      <c r="D8" s="402"/>
      <c r="E8" s="509" t="s">
        <v>10</v>
      </c>
      <c r="F8" s="509" t="s">
        <v>13</v>
      </c>
      <c r="G8" s="403" t="s">
        <v>78</v>
      </c>
      <c r="H8" s="808" t="s">
        <v>208</v>
      </c>
      <c r="I8" s="809"/>
      <c r="J8" s="808" t="s">
        <v>209</v>
      </c>
      <c r="K8" s="809"/>
      <c r="L8" s="808" t="s">
        <v>210</v>
      </c>
      <c r="M8" s="809"/>
      <c r="N8" s="808" t="s">
        <v>211</v>
      </c>
      <c r="O8" s="809"/>
      <c r="P8" s="808" t="s">
        <v>212</v>
      </c>
      <c r="Q8" s="809"/>
      <c r="R8" s="808" t="s">
        <v>213</v>
      </c>
      <c r="S8" s="809"/>
      <c r="T8" s="808" t="s">
        <v>201</v>
      </c>
      <c r="U8" s="809"/>
      <c r="V8" s="808" t="s">
        <v>202</v>
      </c>
      <c r="W8" s="809"/>
      <c r="X8" s="821" t="s">
        <v>111</v>
      </c>
      <c r="Y8" s="822"/>
      <c r="Z8" s="821" t="s">
        <v>112</v>
      </c>
      <c r="AA8" s="822"/>
      <c r="AB8" s="821" t="s">
        <v>113</v>
      </c>
      <c r="AC8" s="822"/>
      <c r="AD8" s="821" t="s">
        <v>114</v>
      </c>
      <c r="AE8" s="822"/>
      <c r="AF8" s="821" t="s">
        <v>115</v>
      </c>
      <c r="AG8" s="822"/>
      <c r="AH8" s="821" t="s">
        <v>116</v>
      </c>
      <c r="AI8" s="822"/>
      <c r="AJ8" s="808" t="s">
        <v>20</v>
      </c>
      <c r="AK8" s="809"/>
      <c r="AL8" s="804" t="s">
        <v>43</v>
      </c>
      <c r="AM8" s="805"/>
      <c r="AN8" s="806"/>
      <c r="AO8" s="804" t="s">
        <v>180</v>
      </c>
      <c r="AP8" s="805"/>
      <c r="AQ8" s="806"/>
      <c r="AR8" s="810"/>
      <c r="AS8" s="820"/>
      <c r="AT8" s="811"/>
      <c r="AU8" s="405" t="s">
        <v>27</v>
      </c>
      <c r="AV8" s="509" t="s">
        <v>22</v>
      </c>
      <c r="AW8" s="509" t="s">
        <v>66</v>
      </c>
      <c r="AX8" s="714" t="s">
        <v>68</v>
      </c>
      <c r="AY8" s="509" t="s">
        <v>38</v>
      </c>
      <c r="AZ8" s="406" t="s">
        <v>72</v>
      </c>
      <c r="BA8" s="405" t="s">
        <v>27</v>
      </c>
      <c r="BC8" s="402"/>
      <c r="BD8" s="407"/>
      <c r="BE8" s="407"/>
      <c r="BF8" s="511" t="s">
        <v>0</v>
      </c>
      <c r="BG8" s="802" t="s">
        <v>5</v>
      </c>
      <c r="BH8" s="804" t="s">
        <v>471</v>
      </c>
      <c r="BI8" s="805"/>
      <c r="BJ8" s="805"/>
      <c r="BK8" s="805"/>
      <c r="BL8" s="805"/>
      <c r="BM8" s="805"/>
      <c r="BN8" s="805"/>
      <c r="BO8" s="805"/>
      <c r="BP8" s="805"/>
      <c r="BQ8" s="805"/>
      <c r="BR8" s="805"/>
      <c r="BS8" s="805"/>
      <c r="BT8" s="805"/>
      <c r="BU8" s="805"/>
      <c r="BV8" s="805"/>
      <c r="BW8" s="805"/>
      <c r="BX8" s="805"/>
      <c r="BY8" s="805"/>
      <c r="BZ8" s="805"/>
      <c r="CA8" s="805"/>
      <c r="CB8" s="805"/>
      <c r="CC8" s="805"/>
      <c r="CD8" s="805"/>
      <c r="CE8" s="805"/>
      <c r="CF8" s="805"/>
      <c r="CG8" s="805"/>
      <c r="CH8" s="805"/>
      <c r="CI8" s="805"/>
      <c r="CJ8" s="805"/>
      <c r="CK8" s="804" t="s">
        <v>481</v>
      </c>
      <c r="CL8" s="805"/>
      <c r="CM8" s="806"/>
      <c r="CN8" s="804" t="s">
        <v>186</v>
      </c>
      <c r="CO8" s="805"/>
      <c r="CP8" s="806"/>
      <c r="CQ8" s="804" t="s">
        <v>482</v>
      </c>
      <c r="CR8" s="805"/>
      <c r="CS8" s="805"/>
      <c r="CT8" s="805"/>
      <c r="CU8" s="805"/>
      <c r="CV8" s="805"/>
      <c r="CW8" s="805"/>
      <c r="CX8" s="805"/>
      <c r="CY8" s="805"/>
      <c r="CZ8" s="805"/>
      <c r="DA8" s="805"/>
      <c r="DB8" s="805"/>
      <c r="DC8" s="805"/>
      <c r="DD8" s="805"/>
      <c r="DE8" s="805"/>
      <c r="DF8" s="805"/>
      <c r="DG8" s="805"/>
      <c r="DH8" s="805"/>
      <c r="DI8" s="805"/>
      <c r="DJ8" s="805"/>
      <c r="DK8" s="805"/>
      <c r="DL8" s="805"/>
      <c r="DM8" s="805"/>
      <c r="DN8" s="805"/>
      <c r="DO8" s="805"/>
      <c r="DP8" s="805"/>
      <c r="DQ8" s="806"/>
      <c r="DR8" s="511" t="s">
        <v>0</v>
      </c>
      <c r="DS8" s="802" t="s">
        <v>5</v>
      </c>
      <c r="DT8" s="508"/>
      <c r="DU8" s="508" t="s">
        <v>22</v>
      </c>
      <c r="DV8" s="508" t="s">
        <v>22</v>
      </c>
      <c r="DW8" s="508" t="s">
        <v>40</v>
      </c>
      <c r="DX8" s="512" t="s">
        <v>49</v>
      </c>
      <c r="DY8" s="512"/>
      <c r="DZ8" s="804" t="s">
        <v>203</v>
      </c>
      <c r="EA8" s="805"/>
      <c r="EB8" s="805"/>
      <c r="EC8" s="805"/>
      <c r="ED8" s="805"/>
      <c r="EE8" s="805"/>
      <c r="EF8" s="805"/>
      <c r="EG8" s="805"/>
      <c r="EH8" s="805"/>
      <c r="EI8" s="805"/>
      <c r="EJ8" s="805"/>
      <c r="EK8" s="805"/>
      <c r="EL8" s="805"/>
      <c r="EM8" s="805"/>
      <c r="EN8" s="805"/>
      <c r="EO8" s="805"/>
      <c r="EP8" s="805"/>
      <c r="EQ8" s="805"/>
      <c r="ER8" s="805"/>
      <c r="ES8" s="805"/>
      <c r="ET8" s="805"/>
      <c r="EU8" s="805"/>
      <c r="EV8" s="805"/>
      <c r="EW8" s="805"/>
      <c r="EX8" s="805"/>
      <c r="EY8" s="805"/>
      <c r="EZ8" s="806"/>
      <c r="FB8" s="508"/>
    </row>
    <row r="9" spans="1:160" s="401" customFormat="1">
      <c r="A9" s="403" t="s">
        <v>2</v>
      </c>
      <c r="B9" s="509" t="s">
        <v>5</v>
      </c>
      <c r="C9" s="402" t="s">
        <v>7</v>
      </c>
      <c r="D9" s="402"/>
      <c r="E9" s="509" t="s">
        <v>9</v>
      </c>
      <c r="F9" s="509" t="s">
        <v>14</v>
      </c>
      <c r="G9" s="403" t="s">
        <v>79</v>
      </c>
      <c r="H9" s="810"/>
      <c r="I9" s="811"/>
      <c r="J9" s="810"/>
      <c r="K9" s="811"/>
      <c r="L9" s="810"/>
      <c r="M9" s="811"/>
      <c r="N9" s="810"/>
      <c r="O9" s="811"/>
      <c r="P9" s="810"/>
      <c r="Q9" s="811"/>
      <c r="R9" s="810"/>
      <c r="S9" s="811"/>
      <c r="T9" s="810"/>
      <c r="U9" s="811"/>
      <c r="V9" s="810"/>
      <c r="W9" s="811"/>
      <c r="X9" s="823"/>
      <c r="Y9" s="824"/>
      <c r="Z9" s="823"/>
      <c r="AA9" s="824"/>
      <c r="AB9" s="823"/>
      <c r="AC9" s="824"/>
      <c r="AD9" s="823"/>
      <c r="AE9" s="824"/>
      <c r="AF9" s="823"/>
      <c r="AG9" s="824"/>
      <c r="AH9" s="823"/>
      <c r="AI9" s="824"/>
      <c r="AJ9" s="810"/>
      <c r="AK9" s="811"/>
      <c r="AL9" s="802" t="s">
        <v>21</v>
      </c>
      <c r="AM9" s="402" t="s">
        <v>22</v>
      </c>
      <c r="AN9" s="802" t="s">
        <v>20</v>
      </c>
      <c r="AO9" s="802" t="s">
        <v>21</v>
      </c>
      <c r="AP9" s="402" t="s">
        <v>22</v>
      </c>
      <c r="AQ9" s="802" t="s">
        <v>20</v>
      </c>
      <c r="AR9" s="802" t="s">
        <v>21</v>
      </c>
      <c r="AS9" s="402" t="s">
        <v>22</v>
      </c>
      <c r="AT9" s="802" t="s">
        <v>20</v>
      </c>
      <c r="AU9" s="509" t="s">
        <v>28</v>
      </c>
      <c r="AV9" s="509" t="s">
        <v>37</v>
      </c>
      <c r="AW9" s="509" t="s">
        <v>67</v>
      </c>
      <c r="AX9" s="714" t="s">
        <v>67</v>
      </c>
      <c r="AY9" s="509" t="s">
        <v>39</v>
      </c>
      <c r="AZ9" s="408" t="s">
        <v>73</v>
      </c>
      <c r="BA9" s="509" t="s">
        <v>74</v>
      </c>
      <c r="BC9" s="402"/>
      <c r="BD9" s="817" t="s">
        <v>183</v>
      </c>
      <c r="BE9" s="817"/>
      <c r="BF9" s="403" t="s">
        <v>1</v>
      </c>
      <c r="BG9" s="803"/>
      <c r="BH9" s="794" t="s">
        <v>21</v>
      </c>
      <c r="BI9" s="794" t="s">
        <v>308</v>
      </c>
      <c r="BJ9" s="794" t="s">
        <v>64</v>
      </c>
      <c r="BK9" s="794" t="s">
        <v>187</v>
      </c>
      <c r="BL9" s="794" t="s">
        <v>188</v>
      </c>
      <c r="BM9" s="794" t="s">
        <v>399</v>
      </c>
      <c r="BN9" s="794" t="s">
        <v>483</v>
      </c>
      <c r="BO9" s="798" t="s">
        <v>311</v>
      </c>
      <c r="BP9" s="798" t="s">
        <v>312</v>
      </c>
      <c r="BQ9" s="798" t="s">
        <v>313</v>
      </c>
      <c r="BR9" s="794" t="s">
        <v>189</v>
      </c>
      <c r="BS9" s="794" t="s">
        <v>190</v>
      </c>
      <c r="BT9" s="794" t="s">
        <v>314</v>
      </c>
      <c r="BU9" s="794" t="s">
        <v>315</v>
      </c>
      <c r="BV9" s="794" t="s">
        <v>316</v>
      </c>
      <c r="BW9" s="794" t="s">
        <v>317</v>
      </c>
      <c r="BX9" s="794" t="s">
        <v>318</v>
      </c>
      <c r="BY9" s="794" t="s">
        <v>319</v>
      </c>
      <c r="BZ9" s="794" t="s">
        <v>320</v>
      </c>
      <c r="CA9" s="795" t="s">
        <v>398</v>
      </c>
      <c r="CB9" s="794" t="s">
        <v>321</v>
      </c>
      <c r="CC9" s="794" t="s">
        <v>402</v>
      </c>
      <c r="CD9" s="794" t="s">
        <v>403</v>
      </c>
      <c r="CE9" s="794" t="s">
        <v>400</v>
      </c>
      <c r="CF9" s="794" t="s">
        <v>401</v>
      </c>
      <c r="CG9" s="794" t="s">
        <v>405</v>
      </c>
      <c r="CH9" s="801" t="s">
        <v>448</v>
      </c>
      <c r="CI9" s="801" t="s">
        <v>449</v>
      </c>
      <c r="CJ9" s="793" t="s">
        <v>48</v>
      </c>
      <c r="CK9" s="799" t="s">
        <v>21</v>
      </c>
      <c r="CL9" s="799" t="s">
        <v>25</v>
      </c>
      <c r="CM9" s="799" t="s">
        <v>20</v>
      </c>
      <c r="CN9" s="799" t="s">
        <v>21</v>
      </c>
      <c r="CO9" s="800" t="s">
        <v>25</v>
      </c>
      <c r="CP9" s="799" t="s">
        <v>20</v>
      </c>
      <c r="CQ9" s="794" t="s">
        <v>21</v>
      </c>
      <c r="CR9" s="794" t="s">
        <v>308</v>
      </c>
      <c r="CS9" s="794" t="s">
        <v>64</v>
      </c>
      <c r="CT9" s="794" t="s">
        <v>187</v>
      </c>
      <c r="CU9" s="794" t="s">
        <v>188</v>
      </c>
      <c r="CV9" s="794" t="s">
        <v>399</v>
      </c>
      <c r="CW9" s="794" t="s">
        <v>483</v>
      </c>
      <c r="CX9" s="798" t="s">
        <v>311</v>
      </c>
      <c r="CY9" s="798" t="s">
        <v>312</v>
      </c>
      <c r="CZ9" s="798" t="s">
        <v>313</v>
      </c>
      <c r="DA9" s="794" t="s">
        <v>189</v>
      </c>
      <c r="DB9" s="794" t="s">
        <v>190</v>
      </c>
      <c r="DC9" s="794" t="s">
        <v>314</v>
      </c>
      <c r="DD9" s="794" t="s">
        <v>315</v>
      </c>
      <c r="DE9" s="794" t="s">
        <v>316</v>
      </c>
      <c r="DF9" s="794" t="s">
        <v>317</v>
      </c>
      <c r="DG9" s="794" t="s">
        <v>318</v>
      </c>
      <c r="DH9" s="794" t="s">
        <v>319</v>
      </c>
      <c r="DI9" s="794" t="s">
        <v>320</v>
      </c>
      <c r="DJ9" s="795" t="s">
        <v>398</v>
      </c>
      <c r="DK9" s="794" t="s">
        <v>321</v>
      </c>
      <c r="DL9" s="794" t="s">
        <v>402</v>
      </c>
      <c r="DM9" s="794" t="s">
        <v>403</v>
      </c>
      <c r="DN9" s="794" t="s">
        <v>400</v>
      </c>
      <c r="DO9" s="794" t="s">
        <v>401</v>
      </c>
      <c r="DP9" s="794" t="s">
        <v>405</v>
      </c>
      <c r="DQ9" s="793" t="s">
        <v>48</v>
      </c>
      <c r="DR9" s="403" t="s">
        <v>1</v>
      </c>
      <c r="DS9" s="803"/>
      <c r="DT9" s="509" t="s">
        <v>22</v>
      </c>
      <c r="DU9" s="509" t="s">
        <v>66</v>
      </c>
      <c r="DV9" s="509" t="s">
        <v>68</v>
      </c>
      <c r="DW9" s="509" t="s">
        <v>38</v>
      </c>
      <c r="DX9" s="406" t="s">
        <v>72</v>
      </c>
      <c r="DY9" s="405" t="s">
        <v>27</v>
      </c>
      <c r="DZ9" s="794" t="s">
        <v>21</v>
      </c>
      <c r="EA9" s="794" t="s">
        <v>308</v>
      </c>
      <c r="EB9" s="794" t="s">
        <v>64</v>
      </c>
      <c r="EC9" s="794" t="s">
        <v>187</v>
      </c>
      <c r="ED9" s="794" t="s">
        <v>188</v>
      </c>
      <c r="EE9" s="794" t="s">
        <v>399</v>
      </c>
      <c r="EF9" s="794" t="s">
        <v>483</v>
      </c>
      <c r="EG9" s="798" t="s">
        <v>311</v>
      </c>
      <c r="EH9" s="798" t="s">
        <v>312</v>
      </c>
      <c r="EI9" s="798" t="s">
        <v>313</v>
      </c>
      <c r="EJ9" s="794" t="s">
        <v>189</v>
      </c>
      <c r="EK9" s="794" t="s">
        <v>190</v>
      </c>
      <c r="EL9" s="794" t="s">
        <v>314</v>
      </c>
      <c r="EM9" s="794" t="s">
        <v>315</v>
      </c>
      <c r="EN9" s="794" t="s">
        <v>316</v>
      </c>
      <c r="EO9" s="794" t="s">
        <v>317</v>
      </c>
      <c r="EP9" s="794" t="s">
        <v>318</v>
      </c>
      <c r="EQ9" s="794" t="s">
        <v>319</v>
      </c>
      <c r="ER9" s="794" t="s">
        <v>320</v>
      </c>
      <c r="ES9" s="795" t="s">
        <v>398</v>
      </c>
      <c r="ET9" s="794" t="s">
        <v>321</v>
      </c>
      <c r="EU9" s="794" t="s">
        <v>402</v>
      </c>
      <c r="EV9" s="794" t="s">
        <v>403</v>
      </c>
      <c r="EW9" s="794" t="s">
        <v>400</v>
      </c>
      <c r="EX9" s="794" t="s">
        <v>401</v>
      </c>
      <c r="EY9" s="794" t="s">
        <v>405</v>
      </c>
      <c r="EZ9" s="793" t="s">
        <v>48</v>
      </c>
      <c r="FB9" s="509" t="s">
        <v>484</v>
      </c>
    </row>
    <row r="10" spans="1:160" s="401" customFormat="1">
      <c r="A10" s="403" t="s">
        <v>3</v>
      </c>
      <c r="B10" s="509"/>
      <c r="C10" s="402"/>
      <c r="D10" s="402"/>
      <c r="E10" s="509" t="s">
        <v>11</v>
      </c>
      <c r="F10" s="509" t="s">
        <v>15</v>
      </c>
      <c r="G10" s="405" t="s">
        <v>80</v>
      </c>
      <c r="H10" s="802" t="s">
        <v>18</v>
      </c>
      <c r="I10" s="802" t="s">
        <v>19</v>
      </c>
      <c r="J10" s="802" t="s">
        <v>18</v>
      </c>
      <c r="K10" s="802" t="s">
        <v>19</v>
      </c>
      <c r="L10" s="802" t="s">
        <v>18</v>
      </c>
      <c r="M10" s="802" t="s">
        <v>19</v>
      </c>
      <c r="N10" s="802" t="s">
        <v>18</v>
      </c>
      <c r="O10" s="802" t="s">
        <v>19</v>
      </c>
      <c r="P10" s="802" t="s">
        <v>18</v>
      </c>
      <c r="Q10" s="802" t="s">
        <v>19</v>
      </c>
      <c r="R10" s="802" t="s">
        <v>18</v>
      </c>
      <c r="S10" s="802" t="s">
        <v>19</v>
      </c>
      <c r="T10" s="802" t="s">
        <v>18</v>
      </c>
      <c r="U10" s="802" t="s">
        <v>19</v>
      </c>
      <c r="V10" s="802" t="s">
        <v>18</v>
      </c>
      <c r="W10" s="802" t="s">
        <v>19</v>
      </c>
      <c r="X10" s="815" t="s">
        <v>18</v>
      </c>
      <c r="Y10" s="815" t="s">
        <v>19</v>
      </c>
      <c r="Z10" s="815" t="s">
        <v>18</v>
      </c>
      <c r="AA10" s="815" t="s">
        <v>19</v>
      </c>
      <c r="AB10" s="815" t="s">
        <v>18</v>
      </c>
      <c r="AC10" s="815" t="s">
        <v>19</v>
      </c>
      <c r="AD10" s="815" t="s">
        <v>18</v>
      </c>
      <c r="AE10" s="815" t="s">
        <v>19</v>
      </c>
      <c r="AF10" s="815" t="s">
        <v>18</v>
      </c>
      <c r="AG10" s="815" t="s">
        <v>19</v>
      </c>
      <c r="AH10" s="815" t="s">
        <v>18</v>
      </c>
      <c r="AI10" s="815" t="s">
        <v>19</v>
      </c>
      <c r="AJ10" s="802" t="s">
        <v>18</v>
      </c>
      <c r="AK10" s="802" t="s">
        <v>19</v>
      </c>
      <c r="AL10" s="803"/>
      <c r="AM10" s="402" t="s">
        <v>25</v>
      </c>
      <c r="AN10" s="803"/>
      <c r="AO10" s="803"/>
      <c r="AP10" s="402" t="s">
        <v>25</v>
      </c>
      <c r="AQ10" s="803"/>
      <c r="AR10" s="803"/>
      <c r="AS10" s="402" t="s">
        <v>25</v>
      </c>
      <c r="AT10" s="803"/>
      <c r="AU10" s="509"/>
      <c r="AV10" s="509" t="s">
        <v>439</v>
      </c>
      <c r="AW10" s="509" t="s">
        <v>38</v>
      </c>
      <c r="AX10" s="714" t="s">
        <v>38</v>
      </c>
      <c r="AY10" s="509" t="s">
        <v>41</v>
      </c>
      <c r="AZ10" s="408" t="s">
        <v>74</v>
      </c>
      <c r="BA10" s="509" t="s">
        <v>28</v>
      </c>
      <c r="BC10" s="402"/>
      <c r="BD10" s="410"/>
      <c r="BE10" s="411" t="s">
        <v>22</v>
      </c>
      <c r="BF10" s="403" t="s">
        <v>2</v>
      </c>
      <c r="BG10" s="803"/>
      <c r="BH10" s="794"/>
      <c r="BI10" s="794"/>
      <c r="BJ10" s="794"/>
      <c r="BK10" s="794"/>
      <c r="BL10" s="794"/>
      <c r="BM10" s="794"/>
      <c r="BN10" s="794"/>
      <c r="BO10" s="798"/>
      <c r="BP10" s="798"/>
      <c r="BQ10" s="798"/>
      <c r="BR10" s="794"/>
      <c r="BS10" s="794"/>
      <c r="BT10" s="794"/>
      <c r="BU10" s="794"/>
      <c r="BV10" s="794"/>
      <c r="BW10" s="794"/>
      <c r="BX10" s="794"/>
      <c r="BY10" s="794"/>
      <c r="BZ10" s="794"/>
      <c r="CA10" s="796"/>
      <c r="CB10" s="794"/>
      <c r="CC10" s="794"/>
      <c r="CD10" s="794"/>
      <c r="CE10" s="794"/>
      <c r="CF10" s="794"/>
      <c r="CG10" s="794"/>
      <c r="CH10" s="801"/>
      <c r="CI10" s="801"/>
      <c r="CJ10" s="793"/>
      <c r="CK10" s="799"/>
      <c r="CL10" s="799"/>
      <c r="CM10" s="799"/>
      <c r="CN10" s="799"/>
      <c r="CO10" s="800"/>
      <c r="CP10" s="799"/>
      <c r="CQ10" s="794"/>
      <c r="CR10" s="794"/>
      <c r="CS10" s="794"/>
      <c r="CT10" s="794"/>
      <c r="CU10" s="794"/>
      <c r="CV10" s="794"/>
      <c r="CW10" s="794"/>
      <c r="CX10" s="798"/>
      <c r="CY10" s="798"/>
      <c r="CZ10" s="798"/>
      <c r="DA10" s="794"/>
      <c r="DB10" s="794"/>
      <c r="DC10" s="794"/>
      <c r="DD10" s="794"/>
      <c r="DE10" s="794"/>
      <c r="DF10" s="794"/>
      <c r="DG10" s="794"/>
      <c r="DH10" s="794"/>
      <c r="DI10" s="794"/>
      <c r="DJ10" s="796"/>
      <c r="DK10" s="794"/>
      <c r="DL10" s="794"/>
      <c r="DM10" s="794"/>
      <c r="DN10" s="794"/>
      <c r="DO10" s="794"/>
      <c r="DP10" s="794"/>
      <c r="DQ10" s="793"/>
      <c r="DR10" s="403" t="s">
        <v>2</v>
      </c>
      <c r="DS10" s="803"/>
      <c r="DT10" s="509" t="s">
        <v>37</v>
      </c>
      <c r="DU10" s="509" t="s">
        <v>67</v>
      </c>
      <c r="DV10" s="509" t="s">
        <v>67</v>
      </c>
      <c r="DW10" s="509" t="s">
        <v>39</v>
      </c>
      <c r="DX10" s="408" t="s">
        <v>73</v>
      </c>
      <c r="DY10" s="509" t="s">
        <v>74</v>
      </c>
      <c r="DZ10" s="794"/>
      <c r="EA10" s="794"/>
      <c r="EB10" s="794"/>
      <c r="EC10" s="794"/>
      <c r="ED10" s="794"/>
      <c r="EE10" s="794"/>
      <c r="EF10" s="794"/>
      <c r="EG10" s="798"/>
      <c r="EH10" s="798"/>
      <c r="EI10" s="798"/>
      <c r="EJ10" s="794"/>
      <c r="EK10" s="794"/>
      <c r="EL10" s="794"/>
      <c r="EM10" s="794"/>
      <c r="EN10" s="794"/>
      <c r="EO10" s="794"/>
      <c r="EP10" s="794"/>
      <c r="EQ10" s="794"/>
      <c r="ER10" s="794"/>
      <c r="ES10" s="796"/>
      <c r="ET10" s="794"/>
      <c r="EU10" s="794"/>
      <c r="EV10" s="794"/>
      <c r="EW10" s="794"/>
      <c r="EX10" s="794"/>
      <c r="EY10" s="794"/>
      <c r="EZ10" s="793"/>
      <c r="FB10" s="509" t="s">
        <v>485</v>
      </c>
    </row>
    <row r="11" spans="1:160" s="401" customFormat="1" ht="21" customHeight="1">
      <c r="A11" s="476" t="s">
        <v>4</v>
      </c>
      <c r="B11" s="509"/>
      <c r="C11" s="402"/>
      <c r="D11" s="402"/>
      <c r="E11" s="405" t="s">
        <v>12</v>
      </c>
      <c r="F11" s="405" t="s">
        <v>16</v>
      </c>
      <c r="G11" s="405" t="s">
        <v>23</v>
      </c>
      <c r="H11" s="803"/>
      <c r="I11" s="803"/>
      <c r="J11" s="803"/>
      <c r="K11" s="803"/>
      <c r="L11" s="803"/>
      <c r="M11" s="803"/>
      <c r="N11" s="803"/>
      <c r="O11" s="803"/>
      <c r="P11" s="803"/>
      <c r="Q11" s="803"/>
      <c r="R11" s="803"/>
      <c r="S11" s="803"/>
      <c r="T11" s="803"/>
      <c r="U11" s="803"/>
      <c r="V11" s="803"/>
      <c r="W11" s="803"/>
      <c r="X11" s="816"/>
      <c r="Y11" s="816"/>
      <c r="Z11" s="816"/>
      <c r="AA11" s="816"/>
      <c r="AB11" s="816"/>
      <c r="AC11" s="816"/>
      <c r="AD11" s="816"/>
      <c r="AE11" s="816"/>
      <c r="AF11" s="816"/>
      <c r="AG11" s="816"/>
      <c r="AH11" s="816"/>
      <c r="AI11" s="816"/>
      <c r="AJ11" s="803"/>
      <c r="AK11" s="803"/>
      <c r="AL11" s="405" t="s">
        <v>24</v>
      </c>
      <c r="AM11" s="477" t="s">
        <v>29</v>
      </c>
      <c r="AN11" s="405" t="s">
        <v>30</v>
      </c>
      <c r="AO11" s="477" t="s">
        <v>31</v>
      </c>
      <c r="AP11" s="476" t="s">
        <v>32</v>
      </c>
      <c r="AQ11" s="476" t="s">
        <v>33</v>
      </c>
      <c r="AR11" s="405" t="s">
        <v>34</v>
      </c>
      <c r="AS11" s="476" t="s">
        <v>35</v>
      </c>
      <c r="AT11" s="476" t="s">
        <v>36</v>
      </c>
      <c r="AU11" s="405" t="s">
        <v>65</v>
      </c>
      <c r="AV11" s="405" t="s">
        <v>69</v>
      </c>
      <c r="AW11" s="405" t="s">
        <v>70</v>
      </c>
      <c r="AX11" s="715" t="s">
        <v>71</v>
      </c>
      <c r="AY11" s="405" t="s">
        <v>75</v>
      </c>
      <c r="AZ11" s="405" t="s">
        <v>76</v>
      </c>
      <c r="BA11" s="405" t="s">
        <v>77</v>
      </c>
      <c r="BC11" s="402"/>
      <c r="BD11" s="410" t="s">
        <v>21</v>
      </c>
      <c r="BE11" s="411" t="s">
        <v>25</v>
      </c>
      <c r="BF11" s="513" t="s">
        <v>3</v>
      </c>
      <c r="BG11" s="807"/>
      <c r="BH11" s="794"/>
      <c r="BI11" s="794"/>
      <c r="BJ11" s="794"/>
      <c r="BK11" s="794"/>
      <c r="BL11" s="794"/>
      <c r="BM11" s="794"/>
      <c r="BN11" s="794"/>
      <c r="BO11" s="798"/>
      <c r="BP11" s="798"/>
      <c r="BQ11" s="798"/>
      <c r="BR11" s="794"/>
      <c r="BS11" s="794"/>
      <c r="BT11" s="794"/>
      <c r="BU11" s="794"/>
      <c r="BV11" s="794"/>
      <c r="BW11" s="794"/>
      <c r="BX11" s="794"/>
      <c r="BY11" s="794"/>
      <c r="BZ11" s="794"/>
      <c r="CA11" s="797"/>
      <c r="CB11" s="794"/>
      <c r="CC11" s="794"/>
      <c r="CD11" s="794"/>
      <c r="CE11" s="794"/>
      <c r="CF11" s="794"/>
      <c r="CG11" s="794"/>
      <c r="CH11" s="801"/>
      <c r="CI11" s="801"/>
      <c r="CJ11" s="793"/>
      <c r="CK11" s="799"/>
      <c r="CL11" s="799"/>
      <c r="CM11" s="799"/>
      <c r="CN11" s="799"/>
      <c r="CO11" s="800"/>
      <c r="CP11" s="799"/>
      <c r="CQ11" s="794"/>
      <c r="CR11" s="794"/>
      <c r="CS11" s="794"/>
      <c r="CT11" s="794"/>
      <c r="CU11" s="794"/>
      <c r="CV11" s="794"/>
      <c r="CW11" s="794"/>
      <c r="CX11" s="798"/>
      <c r="CY11" s="798"/>
      <c r="CZ11" s="798"/>
      <c r="DA11" s="794"/>
      <c r="DB11" s="794"/>
      <c r="DC11" s="794"/>
      <c r="DD11" s="794"/>
      <c r="DE11" s="794"/>
      <c r="DF11" s="794"/>
      <c r="DG11" s="794"/>
      <c r="DH11" s="794"/>
      <c r="DI11" s="794"/>
      <c r="DJ11" s="797"/>
      <c r="DK11" s="794"/>
      <c r="DL11" s="794"/>
      <c r="DM11" s="794"/>
      <c r="DN11" s="794"/>
      <c r="DO11" s="794"/>
      <c r="DP11" s="794"/>
      <c r="DQ11" s="793"/>
      <c r="DR11" s="513" t="s">
        <v>3</v>
      </c>
      <c r="DS11" s="807"/>
      <c r="DT11" s="510" t="s">
        <v>439</v>
      </c>
      <c r="DU11" s="510" t="s">
        <v>38</v>
      </c>
      <c r="DV11" s="510" t="s">
        <v>38</v>
      </c>
      <c r="DW11" s="510" t="s">
        <v>41</v>
      </c>
      <c r="DX11" s="514" t="s">
        <v>74</v>
      </c>
      <c r="DY11" s="510" t="s">
        <v>28</v>
      </c>
      <c r="DZ11" s="794"/>
      <c r="EA11" s="794"/>
      <c r="EB11" s="794"/>
      <c r="EC11" s="794"/>
      <c r="ED11" s="794"/>
      <c r="EE11" s="794"/>
      <c r="EF11" s="794"/>
      <c r="EG11" s="798"/>
      <c r="EH11" s="798"/>
      <c r="EI11" s="798"/>
      <c r="EJ11" s="794"/>
      <c r="EK11" s="794"/>
      <c r="EL11" s="794"/>
      <c r="EM11" s="794"/>
      <c r="EN11" s="794"/>
      <c r="EO11" s="794"/>
      <c r="EP11" s="794"/>
      <c r="EQ11" s="794"/>
      <c r="ER11" s="794"/>
      <c r="ES11" s="797"/>
      <c r="ET11" s="794"/>
      <c r="EU11" s="794"/>
      <c r="EV11" s="794"/>
      <c r="EW11" s="794"/>
      <c r="EX11" s="794"/>
      <c r="EY11" s="794"/>
      <c r="EZ11" s="793"/>
      <c r="FB11" s="510"/>
    </row>
    <row r="12" spans="1:160" s="395" customFormat="1">
      <c r="A12" s="480">
        <v>1</v>
      </c>
      <c r="B12" s="480"/>
      <c r="C12" s="480"/>
      <c r="D12" s="480"/>
      <c r="E12" s="480"/>
      <c r="F12" s="480"/>
      <c r="G12" s="480"/>
      <c r="H12" s="481"/>
      <c r="I12" s="482">
        <f t="shared" ref="I12" si="3">IF(H12=0,0,IF(H12&lt;10,1,IF(MOD(H12,30)&lt;10,ROUNDDOWN(H12/30,0),ROUNDUP(H12/30,0))))</f>
        <v>0</v>
      </c>
      <c r="J12" s="481"/>
      <c r="K12" s="482">
        <f t="shared" ref="K12" si="4">IF(J12=0,0,IF(J12&lt;10,1,IF(MOD(J12,30)&lt;10,ROUNDDOWN(J12/30,0),ROUNDUP(J12/30,0))))</f>
        <v>0</v>
      </c>
      <c r="L12" s="481"/>
      <c r="M12" s="482">
        <f t="shared" ref="M12" si="5">IF(L12=0,0,IF(L12&lt;10,1,IF(MOD(L12,40)&lt;10,ROUNDDOWN(L12/40,0),ROUNDUP(L12/40,0))))</f>
        <v>0</v>
      </c>
      <c r="N12" s="481"/>
      <c r="O12" s="482">
        <f t="shared" ref="O12" si="6">IF(N12=0,0,IF(N12&lt;10,1,IF(MOD(N12,40)&lt;10,ROUNDDOWN(N12/40,0),ROUNDUP(N12/40,0))))</f>
        <v>0</v>
      </c>
      <c r="P12" s="481"/>
      <c r="Q12" s="482">
        <f t="shared" ref="Q12" si="7">IF(P12=0,0,IF(P12&lt;10,1,IF(MOD(P12,40)&lt;10,ROUNDDOWN(P12/40,0),ROUNDUP(P12/40,0))))</f>
        <v>0</v>
      </c>
      <c r="R12" s="481"/>
      <c r="S12" s="482">
        <f t="shared" ref="S12" si="8">IF(R12=0,0,IF(R12&lt;10,1,IF(MOD(R12,40)&lt;10,ROUNDDOWN(R12/40,0),ROUNDUP(R12/40,0))))</f>
        <v>0</v>
      </c>
      <c r="T12" s="481"/>
      <c r="U12" s="482">
        <f t="shared" ref="U12" si="9">IF(T12=0,0,IF(T12&lt;10,1,IF(MOD(T12,40)&lt;10,ROUNDDOWN(T12/40,0),ROUNDUP(T12/40,0))))</f>
        <v>0</v>
      </c>
      <c r="V12" s="481"/>
      <c r="W12" s="482">
        <f t="shared" ref="W12" si="10">IF(V12=0,0,IF(V12&lt;10,1,IF(MOD(V12,40)&lt;10,ROUNDDOWN(V12/40,0),ROUNDUP(V12/40,0))))</f>
        <v>0</v>
      </c>
      <c r="X12" s="483"/>
      <c r="Y12" s="482">
        <f t="shared" ref="Y12" si="11">IF(X12=0,0,IF(X12&lt;10,1,IF(MOD(X12,40)&lt;10,ROUNDDOWN(X12/40,0),ROUNDUP(X12/40,0))))</f>
        <v>0</v>
      </c>
      <c r="Z12" s="483"/>
      <c r="AA12" s="482">
        <f t="shared" ref="AA12" si="12">IF(Z12=0,0,IF(Z12&lt;10,1,IF(MOD(Z12,40)&lt;10,ROUNDDOWN(Z12/40,0),ROUNDUP(Z12/40,0))))</f>
        <v>0</v>
      </c>
      <c r="AB12" s="483"/>
      <c r="AC12" s="482">
        <f t="shared" ref="AC12" si="13">IF(AB12=0,0,IF(AB12&lt;10,1,IF(MOD(AB12,40)&lt;10,ROUNDDOWN(AB12/40,0),ROUNDUP(AB12/40,0))))</f>
        <v>0</v>
      </c>
      <c r="AD12" s="483"/>
      <c r="AE12" s="484"/>
      <c r="AF12" s="483"/>
      <c r="AG12" s="484"/>
      <c r="AH12" s="483"/>
      <c r="AI12" s="484"/>
      <c r="AJ12" s="485">
        <f t="shared" ref="AJ12" si="14">SUM(H12)+T12+V12+X12+Z12+AB12+AD12+AF12+AH12+J12+L12+N12+P12+R12</f>
        <v>0</v>
      </c>
      <c r="AK12" s="486">
        <f t="shared" ref="AK12" si="15">SUM(I12+U12+W12+Y12+AA12+AC12+AE12+AG12+AI12+K12+M12+O12+Q12+S12)</f>
        <v>0</v>
      </c>
      <c r="AL12" s="480"/>
      <c r="AM12" s="480"/>
      <c r="AN12" s="486">
        <f t="shared" ref="AN12" si="16">SUM(AL12:AM12)</f>
        <v>0</v>
      </c>
      <c r="AO12" s="487">
        <f t="shared" ref="AO12" si="17">IF(AJ12&lt;=0,0,IF(AJ12&lt;=359,1,IF(AJ12&lt;=719,2,IF(AJ12&lt;=1079,3,IF(AJ12&lt;=1679,4,IF(AJ12&lt;=1680,5,IF(AJ12&lt;=1680,1,5)))))))</f>
        <v>0</v>
      </c>
      <c r="AP12" s="488">
        <f t="shared" ref="AP12:AP34" si="18"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489">
        <f t="shared" ref="AQ12" si="19">SUM(AO12:AP12)</f>
        <v>0</v>
      </c>
      <c r="AR12" s="490">
        <f t="shared" ref="AR12" si="20">SUM(AL12)-AO12</f>
        <v>0</v>
      </c>
      <c r="AS12" s="490">
        <f t="shared" ref="AS12" si="21">SUM(AM12)-AP12</f>
        <v>0</v>
      </c>
      <c r="AT12" s="490">
        <f t="shared" ref="AT12" si="22">SUM(AN12)-AQ12</f>
        <v>0</v>
      </c>
      <c r="AU12" s="491" t="e">
        <f t="shared" ref="AU12" si="23">SUM(AT12)/AQ12*100</f>
        <v>#DIV/0!</v>
      </c>
      <c r="AV12" s="480"/>
      <c r="AW12" s="480"/>
      <c r="AX12" s="716"/>
      <c r="AY12" s="480"/>
      <c r="AZ12" s="486">
        <f t="shared" ref="AZ12" si="24">SUM(AT12)-AV12-AW12+AX12+AY12</f>
        <v>0</v>
      </c>
      <c r="BA12" s="492" t="e">
        <f t="shared" ref="BA12" si="25">SUM(AZ12)/AQ12*100</f>
        <v>#DIV/0!</v>
      </c>
      <c r="BB12" s="480"/>
      <c r="BC12" s="415"/>
      <c r="BD12" s="415">
        <f t="shared" ref="BD12" si="26">IF(AJ12&lt;=0,0,IF(AJ12&lt;=359,1,IF(AJ12&lt;=719,2,IF(AJ12&lt;=1079,3,IF(AJ12&lt;=1679,4,IF(AJ12&lt;=1680,5,IF(AJ12&lt;=1680,1,5)))))))</f>
        <v>0</v>
      </c>
      <c r="BE12" s="415">
        <f t="shared" ref="BE12" si="27"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416"/>
      <c r="BG12" s="416"/>
      <c r="BH12" s="416"/>
      <c r="BI12" s="416"/>
      <c r="BJ12" s="416"/>
      <c r="BK12" s="416"/>
      <c r="BL12" s="416"/>
      <c r="BM12" s="416"/>
      <c r="BN12" s="416"/>
      <c r="BO12" s="417"/>
      <c r="BP12" s="417"/>
      <c r="BQ12" s="417"/>
      <c r="BR12" s="416"/>
      <c r="BS12" s="416"/>
      <c r="BT12" s="416"/>
      <c r="BU12" s="416"/>
      <c r="BV12" s="416"/>
      <c r="BW12" s="416"/>
      <c r="BX12" s="416"/>
      <c r="BY12" s="416"/>
      <c r="BZ12" s="416"/>
      <c r="CA12" s="416"/>
      <c r="CB12" s="416"/>
      <c r="CC12" s="416"/>
      <c r="CD12" s="416"/>
      <c r="CE12" s="416"/>
      <c r="CF12" s="416"/>
      <c r="CG12" s="416"/>
      <c r="CH12" s="418"/>
      <c r="CI12" s="418"/>
      <c r="CJ12" s="419">
        <f t="shared" ref="CJ12" si="28">SUM(BH12:CI12)</f>
        <v>0</v>
      </c>
      <c r="CK12" s="416"/>
      <c r="CL12" s="416"/>
      <c r="CM12" s="420">
        <f t="shared" ref="CM12" si="29">SUM(CK12:CL12)</f>
        <v>0</v>
      </c>
      <c r="CN12" s="421">
        <f t="shared" ref="CN12" si="30">SUM(BH12)-CK12</f>
        <v>0</v>
      </c>
      <c r="CO12" s="422">
        <f t="shared" ref="CO12" si="31">SUM(BI12:CI12)-CL12</f>
        <v>0</v>
      </c>
      <c r="CP12" s="421">
        <f t="shared" ref="CP12" si="32">SUM(CN12:CO12)</f>
        <v>0</v>
      </c>
      <c r="CQ12" s="423"/>
      <c r="CR12" s="423"/>
      <c r="CS12" s="423"/>
      <c r="CT12" s="423"/>
      <c r="CU12" s="423"/>
      <c r="CV12" s="423"/>
      <c r="CW12" s="423"/>
      <c r="CX12" s="424"/>
      <c r="CY12" s="424"/>
      <c r="CZ12" s="424"/>
      <c r="DA12" s="423"/>
      <c r="DB12" s="423"/>
      <c r="DC12" s="423"/>
      <c r="DD12" s="423"/>
      <c r="DE12" s="423"/>
      <c r="DF12" s="423"/>
      <c r="DG12" s="423"/>
      <c r="DH12" s="423"/>
      <c r="DI12" s="423"/>
      <c r="DJ12" s="423"/>
      <c r="DK12" s="423"/>
      <c r="DL12" s="423"/>
      <c r="DM12" s="423"/>
      <c r="DN12" s="423"/>
      <c r="DO12" s="423"/>
      <c r="DP12" s="423"/>
      <c r="DQ12" s="425">
        <f t="shared" ref="DQ12" si="33">SUM(CQ12:DP12)</f>
        <v>0</v>
      </c>
      <c r="DR12" s="426"/>
      <c r="DS12" s="426"/>
      <c r="DT12" s="423"/>
      <c r="DU12" s="423"/>
      <c r="DV12" s="423"/>
      <c r="DW12" s="423"/>
      <c r="DX12" s="427">
        <f t="shared" ref="DX12" si="34">SUM(CP12)-DT12-DU12+DV12+DW12</f>
        <v>0</v>
      </c>
      <c r="DY12" s="428" t="e">
        <f t="shared" ref="DY12" si="35">SUM(DX12)/CM12*100</f>
        <v>#DIV/0!</v>
      </c>
      <c r="DZ12" s="429"/>
      <c r="EA12" s="429"/>
      <c r="EB12" s="429"/>
      <c r="EC12" s="429"/>
      <c r="ED12" s="429"/>
      <c r="EE12" s="429"/>
      <c r="EF12" s="429"/>
      <c r="EG12" s="430"/>
      <c r="EH12" s="430"/>
      <c r="EI12" s="430"/>
      <c r="EJ12" s="429"/>
      <c r="EK12" s="429"/>
      <c r="EL12" s="429"/>
      <c r="EM12" s="429"/>
      <c r="EN12" s="429"/>
      <c r="EO12" s="429"/>
      <c r="EP12" s="429"/>
      <c r="EQ12" s="429"/>
      <c r="ER12" s="429"/>
      <c r="ES12" s="429"/>
      <c r="ET12" s="429"/>
      <c r="EU12" s="429"/>
      <c r="EV12" s="429"/>
      <c r="EW12" s="429"/>
      <c r="EX12" s="429"/>
      <c r="EY12" s="429"/>
      <c r="EZ12" s="431">
        <f t="shared" ref="EZ12" si="36">SUM(DZ12:EY12)</f>
        <v>0</v>
      </c>
      <c r="FA12" s="392"/>
      <c r="FB12" s="432">
        <f t="shared" ref="FB12" si="37">SUM(DT12)-EZ12</f>
        <v>0</v>
      </c>
      <c r="FD12" s="395">
        <f>AM12+AV12+AW12+CH12-CJ12</f>
        <v>0</v>
      </c>
    </row>
    <row r="13" spans="1:160" s="395" customFormat="1">
      <c r="A13" s="446">
        <v>7</v>
      </c>
      <c r="B13" s="446">
        <v>0</v>
      </c>
      <c r="C13" s="446">
        <f>[1]เตรียมข้อมูล!C11</f>
        <v>0</v>
      </c>
      <c r="D13" s="446"/>
      <c r="E13" s="384"/>
      <c r="F13" s="384"/>
      <c r="G13" s="384"/>
      <c r="H13" s="446">
        <v>0</v>
      </c>
      <c r="I13" s="447">
        <f t="shared" ref="I13:I34" si="38">IF(H13=0,0,IF(H13&lt;10,1,IF(MOD(H13,30)&lt;10,ROUNDDOWN(H13/30,0),ROUNDUP(H13/30,0))))</f>
        <v>0</v>
      </c>
      <c r="J13" s="446">
        <v>0</v>
      </c>
      <c r="K13" s="447">
        <f t="shared" ref="K13:K34" si="39">IF(J13=0,0,IF(J13&lt;10,1,IF(MOD(J13,30)&lt;10,ROUNDDOWN(J13/30,0),ROUNDUP(J13/30,0))))</f>
        <v>0</v>
      </c>
      <c r="L13" s="446">
        <v>0</v>
      </c>
      <c r="M13" s="447">
        <f t="shared" ref="M13:M34" si="40">IF(L13=0,0,IF(L13&lt;10,1,IF(MOD(L13,40)&lt;10,ROUNDDOWN(L13/40,0),ROUNDUP(L13/40,0))))</f>
        <v>0</v>
      </c>
      <c r="N13" s="446">
        <v>0</v>
      </c>
      <c r="O13" s="447">
        <f t="shared" ref="O13:O34" si="41">IF(N13=0,0,IF(N13&lt;10,1,IF(MOD(N13,40)&lt;10,ROUNDDOWN(N13/40,0),ROUNDUP(N13/40,0))))</f>
        <v>0</v>
      </c>
      <c r="P13" s="446">
        <v>0</v>
      </c>
      <c r="Q13" s="447">
        <f t="shared" ref="Q13:Q34" si="42">IF(P13=0,0,IF(P13&lt;10,1,IF(MOD(P13,40)&lt;10,ROUNDDOWN(P13/40,0),ROUNDUP(P13/40,0))))</f>
        <v>0</v>
      </c>
      <c r="R13" s="446">
        <v>0</v>
      </c>
      <c r="S13" s="447">
        <f t="shared" ref="S13:S34" si="43">IF(R13=0,0,IF(R13&lt;10,1,IF(MOD(R13,40)&lt;10,ROUNDDOWN(R13/40,0),ROUNDUP(R13/40,0))))</f>
        <v>0</v>
      </c>
      <c r="T13" s="446">
        <v>0</v>
      </c>
      <c r="U13" s="447">
        <f t="shared" ref="U13:U34" si="44">IF(T13=0,0,IF(T13&lt;10,1,IF(MOD(T13,40)&lt;10,ROUNDDOWN(T13/40,0),ROUNDUP(T13/40,0))))</f>
        <v>0</v>
      </c>
      <c r="V13" s="446">
        <v>0</v>
      </c>
      <c r="W13" s="447">
        <f t="shared" ref="W13:W34" si="45">IF(V13=0,0,IF(V13&lt;10,1,IF(MOD(V13,40)&lt;10,ROUNDDOWN(V13/40,0),ROUNDUP(V13/40,0))))</f>
        <v>0</v>
      </c>
      <c r="X13" s="448">
        <v>0</v>
      </c>
      <c r="Y13" s="447">
        <f t="shared" ref="Y13:Y34" si="46">IF(X13=0,0,IF(X13&lt;10,1,IF(MOD(X13,40)&lt;10,ROUNDDOWN(X13/40,0),ROUNDUP(X13/40,0))))</f>
        <v>0</v>
      </c>
      <c r="Z13" s="448">
        <v>0</v>
      </c>
      <c r="AA13" s="447">
        <f t="shared" ref="AA13:AA34" si="47">IF(Z13=0,0,IF(Z13&lt;10,1,IF(MOD(Z13,40)&lt;10,ROUNDDOWN(Z13/40,0),ROUNDUP(Z13/40,0))))</f>
        <v>0</v>
      </c>
      <c r="AB13" s="448">
        <v>0</v>
      </c>
      <c r="AC13" s="447">
        <f t="shared" ref="AC13:AC34" si="48">IF(AB13=0,0,IF(AB13&lt;10,1,IF(MOD(AB13,40)&lt;10,ROUNDDOWN(AB13/40,0),ROUNDUP(AB13/40,0))))</f>
        <v>0</v>
      </c>
      <c r="AD13" s="448"/>
      <c r="AE13" s="449"/>
      <c r="AF13" s="448"/>
      <c r="AG13" s="449"/>
      <c r="AH13" s="448"/>
      <c r="AI13" s="449"/>
      <c r="AJ13" s="450">
        <f t="shared" ref="AJ13:AJ34" si="49">SUM(H13)+T13+V13+X13+Z13+AB13+AD13+AF13+AH13+J13+L13+N13+P13+R13</f>
        <v>0</v>
      </c>
      <c r="AK13" s="451">
        <f t="shared" ref="AK13:AK34" si="50">SUM(I13+U13+W13+Y13+AA13+AC13+AE13+AG13+AI13+K13+M13+O13+Q13+S13)</f>
        <v>0</v>
      </c>
      <c r="AL13" s="446">
        <v>0</v>
      </c>
      <c r="AM13" s="446">
        <v>0</v>
      </c>
      <c r="AN13" s="451">
        <f t="shared" ref="AN13:AN34" si="51">SUM(AL13:AM13)</f>
        <v>0</v>
      </c>
      <c r="AO13" s="493">
        <f t="shared" ref="AO13:AO34" si="52">IF(AJ13&lt;=0,0,IF(AJ13&lt;=359,1,IF(AJ13&lt;=719,2,IF(AJ13&lt;=1079,3,IF(AJ13&lt;=1679,4,IF(AJ13&lt;=1680,5,IF(AJ13&lt;=1680,1,5)))))))</f>
        <v>0</v>
      </c>
      <c r="AP13" s="498">
        <f t="shared" si="18"/>
        <v>0</v>
      </c>
      <c r="AQ13" s="495">
        <f t="shared" ref="AQ13:AQ34" si="53">SUM(AO13:AP13)</f>
        <v>0</v>
      </c>
      <c r="AR13" s="496">
        <f t="shared" ref="AR13:AR34" si="54">SUM(AL13)-AO13</f>
        <v>0</v>
      </c>
      <c r="AS13" s="496">
        <f t="shared" ref="AS13:AS34" si="55">SUM(AM13)-AP13</f>
        <v>0</v>
      </c>
      <c r="AT13" s="496">
        <f t="shared" ref="AT13:AT34" si="56">SUM(AN13)-AQ13</f>
        <v>0</v>
      </c>
      <c r="AU13" s="497" t="e">
        <f t="shared" ref="AU13:AU34" si="57">SUM(AT13)/AQ13*100</f>
        <v>#DIV/0!</v>
      </c>
      <c r="AV13" s="446"/>
      <c r="AW13" s="446"/>
      <c r="AX13" s="717"/>
      <c r="AY13" s="446"/>
      <c r="AZ13" s="451">
        <f t="shared" ref="AZ13:AZ34" si="58">SUM(AT13)-AV13-AW13+AX13+AY13</f>
        <v>0</v>
      </c>
      <c r="BA13" s="455" t="e">
        <f t="shared" ref="BA13:BA34" si="59">SUM(AZ13)/AQ13*100</f>
        <v>#DIV/0!</v>
      </c>
      <c r="BB13" s="446"/>
      <c r="BC13" s="415"/>
      <c r="BD13" s="415">
        <f t="shared" ref="BD13:BD34" si="60">IF(AJ13&lt;=0,0,IF(AJ13&lt;=359,1,IF(AJ13&lt;=719,2,IF(AJ13&lt;=1079,3,IF(AJ13&lt;=1679,4,IF(AJ13&lt;=1680,5,IF(AJ13&lt;=1680,1,5)))))))</f>
        <v>0</v>
      </c>
      <c r="BE13" s="415">
        <f t="shared" ref="BE13:BE34" si="61">IF((H13+J13+L13+N13+P13+R13+T13+V13)&lt;=0,0,IF((H13+J13+L13+N13+P13+R13+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0</v>
      </c>
      <c r="BF13" s="433"/>
      <c r="BG13" s="433"/>
      <c r="BH13" s="433">
        <v>0</v>
      </c>
      <c r="BI13" s="433"/>
      <c r="BJ13" s="433"/>
      <c r="BK13" s="433"/>
      <c r="BL13" s="433"/>
      <c r="BM13" s="433"/>
      <c r="BN13" s="433"/>
      <c r="BO13" s="434"/>
      <c r="BP13" s="434"/>
      <c r="BQ13" s="434"/>
      <c r="BR13" s="433"/>
      <c r="BS13" s="433"/>
      <c r="BT13" s="433"/>
      <c r="BU13" s="433"/>
      <c r="BV13" s="433"/>
      <c r="BW13" s="433"/>
      <c r="BX13" s="433"/>
      <c r="BY13" s="433"/>
      <c r="BZ13" s="433"/>
      <c r="CA13" s="433"/>
      <c r="CB13" s="433"/>
      <c r="CC13" s="433"/>
      <c r="CD13" s="433"/>
      <c r="CE13" s="433"/>
      <c r="CF13" s="433"/>
      <c r="CG13" s="433"/>
      <c r="CH13" s="435">
        <v>0</v>
      </c>
      <c r="CI13" s="435"/>
      <c r="CJ13" s="436">
        <f t="shared" ref="CJ13:CJ19" si="62">SUM(BH13:CI13)</f>
        <v>0</v>
      </c>
      <c r="CK13" s="433">
        <f t="shared" ref="CK13:CK34" si="63">AO13</f>
        <v>0</v>
      </c>
      <c r="CL13" s="433">
        <f t="shared" ref="CL13:CL34" si="64">AP13</f>
        <v>0</v>
      </c>
      <c r="CM13" s="437">
        <f t="shared" ref="CM13:CM34" si="65">SUM(CK13:CL13)</f>
        <v>0</v>
      </c>
      <c r="CN13" s="438">
        <f t="shared" ref="CN13:CN34" si="66">SUM(BH13)-CK13</f>
        <v>0</v>
      </c>
      <c r="CO13" s="439">
        <f t="shared" ref="CO13:CO34" si="67">SUM(BI13:CI13)-CL13</f>
        <v>0</v>
      </c>
      <c r="CP13" s="438">
        <f t="shared" ref="CP13:CP34" si="68">SUM(CN13:CO13)</f>
        <v>0</v>
      </c>
      <c r="CQ13" s="440"/>
      <c r="CR13" s="440"/>
      <c r="CS13" s="440"/>
      <c r="CT13" s="440"/>
      <c r="CU13" s="440"/>
      <c r="CV13" s="440"/>
      <c r="CW13" s="440"/>
      <c r="CX13" s="441"/>
      <c r="CY13" s="441"/>
      <c r="CZ13" s="441"/>
      <c r="DA13" s="440"/>
      <c r="DB13" s="440"/>
      <c r="DC13" s="440"/>
      <c r="DD13" s="440"/>
      <c r="DE13" s="440"/>
      <c r="DF13" s="440"/>
      <c r="DG13" s="440"/>
      <c r="DH13" s="440"/>
      <c r="DI13" s="440"/>
      <c r="DJ13" s="440"/>
      <c r="DK13" s="440"/>
      <c r="DL13" s="440"/>
      <c r="DM13" s="440"/>
      <c r="DN13" s="440"/>
      <c r="DO13" s="440"/>
      <c r="DP13" s="440"/>
      <c r="DQ13" s="425">
        <f t="shared" ref="DQ13:DQ34" si="69">SUM(CQ13:DP13)</f>
        <v>0</v>
      </c>
      <c r="DR13" s="442"/>
      <c r="DS13" s="442"/>
      <c r="DT13" s="440">
        <f t="shared" ref="DT13:DT34" si="70">AV13</f>
        <v>0</v>
      </c>
      <c r="DU13" s="440">
        <f t="shared" ref="DU13:DU34" si="71">AW13</f>
        <v>0</v>
      </c>
      <c r="DV13" s="440">
        <f t="shared" ref="DV13:DV34" si="72">AX13</f>
        <v>0</v>
      </c>
      <c r="DW13" s="440">
        <f t="shared" ref="DW13:DW34" si="73">AY13</f>
        <v>0</v>
      </c>
      <c r="DX13" s="427">
        <f t="shared" ref="DX13:DX34" si="74">SUM(CP13)-DT13-DU13+DV13+DW13</f>
        <v>0</v>
      </c>
      <c r="DY13" s="428" t="e">
        <f t="shared" ref="DY13:DY34" si="75">SUM(DX13)/CM13*100</f>
        <v>#DIV/0!</v>
      </c>
      <c r="DZ13" s="525"/>
      <c r="EA13" s="525"/>
      <c r="EB13" s="525"/>
      <c r="EC13" s="525"/>
      <c r="ED13" s="525"/>
      <c r="EE13" s="525"/>
      <c r="EF13" s="525"/>
      <c r="EG13" s="525"/>
      <c r="EH13" s="525"/>
      <c r="EI13" s="525"/>
      <c r="EJ13" s="525"/>
      <c r="EK13" s="525"/>
      <c r="EL13" s="525"/>
      <c r="EM13" s="525"/>
      <c r="EN13" s="525"/>
      <c r="EO13" s="525"/>
      <c r="EP13" s="525"/>
      <c r="EQ13" s="525"/>
      <c r="ER13" s="525"/>
      <c r="ES13" s="525"/>
      <c r="ET13" s="525"/>
      <c r="EU13" s="525"/>
      <c r="EV13" s="525"/>
      <c r="EW13" s="525"/>
      <c r="EX13" s="525"/>
      <c r="EY13" s="525"/>
      <c r="EZ13" s="431">
        <f t="shared" ref="EZ13:EZ34" si="76">SUM(DZ13:EY13)</f>
        <v>0</v>
      </c>
      <c r="FB13" s="445">
        <f t="shared" ref="FB13:FB34" si="77">SUM(DT13)-EZ13</f>
        <v>0</v>
      </c>
      <c r="FD13" s="395">
        <f t="shared" ref="FD13:FD18" si="78">AM13+AV13+AW13+CH13-CJ13</f>
        <v>0</v>
      </c>
    </row>
    <row r="14" spans="1:160" s="395" customFormat="1">
      <c r="A14" s="446">
        <v>63</v>
      </c>
      <c r="B14" s="446">
        <v>0</v>
      </c>
      <c r="C14" s="446">
        <f>[1]เตรียมข้อมูล!C67</f>
        <v>0</v>
      </c>
      <c r="D14" s="446"/>
      <c r="E14" s="384"/>
      <c r="F14" s="384"/>
      <c r="G14" s="384"/>
      <c r="H14" s="446">
        <v>0</v>
      </c>
      <c r="I14" s="447">
        <f t="shared" si="38"/>
        <v>0</v>
      </c>
      <c r="J14" s="446">
        <v>0</v>
      </c>
      <c r="K14" s="447">
        <f t="shared" si="39"/>
        <v>0</v>
      </c>
      <c r="L14" s="446">
        <v>0</v>
      </c>
      <c r="M14" s="447">
        <f t="shared" si="40"/>
        <v>0</v>
      </c>
      <c r="N14" s="446">
        <v>0</v>
      </c>
      <c r="O14" s="447">
        <f t="shared" si="41"/>
        <v>0</v>
      </c>
      <c r="P14" s="446">
        <v>0</v>
      </c>
      <c r="Q14" s="447">
        <f t="shared" si="42"/>
        <v>0</v>
      </c>
      <c r="R14" s="446">
        <v>0</v>
      </c>
      <c r="S14" s="447">
        <f t="shared" si="43"/>
        <v>0</v>
      </c>
      <c r="T14" s="446">
        <v>0</v>
      </c>
      <c r="U14" s="447">
        <f t="shared" si="44"/>
        <v>0</v>
      </c>
      <c r="V14" s="446">
        <v>0</v>
      </c>
      <c r="W14" s="447">
        <f t="shared" si="45"/>
        <v>0</v>
      </c>
      <c r="X14" s="448">
        <v>0</v>
      </c>
      <c r="Y14" s="447">
        <f t="shared" si="46"/>
        <v>0</v>
      </c>
      <c r="Z14" s="448">
        <v>0</v>
      </c>
      <c r="AA14" s="447">
        <f t="shared" si="47"/>
        <v>0</v>
      </c>
      <c r="AB14" s="448">
        <v>0</v>
      </c>
      <c r="AC14" s="447">
        <f t="shared" si="48"/>
        <v>0</v>
      </c>
      <c r="AD14" s="448"/>
      <c r="AE14" s="449"/>
      <c r="AF14" s="448"/>
      <c r="AG14" s="449"/>
      <c r="AH14" s="448"/>
      <c r="AI14" s="449"/>
      <c r="AJ14" s="450">
        <f t="shared" si="49"/>
        <v>0</v>
      </c>
      <c r="AK14" s="451">
        <f t="shared" si="50"/>
        <v>0</v>
      </c>
      <c r="AL14" s="446">
        <v>25</v>
      </c>
      <c r="AM14" s="446">
        <v>315</v>
      </c>
      <c r="AN14" s="451">
        <f t="shared" si="51"/>
        <v>340</v>
      </c>
      <c r="AO14" s="493">
        <f t="shared" si="52"/>
        <v>0</v>
      </c>
      <c r="AP14" s="498">
        <f t="shared" si="18"/>
        <v>0</v>
      </c>
      <c r="AQ14" s="495">
        <f t="shared" si="53"/>
        <v>0</v>
      </c>
      <c r="AR14" s="496">
        <f t="shared" si="54"/>
        <v>25</v>
      </c>
      <c r="AS14" s="496">
        <f t="shared" si="55"/>
        <v>315</v>
      </c>
      <c r="AT14" s="496">
        <f t="shared" si="56"/>
        <v>340</v>
      </c>
      <c r="AU14" s="497" t="e">
        <f t="shared" si="57"/>
        <v>#DIV/0!</v>
      </c>
      <c r="AV14" s="446"/>
      <c r="AW14" s="446"/>
      <c r="AX14" s="717"/>
      <c r="AY14" s="446"/>
      <c r="AZ14" s="451">
        <f t="shared" si="58"/>
        <v>340</v>
      </c>
      <c r="BA14" s="455" t="e">
        <f t="shared" si="59"/>
        <v>#DIV/0!</v>
      </c>
      <c r="BB14" s="446"/>
      <c r="BC14" s="415"/>
      <c r="BD14" s="415">
        <f t="shared" si="60"/>
        <v>0</v>
      </c>
      <c r="BE14" s="415">
        <f t="shared" si="61"/>
        <v>0</v>
      </c>
      <c r="BF14" s="433"/>
      <c r="BG14" s="433"/>
      <c r="BH14" s="433">
        <v>0</v>
      </c>
      <c r="BI14" s="433"/>
      <c r="BJ14" s="433"/>
      <c r="BK14" s="433"/>
      <c r="BL14" s="433"/>
      <c r="BM14" s="433"/>
      <c r="BN14" s="433"/>
      <c r="BO14" s="434"/>
      <c r="BP14" s="434"/>
      <c r="BQ14" s="434"/>
      <c r="BR14" s="433"/>
      <c r="BS14" s="433"/>
      <c r="BT14" s="433"/>
      <c r="BU14" s="433"/>
      <c r="BV14" s="433"/>
      <c r="BW14" s="433"/>
      <c r="BX14" s="433"/>
      <c r="BY14" s="433"/>
      <c r="BZ14" s="433"/>
      <c r="CA14" s="433"/>
      <c r="CB14" s="433"/>
      <c r="CC14" s="433"/>
      <c r="CD14" s="433"/>
      <c r="CE14" s="433"/>
      <c r="CF14" s="433"/>
      <c r="CG14" s="433"/>
      <c r="CH14" s="435"/>
      <c r="CI14" s="435"/>
      <c r="CJ14" s="436">
        <f t="shared" si="62"/>
        <v>0</v>
      </c>
      <c r="CK14" s="433">
        <f t="shared" si="63"/>
        <v>0</v>
      </c>
      <c r="CL14" s="433">
        <f t="shared" si="64"/>
        <v>0</v>
      </c>
      <c r="CM14" s="437">
        <f t="shared" si="65"/>
        <v>0</v>
      </c>
      <c r="CN14" s="438">
        <f t="shared" si="66"/>
        <v>0</v>
      </c>
      <c r="CO14" s="439">
        <f t="shared" si="67"/>
        <v>0</v>
      </c>
      <c r="CP14" s="438">
        <f t="shared" si="68"/>
        <v>0</v>
      </c>
      <c r="CQ14" s="440"/>
      <c r="CR14" s="440"/>
      <c r="CS14" s="440"/>
      <c r="CT14" s="440"/>
      <c r="CU14" s="440"/>
      <c r="CV14" s="440"/>
      <c r="CW14" s="440"/>
      <c r="CX14" s="441"/>
      <c r="CY14" s="441"/>
      <c r="CZ14" s="441"/>
      <c r="DA14" s="440"/>
      <c r="DB14" s="440"/>
      <c r="DC14" s="440"/>
      <c r="DD14" s="440"/>
      <c r="DE14" s="440"/>
      <c r="DF14" s="440"/>
      <c r="DG14" s="440"/>
      <c r="DH14" s="440"/>
      <c r="DI14" s="440"/>
      <c r="DJ14" s="440"/>
      <c r="DK14" s="440"/>
      <c r="DL14" s="440"/>
      <c r="DM14" s="440"/>
      <c r="DN14" s="440"/>
      <c r="DO14" s="440"/>
      <c r="DP14" s="440"/>
      <c r="DQ14" s="425">
        <f t="shared" si="69"/>
        <v>0</v>
      </c>
      <c r="DR14" s="442"/>
      <c r="DS14" s="442"/>
      <c r="DT14" s="440">
        <f t="shared" si="70"/>
        <v>0</v>
      </c>
      <c r="DU14" s="440">
        <f t="shared" si="71"/>
        <v>0</v>
      </c>
      <c r="DV14" s="440">
        <f t="shared" si="72"/>
        <v>0</v>
      </c>
      <c r="DW14" s="440">
        <f t="shared" si="73"/>
        <v>0</v>
      </c>
      <c r="DX14" s="427">
        <f t="shared" si="74"/>
        <v>0</v>
      </c>
      <c r="DY14" s="428" t="e">
        <f t="shared" si="75"/>
        <v>#DIV/0!</v>
      </c>
      <c r="DZ14" s="518"/>
      <c r="EA14" s="518"/>
      <c r="EB14" s="518"/>
      <c r="EC14" s="518"/>
      <c r="ED14" s="518"/>
      <c r="EE14" s="518"/>
      <c r="EF14" s="518"/>
      <c r="EG14" s="518"/>
      <c r="EH14" s="518"/>
      <c r="EI14" s="518"/>
      <c r="EJ14" s="518"/>
      <c r="EK14" s="518"/>
      <c r="EL14" s="518"/>
      <c r="EM14" s="518"/>
      <c r="EN14" s="518"/>
      <c r="EO14" s="518"/>
      <c r="EP14" s="518"/>
      <c r="EQ14" s="518"/>
      <c r="ER14" s="518"/>
      <c r="ES14" s="518"/>
      <c r="ET14" s="518"/>
      <c r="EU14" s="518"/>
      <c r="EV14" s="518"/>
      <c r="EW14" s="518"/>
      <c r="EX14" s="518"/>
      <c r="EY14" s="518"/>
      <c r="EZ14" s="431">
        <f t="shared" si="76"/>
        <v>0</v>
      </c>
      <c r="FB14" s="445">
        <f t="shared" si="77"/>
        <v>0</v>
      </c>
      <c r="FD14" s="395">
        <f t="shared" si="78"/>
        <v>315</v>
      </c>
    </row>
    <row r="15" spans="1:160" s="395" customFormat="1">
      <c r="A15" s="446">
        <v>80</v>
      </c>
      <c r="B15" s="446">
        <v>0</v>
      </c>
      <c r="C15" s="446">
        <f>[1]เตรียมข้อมูล!C84</f>
        <v>0</v>
      </c>
      <c r="D15" s="446"/>
      <c r="E15" s="384"/>
      <c r="F15" s="384"/>
      <c r="G15" s="384"/>
      <c r="H15" s="446">
        <v>0</v>
      </c>
      <c r="I15" s="447">
        <f t="shared" si="38"/>
        <v>0</v>
      </c>
      <c r="J15" s="446">
        <v>0</v>
      </c>
      <c r="K15" s="447">
        <f t="shared" si="39"/>
        <v>0</v>
      </c>
      <c r="L15" s="446">
        <v>0</v>
      </c>
      <c r="M15" s="447">
        <f t="shared" si="40"/>
        <v>0</v>
      </c>
      <c r="N15" s="446">
        <v>0</v>
      </c>
      <c r="O15" s="447">
        <f t="shared" si="41"/>
        <v>0</v>
      </c>
      <c r="P15" s="446">
        <v>0</v>
      </c>
      <c r="Q15" s="447">
        <f t="shared" si="42"/>
        <v>0</v>
      </c>
      <c r="R15" s="446">
        <v>0</v>
      </c>
      <c r="S15" s="447">
        <f t="shared" si="43"/>
        <v>0</v>
      </c>
      <c r="T15" s="446">
        <v>0</v>
      </c>
      <c r="U15" s="447">
        <f t="shared" si="44"/>
        <v>0</v>
      </c>
      <c r="V15" s="446">
        <v>0</v>
      </c>
      <c r="W15" s="447">
        <f t="shared" si="45"/>
        <v>0</v>
      </c>
      <c r="X15" s="448">
        <v>0</v>
      </c>
      <c r="Y15" s="447">
        <f t="shared" si="46"/>
        <v>0</v>
      </c>
      <c r="Z15" s="448">
        <v>0</v>
      </c>
      <c r="AA15" s="447">
        <f t="shared" si="47"/>
        <v>0</v>
      </c>
      <c r="AB15" s="448">
        <v>0</v>
      </c>
      <c r="AC15" s="447">
        <f t="shared" si="48"/>
        <v>0</v>
      </c>
      <c r="AD15" s="448"/>
      <c r="AE15" s="449"/>
      <c r="AF15" s="448"/>
      <c r="AG15" s="449"/>
      <c r="AH15" s="448"/>
      <c r="AI15" s="449"/>
      <c r="AJ15" s="450">
        <f t="shared" si="49"/>
        <v>0</v>
      </c>
      <c r="AK15" s="451">
        <f t="shared" si="50"/>
        <v>0</v>
      </c>
      <c r="AL15" s="446">
        <v>18</v>
      </c>
      <c r="AM15" s="446">
        <v>185</v>
      </c>
      <c r="AN15" s="451">
        <f t="shared" si="51"/>
        <v>203</v>
      </c>
      <c r="AO15" s="493">
        <f t="shared" si="52"/>
        <v>0</v>
      </c>
      <c r="AP15" s="498">
        <f t="shared" si="18"/>
        <v>0</v>
      </c>
      <c r="AQ15" s="495">
        <f t="shared" si="53"/>
        <v>0</v>
      </c>
      <c r="AR15" s="496">
        <f t="shared" si="54"/>
        <v>18</v>
      </c>
      <c r="AS15" s="496">
        <f t="shared" si="55"/>
        <v>185</v>
      </c>
      <c r="AT15" s="496">
        <f t="shared" si="56"/>
        <v>203</v>
      </c>
      <c r="AU15" s="497" t="e">
        <f t="shared" si="57"/>
        <v>#DIV/0!</v>
      </c>
      <c r="AV15" s="446"/>
      <c r="AW15" s="446"/>
      <c r="AX15" s="717"/>
      <c r="AY15" s="446"/>
      <c r="AZ15" s="451">
        <f t="shared" si="58"/>
        <v>203</v>
      </c>
      <c r="BA15" s="455" t="e">
        <f t="shared" si="59"/>
        <v>#DIV/0!</v>
      </c>
      <c r="BB15" s="446"/>
      <c r="BC15" s="415"/>
      <c r="BD15" s="415">
        <f t="shared" si="60"/>
        <v>0</v>
      </c>
      <c r="BE15" s="415">
        <f t="shared" si="61"/>
        <v>0</v>
      </c>
      <c r="BF15" s="433"/>
      <c r="BG15" s="433"/>
      <c r="BH15" s="433">
        <v>0</v>
      </c>
      <c r="BI15" s="433"/>
      <c r="BJ15" s="433"/>
      <c r="BK15" s="433"/>
      <c r="BL15" s="433"/>
      <c r="BM15" s="433"/>
      <c r="BN15" s="433"/>
      <c r="BO15" s="434"/>
      <c r="BP15" s="434"/>
      <c r="BQ15" s="434"/>
      <c r="BR15" s="433"/>
      <c r="BS15" s="433"/>
      <c r="BT15" s="433"/>
      <c r="BU15" s="433"/>
      <c r="BV15" s="433"/>
      <c r="BW15" s="433"/>
      <c r="BX15" s="433"/>
      <c r="BY15" s="433"/>
      <c r="BZ15" s="433"/>
      <c r="CA15" s="433"/>
      <c r="CB15" s="433"/>
      <c r="CC15" s="433"/>
      <c r="CD15" s="433"/>
      <c r="CE15" s="433"/>
      <c r="CF15" s="433"/>
      <c r="CG15" s="433"/>
      <c r="CH15" s="435"/>
      <c r="CI15" s="435"/>
      <c r="CJ15" s="436">
        <f t="shared" si="62"/>
        <v>0</v>
      </c>
      <c r="CK15" s="433">
        <f t="shared" si="63"/>
        <v>0</v>
      </c>
      <c r="CL15" s="433">
        <f t="shared" si="64"/>
        <v>0</v>
      </c>
      <c r="CM15" s="437">
        <f t="shared" si="65"/>
        <v>0</v>
      </c>
      <c r="CN15" s="438">
        <f t="shared" si="66"/>
        <v>0</v>
      </c>
      <c r="CO15" s="439">
        <f t="shared" si="67"/>
        <v>0</v>
      </c>
      <c r="CP15" s="438">
        <f t="shared" si="68"/>
        <v>0</v>
      </c>
      <c r="CQ15" s="440"/>
      <c r="CR15" s="440"/>
      <c r="CS15" s="440"/>
      <c r="CT15" s="440"/>
      <c r="CU15" s="440"/>
      <c r="CV15" s="440"/>
      <c r="CW15" s="440"/>
      <c r="CX15" s="441"/>
      <c r="CY15" s="441"/>
      <c r="CZ15" s="441"/>
      <c r="DA15" s="440"/>
      <c r="DB15" s="440"/>
      <c r="DC15" s="440"/>
      <c r="DD15" s="440"/>
      <c r="DE15" s="440"/>
      <c r="DF15" s="440"/>
      <c r="DG15" s="440"/>
      <c r="DH15" s="440"/>
      <c r="DI15" s="440"/>
      <c r="DJ15" s="440"/>
      <c r="DK15" s="440"/>
      <c r="DL15" s="440"/>
      <c r="DM15" s="440"/>
      <c r="DN15" s="440"/>
      <c r="DO15" s="440"/>
      <c r="DP15" s="440"/>
      <c r="DQ15" s="425">
        <f t="shared" si="69"/>
        <v>0</v>
      </c>
      <c r="DR15" s="442"/>
      <c r="DS15" s="442"/>
      <c r="DT15" s="440">
        <f t="shared" si="70"/>
        <v>0</v>
      </c>
      <c r="DU15" s="440">
        <f t="shared" si="71"/>
        <v>0</v>
      </c>
      <c r="DV15" s="440">
        <f t="shared" si="72"/>
        <v>0</v>
      </c>
      <c r="DW15" s="440">
        <f t="shared" si="73"/>
        <v>0</v>
      </c>
      <c r="DX15" s="427">
        <f t="shared" si="74"/>
        <v>0</v>
      </c>
      <c r="DY15" s="428" t="e">
        <f t="shared" si="75"/>
        <v>#DIV/0!</v>
      </c>
      <c r="DZ15" s="518"/>
      <c r="EA15" s="518"/>
      <c r="EB15" s="518"/>
      <c r="EC15" s="518"/>
      <c r="ED15" s="518"/>
      <c r="EE15" s="518"/>
      <c r="EF15" s="518"/>
      <c r="EG15" s="518"/>
      <c r="EH15" s="518"/>
      <c r="EI15" s="518"/>
      <c r="EJ15" s="518"/>
      <c r="EK15" s="518"/>
      <c r="EL15" s="518"/>
      <c r="EM15" s="518"/>
      <c r="EN15" s="518"/>
      <c r="EO15" s="518"/>
      <c r="EP15" s="518"/>
      <c r="EQ15" s="518"/>
      <c r="ER15" s="518"/>
      <c r="ES15" s="518"/>
      <c r="ET15" s="518"/>
      <c r="EU15" s="518"/>
      <c r="EV15" s="518"/>
      <c r="EW15" s="518"/>
      <c r="EX15" s="518"/>
      <c r="EY15" s="518"/>
      <c r="EZ15" s="431">
        <f t="shared" si="76"/>
        <v>0</v>
      </c>
      <c r="FB15" s="445">
        <f t="shared" si="77"/>
        <v>0</v>
      </c>
      <c r="FD15" s="395">
        <f t="shared" si="78"/>
        <v>185</v>
      </c>
    </row>
    <row r="16" spans="1:160" s="395" customFormat="1">
      <c r="A16" s="446">
        <v>93</v>
      </c>
      <c r="B16" s="446">
        <v>0</v>
      </c>
      <c r="C16" s="446">
        <f>[1]เตรียมข้อมูล!C97</f>
        <v>0</v>
      </c>
      <c r="D16" s="446"/>
      <c r="E16" s="384"/>
      <c r="F16" s="384"/>
      <c r="G16" s="384"/>
      <c r="H16" s="446">
        <v>0</v>
      </c>
      <c r="I16" s="447">
        <f t="shared" si="38"/>
        <v>0</v>
      </c>
      <c r="J16" s="446">
        <v>0</v>
      </c>
      <c r="K16" s="447">
        <f t="shared" si="39"/>
        <v>0</v>
      </c>
      <c r="L16" s="446">
        <v>0</v>
      </c>
      <c r="M16" s="447">
        <f t="shared" si="40"/>
        <v>0</v>
      </c>
      <c r="N16" s="446">
        <v>0</v>
      </c>
      <c r="O16" s="447">
        <f t="shared" si="41"/>
        <v>0</v>
      </c>
      <c r="P16" s="446">
        <v>0</v>
      </c>
      <c r="Q16" s="447">
        <f t="shared" si="42"/>
        <v>0</v>
      </c>
      <c r="R16" s="446">
        <v>0</v>
      </c>
      <c r="S16" s="447">
        <f t="shared" si="43"/>
        <v>0</v>
      </c>
      <c r="T16" s="446">
        <v>0</v>
      </c>
      <c r="U16" s="447">
        <f t="shared" si="44"/>
        <v>0</v>
      </c>
      <c r="V16" s="446">
        <v>0</v>
      </c>
      <c r="W16" s="447">
        <f t="shared" si="45"/>
        <v>0</v>
      </c>
      <c r="X16" s="448">
        <v>0</v>
      </c>
      <c r="Y16" s="447">
        <f t="shared" si="46"/>
        <v>0</v>
      </c>
      <c r="Z16" s="448">
        <v>0</v>
      </c>
      <c r="AA16" s="447">
        <f t="shared" si="47"/>
        <v>0</v>
      </c>
      <c r="AB16" s="448">
        <v>0</v>
      </c>
      <c r="AC16" s="447">
        <f t="shared" si="48"/>
        <v>0</v>
      </c>
      <c r="AD16" s="448"/>
      <c r="AE16" s="449"/>
      <c r="AF16" s="448"/>
      <c r="AG16" s="449"/>
      <c r="AH16" s="448"/>
      <c r="AI16" s="449"/>
      <c r="AJ16" s="450">
        <f t="shared" si="49"/>
        <v>0</v>
      </c>
      <c r="AK16" s="451">
        <f t="shared" si="50"/>
        <v>0</v>
      </c>
      <c r="AL16" s="446">
        <v>14</v>
      </c>
      <c r="AM16" s="446">
        <v>155</v>
      </c>
      <c r="AN16" s="451">
        <f t="shared" si="51"/>
        <v>169</v>
      </c>
      <c r="AO16" s="493">
        <f t="shared" si="52"/>
        <v>0</v>
      </c>
      <c r="AP16" s="498">
        <f t="shared" si="18"/>
        <v>0</v>
      </c>
      <c r="AQ16" s="495">
        <f t="shared" si="53"/>
        <v>0</v>
      </c>
      <c r="AR16" s="496">
        <f t="shared" si="54"/>
        <v>14</v>
      </c>
      <c r="AS16" s="496">
        <f t="shared" si="55"/>
        <v>155</v>
      </c>
      <c r="AT16" s="496">
        <f t="shared" si="56"/>
        <v>169</v>
      </c>
      <c r="AU16" s="497" t="e">
        <f t="shared" si="57"/>
        <v>#DIV/0!</v>
      </c>
      <c r="AV16" s="446"/>
      <c r="AW16" s="446"/>
      <c r="AX16" s="717"/>
      <c r="AY16" s="446"/>
      <c r="AZ16" s="451">
        <f t="shared" si="58"/>
        <v>169</v>
      </c>
      <c r="BA16" s="455" t="e">
        <f t="shared" si="59"/>
        <v>#DIV/0!</v>
      </c>
      <c r="BB16" s="446"/>
      <c r="BC16" s="415"/>
      <c r="BD16" s="415">
        <f t="shared" si="60"/>
        <v>0</v>
      </c>
      <c r="BE16" s="415">
        <f t="shared" si="61"/>
        <v>0</v>
      </c>
      <c r="BF16" s="433"/>
      <c r="BG16" s="433"/>
      <c r="BH16" s="433">
        <v>0</v>
      </c>
      <c r="BI16" s="433"/>
      <c r="BJ16" s="433"/>
      <c r="BK16" s="433"/>
      <c r="BL16" s="433"/>
      <c r="BM16" s="433"/>
      <c r="BN16" s="433"/>
      <c r="BO16" s="434"/>
      <c r="BP16" s="434"/>
      <c r="BQ16" s="434"/>
      <c r="BR16" s="433"/>
      <c r="BS16" s="433"/>
      <c r="BT16" s="433"/>
      <c r="BU16" s="433"/>
      <c r="BV16" s="433"/>
      <c r="BW16" s="433"/>
      <c r="BX16" s="433"/>
      <c r="BY16" s="433"/>
      <c r="BZ16" s="433"/>
      <c r="CA16" s="433"/>
      <c r="CB16" s="433"/>
      <c r="CC16" s="433"/>
      <c r="CD16" s="433"/>
      <c r="CE16" s="433"/>
      <c r="CF16" s="433"/>
      <c r="CG16" s="433"/>
      <c r="CH16" s="435"/>
      <c r="CI16" s="435"/>
      <c r="CJ16" s="436">
        <f t="shared" si="62"/>
        <v>0</v>
      </c>
      <c r="CK16" s="433">
        <f t="shared" si="63"/>
        <v>0</v>
      </c>
      <c r="CL16" s="433">
        <f t="shared" si="64"/>
        <v>0</v>
      </c>
      <c r="CM16" s="437">
        <f t="shared" si="65"/>
        <v>0</v>
      </c>
      <c r="CN16" s="438">
        <f t="shared" si="66"/>
        <v>0</v>
      </c>
      <c r="CO16" s="439">
        <f t="shared" si="67"/>
        <v>0</v>
      </c>
      <c r="CP16" s="438">
        <f t="shared" si="68"/>
        <v>0</v>
      </c>
      <c r="CQ16" s="440"/>
      <c r="CR16" s="440"/>
      <c r="CS16" s="440"/>
      <c r="CT16" s="440"/>
      <c r="CU16" s="440"/>
      <c r="CV16" s="440"/>
      <c r="CW16" s="440"/>
      <c r="CX16" s="441"/>
      <c r="CY16" s="441"/>
      <c r="CZ16" s="441"/>
      <c r="DA16" s="440"/>
      <c r="DB16" s="440"/>
      <c r="DC16" s="440"/>
      <c r="DD16" s="440"/>
      <c r="DE16" s="440"/>
      <c r="DF16" s="440"/>
      <c r="DG16" s="440"/>
      <c r="DH16" s="440"/>
      <c r="DI16" s="440"/>
      <c r="DJ16" s="440"/>
      <c r="DK16" s="440"/>
      <c r="DL16" s="440"/>
      <c r="DM16" s="440"/>
      <c r="DN16" s="440"/>
      <c r="DO16" s="440"/>
      <c r="DP16" s="440"/>
      <c r="DQ16" s="425">
        <f t="shared" si="69"/>
        <v>0</v>
      </c>
      <c r="DR16" s="442"/>
      <c r="DS16" s="442"/>
      <c r="DT16" s="440">
        <f t="shared" si="70"/>
        <v>0</v>
      </c>
      <c r="DU16" s="440">
        <f t="shared" si="71"/>
        <v>0</v>
      </c>
      <c r="DV16" s="440">
        <f t="shared" si="72"/>
        <v>0</v>
      </c>
      <c r="DW16" s="440">
        <f t="shared" si="73"/>
        <v>0</v>
      </c>
      <c r="DX16" s="427">
        <f t="shared" si="74"/>
        <v>0</v>
      </c>
      <c r="DY16" s="428" t="e">
        <f t="shared" si="75"/>
        <v>#DIV/0!</v>
      </c>
      <c r="DZ16" s="518"/>
      <c r="EA16" s="518"/>
      <c r="EB16" s="518"/>
      <c r="EC16" s="518"/>
      <c r="ED16" s="518"/>
      <c r="EE16" s="518"/>
      <c r="EF16" s="518"/>
      <c r="EG16" s="518"/>
      <c r="EH16" s="518"/>
      <c r="EI16" s="518"/>
      <c r="EJ16" s="518"/>
      <c r="EK16" s="518"/>
      <c r="EL16" s="518"/>
      <c r="EM16" s="518"/>
      <c r="EN16" s="518"/>
      <c r="EO16" s="518"/>
      <c r="EP16" s="518"/>
      <c r="EQ16" s="518"/>
      <c r="ER16" s="518"/>
      <c r="ES16" s="518"/>
      <c r="ET16" s="518"/>
      <c r="EU16" s="518"/>
      <c r="EV16" s="518"/>
      <c r="EW16" s="518"/>
      <c r="EX16" s="518"/>
      <c r="EY16" s="518"/>
      <c r="EZ16" s="431">
        <f t="shared" si="76"/>
        <v>0</v>
      </c>
      <c r="FB16" s="445">
        <f t="shared" si="77"/>
        <v>0</v>
      </c>
      <c r="FD16" s="395">
        <f t="shared" si="78"/>
        <v>155</v>
      </c>
    </row>
    <row r="17" spans="1:160" s="395" customFormat="1">
      <c r="A17" s="446">
        <v>112</v>
      </c>
      <c r="B17" s="446">
        <v>0</v>
      </c>
      <c r="C17" s="446">
        <f>[1]เตรียมข้อมูล!C116</f>
        <v>0</v>
      </c>
      <c r="D17" s="446"/>
      <c r="E17" s="384"/>
      <c r="F17" s="384"/>
      <c r="G17" s="384"/>
      <c r="H17" s="446">
        <v>0</v>
      </c>
      <c r="I17" s="447">
        <f t="shared" si="38"/>
        <v>0</v>
      </c>
      <c r="J17" s="446">
        <v>0</v>
      </c>
      <c r="K17" s="447">
        <f t="shared" si="39"/>
        <v>0</v>
      </c>
      <c r="L17" s="446">
        <v>0</v>
      </c>
      <c r="M17" s="447">
        <f t="shared" si="40"/>
        <v>0</v>
      </c>
      <c r="N17" s="446">
        <v>0</v>
      </c>
      <c r="O17" s="447">
        <f t="shared" si="41"/>
        <v>0</v>
      </c>
      <c r="P17" s="446">
        <v>0</v>
      </c>
      <c r="Q17" s="447">
        <f t="shared" si="42"/>
        <v>0</v>
      </c>
      <c r="R17" s="446">
        <v>0</v>
      </c>
      <c r="S17" s="447">
        <f t="shared" si="43"/>
        <v>0</v>
      </c>
      <c r="T17" s="446">
        <v>0</v>
      </c>
      <c r="U17" s="447">
        <f t="shared" si="44"/>
        <v>0</v>
      </c>
      <c r="V17" s="446">
        <v>0</v>
      </c>
      <c r="W17" s="447">
        <f t="shared" si="45"/>
        <v>0</v>
      </c>
      <c r="X17" s="448">
        <v>0</v>
      </c>
      <c r="Y17" s="447">
        <f t="shared" si="46"/>
        <v>0</v>
      </c>
      <c r="Z17" s="448">
        <v>0</v>
      </c>
      <c r="AA17" s="447">
        <f t="shared" si="47"/>
        <v>0</v>
      </c>
      <c r="AB17" s="448">
        <v>0</v>
      </c>
      <c r="AC17" s="447">
        <f t="shared" si="48"/>
        <v>0</v>
      </c>
      <c r="AD17" s="448"/>
      <c r="AE17" s="449"/>
      <c r="AF17" s="448"/>
      <c r="AG17" s="449"/>
      <c r="AH17" s="448"/>
      <c r="AI17" s="449"/>
      <c r="AJ17" s="450">
        <f t="shared" si="49"/>
        <v>0</v>
      </c>
      <c r="AK17" s="451">
        <f t="shared" si="50"/>
        <v>0</v>
      </c>
      <c r="AL17" s="446">
        <v>22</v>
      </c>
      <c r="AM17" s="446">
        <v>232</v>
      </c>
      <c r="AN17" s="451">
        <f t="shared" si="51"/>
        <v>254</v>
      </c>
      <c r="AO17" s="493">
        <f t="shared" si="52"/>
        <v>0</v>
      </c>
      <c r="AP17" s="498">
        <f t="shared" si="18"/>
        <v>0</v>
      </c>
      <c r="AQ17" s="495">
        <f t="shared" si="53"/>
        <v>0</v>
      </c>
      <c r="AR17" s="496">
        <f t="shared" si="54"/>
        <v>22</v>
      </c>
      <c r="AS17" s="496">
        <f t="shared" si="55"/>
        <v>232</v>
      </c>
      <c r="AT17" s="496">
        <f t="shared" si="56"/>
        <v>254</v>
      </c>
      <c r="AU17" s="497" t="e">
        <f t="shared" si="57"/>
        <v>#DIV/0!</v>
      </c>
      <c r="AV17" s="446"/>
      <c r="AW17" s="446"/>
      <c r="AX17" s="717"/>
      <c r="AY17" s="446"/>
      <c r="AZ17" s="451">
        <f t="shared" si="58"/>
        <v>254</v>
      </c>
      <c r="BA17" s="455" t="e">
        <f t="shared" si="59"/>
        <v>#DIV/0!</v>
      </c>
      <c r="BB17" s="446"/>
      <c r="BC17" s="415"/>
      <c r="BD17" s="415">
        <f t="shared" si="60"/>
        <v>0</v>
      </c>
      <c r="BE17" s="415">
        <f t="shared" si="61"/>
        <v>0</v>
      </c>
      <c r="BF17" s="433"/>
      <c r="BG17" s="433"/>
      <c r="BH17" s="433">
        <v>0</v>
      </c>
      <c r="BI17" s="433"/>
      <c r="BJ17" s="433"/>
      <c r="BK17" s="433"/>
      <c r="BL17" s="433"/>
      <c r="BM17" s="433"/>
      <c r="BN17" s="433"/>
      <c r="BO17" s="434"/>
      <c r="BP17" s="434"/>
      <c r="BQ17" s="434"/>
      <c r="BR17" s="433"/>
      <c r="BS17" s="433"/>
      <c r="BT17" s="433"/>
      <c r="BU17" s="433"/>
      <c r="BV17" s="433"/>
      <c r="BW17" s="433"/>
      <c r="BX17" s="433"/>
      <c r="BY17" s="433"/>
      <c r="BZ17" s="433"/>
      <c r="CA17" s="433"/>
      <c r="CB17" s="433"/>
      <c r="CC17" s="433"/>
      <c r="CD17" s="433"/>
      <c r="CE17" s="433"/>
      <c r="CF17" s="433"/>
      <c r="CG17" s="433"/>
      <c r="CH17" s="435"/>
      <c r="CI17" s="435"/>
      <c r="CJ17" s="436">
        <f t="shared" si="62"/>
        <v>0</v>
      </c>
      <c r="CK17" s="433">
        <f t="shared" si="63"/>
        <v>0</v>
      </c>
      <c r="CL17" s="433">
        <f t="shared" si="64"/>
        <v>0</v>
      </c>
      <c r="CM17" s="437">
        <f t="shared" si="65"/>
        <v>0</v>
      </c>
      <c r="CN17" s="438">
        <f t="shared" si="66"/>
        <v>0</v>
      </c>
      <c r="CO17" s="439">
        <f t="shared" si="67"/>
        <v>0</v>
      </c>
      <c r="CP17" s="438">
        <f t="shared" si="68"/>
        <v>0</v>
      </c>
      <c r="CQ17" s="440"/>
      <c r="CR17" s="440"/>
      <c r="CS17" s="440"/>
      <c r="CT17" s="440"/>
      <c r="CU17" s="440"/>
      <c r="CV17" s="440"/>
      <c r="CW17" s="440"/>
      <c r="CX17" s="441"/>
      <c r="CY17" s="441"/>
      <c r="CZ17" s="441"/>
      <c r="DA17" s="440"/>
      <c r="DB17" s="440"/>
      <c r="DC17" s="440"/>
      <c r="DD17" s="440"/>
      <c r="DE17" s="440"/>
      <c r="DF17" s="440"/>
      <c r="DG17" s="440"/>
      <c r="DH17" s="440"/>
      <c r="DI17" s="440"/>
      <c r="DJ17" s="440"/>
      <c r="DK17" s="440"/>
      <c r="DL17" s="440"/>
      <c r="DM17" s="440"/>
      <c r="DN17" s="440"/>
      <c r="DO17" s="440"/>
      <c r="DP17" s="440"/>
      <c r="DQ17" s="425">
        <f t="shared" si="69"/>
        <v>0</v>
      </c>
      <c r="DR17" s="442"/>
      <c r="DS17" s="442"/>
      <c r="DT17" s="440">
        <f t="shared" si="70"/>
        <v>0</v>
      </c>
      <c r="DU17" s="440">
        <f t="shared" si="71"/>
        <v>0</v>
      </c>
      <c r="DV17" s="440">
        <f t="shared" si="72"/>
        <v>0</v>
      </c>
      <c r="DW17" s="440">
        <f t="shared" si="73"/>
        <v>0</v>
      </c>
      <c r="DX17" s="427">
        <f t="shared" si="74"/>
        <v>0</v>
      </c>
      <c r="DY17" s="428" t="e">
        <f t="shared" si="75"/>
        <v>#DIV/0!</v>
      </c>
      <c r="DZ17" s="518"/>
      <c r="EA17" s="518"/>
      <c r="EB17" s="518"/>
      <c r="EC17" s="518"/>
      <c r="ED17" s="518"/>
      <c r="EE17" s="518"/>
      <c r="EF17" s="518"/>
      <c r="EG17" s="518"/>
      <c r="EH17" s="518"/>
      <c r="EI17" s="518"/>
      <c r="EJ17" s="518"/>
      <c r="EK17" s="518"/>
      <c r="EL17" s="518"/>
      <c r="EM17" s="518"/>
      <c r="EN17" s="518"/>
      <c r="EO17" s="518"/>
      <c r="EP17" s="518"/>
      <c r="EQ17" s="518"/>
      <c r="ER17" s="518"/>
      <c r="ES17" s="518"/>
      <c r="ET17" s="518"/>
      <c r="EU17" s="518"/>
      <c r="EV17" s="518"/>
      <c r="EW17" s="518"/>
      <c r="EX17" s="518"/>
      <c r="EY17" s="518"/>
      <c r="EZ17" s="431">
        <f t="shared" si="76"/>
        <v>0</v>
      </c>
      <c r="FB17" s="445">
        <f t="shared" si="77"/>
        <v>0</v>
      </c>
      <c r="FD17" s="395">
        <f t="shared" si="78"/>
        <v>232</v>
      </c>
    </row>
    <row r="18" spans="1:160" s="395" customFormat="1">
      <c r="A18" s="446">
        <v>120</v>
      </c>
      <c r="B18" s="446">
        <v>0</v>
      </c>
      <c r="C18" s="446">
        <f>[1]เตรียมข้อมูล!C124</f>
        <v>0</v>
      </c>
      <c r="D18" s="446"/>
      <c r="E18" s="384"/>
      <c r="F18" s="384"/>
      <c r="G18" s="384"/>
      <c r="H18" s="446">
        <v>0</v>
      </c>
      <c r="I18" s="447">
        <f t="shared" si="38"/>
        <v>0</v>
      </c>
      <c r="J18" s="446">
        <v>0</v>
      </c>
      <c r="K18" s="447">
        <f t="shared" si="39"/>
        <v>0</v>
      </c>
      <c r="L18" s="446">
        <v>0</v>
      </c>
      <c r="M18" s="447">
        <f t="shared" si="40"/>
        <v>0</v>
      </c>
      <c r="N18" s="446">
        <v>0</v>
      </c>
      <c r="O18" s="447">
        <f t="shared" si="41"/>
        <v>0</v>
      </c>
      <c r="P18" s="446">
        <v>0</v>
      </c>
      <c r="Q18" s="447">
        <f t="shared" si="42"/>
        <v>0</v>
      </c>
      <c r="R18" s="446">
        <v>0</v>
      </c>
      <c r="S18" s="447">
        <f t="shared" si="43"/>
        <v>0</v>
      </c>
      <c r="T18" s="446">
        <v>0</v>
      </c>
      <c r="U18" s="447">
        <f t="shared" si="44"/>
        <v>0</v>
      </c>
      <c r="V18" s="446">
        <v>0</v>
      </c>
      <c r="W18" s="447">
        <f t="shared" si="45"/>
        <v>0</v>
      </c>
      <c r="X18" s="448">
        <v>0</v>
      </c>
      <c r="Y18" s="447">
        <f t="shared" si="46"/>
        <v>0</v>
      </c>
      <c r="Z18" s="448">
        <v>0</v>
      </c>
      <c r="AA18" s="447">
        <f t="shared" si="47"/>
        <v>0</v>
      </c>
      <c r="AB18" s="448">
        <v>0</v>
      </c>
      <c r="AC18" s="447">
        <f t="shared" si="48"/>
        <v>0</v>
      </c>
      <c r="AD18" s="448"/>
      <c r="AE18" s="449"/>
      <c r="AF18" s="448"/>
      <c r="AG18" s="449"/>
      <c r="AH18" s="448"/>
      <c r="AI18" s="449"/>
      <c r="AJ18" s="450">
        <f t="shared" si="49"/>
        <v>0</v>
      </c>
      <c r="AK18" s="451">
        <f t="shared" si="50"/>
        <v>0</v>
      </c>
      <c r="AL18" s="446">
        <v>0</v>
      </c>
      <c r="AM18" s="446">
        <v>0</v>
      </c>
      <c r="AN18" s="451">
        <f t="shared" si="51"/>
        <v>0</v>
      </c>
      <c r="AO18" s="493">
        <f t="shared" si="52"/>
        <v>0</v>
      </c>
      <c r="AP18" s="498">
        <f t="shared" si="18"/>
        <v>0</v>
      </c>
      <c r="AQ18" s="495">
        <f t="shared" si="53"/>
        <v>0</v>
      </c>
      <c r="AR18" s="496">
        <f t="shared" si="54"/>
        <v>0</v>
      </c>
      <c r="AS18" s="496">
        <f t="shared" si="55"/>
        <v>0</v>
      </c>
      <c r="AT18" s="496">
        <f t="shared" si="56"/>
        <v>0</v>
      </c>
      <c r="AU18" s="497" t="e">
        <f t="shared" si="57"/>
        <v>#DIV/0!</v>
      </c>
      <c r="AV18" s="446"/>
      <c r="AW18" s="446"/>
      <c r="AX18" s="717"/>
      <c r="AY18" s="446"/>
      <c r="AZ18" s="451">
        <f t="shared" si="58"/>
        <v>0</v>
      </c>
      <c r="BA18" s="455" t="e">
        <f t="shared" si="59"/>
        <v>#DIV/0!</v>
      </c>
      <c r="BB18" s="446"/>
      <c r="BC18" s="415"/>
      <c r="BD18" s="415">
        <f t="shared" si="60"/>
        <v>0</v>
      </c>
      <c r="BE18" s="415">
        <f t="shared" si="61"/>
        <v>0</v>
      </c>
      <c r="BF18" s="433"/>
      <c r="BG18" s="433"/>
      <c r="BH18" s="433">
        <v>0</v>
      </c>
      <c r="BI18" s="433"/>
      <c r="BJ18" s="433"/>
      <c r="BK18" s="433"/>
      <c r="BL18" s="433"/>
      <c r="BM18" s="433"/>
      <c r="BN18" s="433"/>
      <c r="BO18" s="434"/>
      <c r="BP18" s="434"/>
      <c r="BQ18" s="434"/>
      <c r="BR18" s="433"/>
      <c r="BS18" s="433"/>
      <c r="BT18" s="433"/>
      <c r="BU18" s="433"/>
      <c r="BV18" s="433"/>
      <c r="BW18" s="433"/>
      <c r="BX18" s="433"/>
      <c r="BY18" s="433"/>
      <c r="BZ18" s="433"/>
      <c r="CA18" s="433"/>
      <c r="CB18" s="433"/>
      <c r="CC18" s="433"/>
      <c r="CD18" s="433"/>
      <c r="CE18" s="433"/>
      <c r="CF18" s="433"/>
      <c r="CG18" s="433"/>
      <c r="CH18" s="435"/>
      <c r="CI18" s="435"/>
      <c r="CJ18" s="436">
        <f t="shared" si="62"/>
        <v>0</v>
      </c>
      <c r="CK18" s="433">
        <f t="shared" si="63"/>
        <v>0</v>
      </c>
      <c r="CL18" s="433">
        <f t="shared" si="64"/>
        <v>0</v>
      </c>
      <c r="CM18" s="437">
        <f t="shared" si="65"/>
        <v>0</v>
      </c>
      <c r="CN18" s="438">
        <f t="shared" si="66"/>
        <v>0</v>
      </c>
      <c r="CO18" s="439">
        <f t="shared" si="67"/>
        <v>0</v>
      </c>
      <c r="CP18" s="438">
        <f t="shared" si="68"/>
        <v>0</v>
      </c>
      <c r="CQ18" s="440"/>
      <c r="CR18" s="440"/>
      <c r="CS18" s="440"/>
      <c r="CT18" s="440"/>
      <c r="CU18" s="440"/>
      <c r="CV18" s="440"/>
      <c r="CW18" s="440"/>
      <c r="CX18" s="441"/>
      <c r="CY18" s="441"/>
      <c r="CZ18" s="441"/>
      <c r="DA18" s="440"/>
      <c r="DB18" s="440"/>
      <c r="DC18" s="440"/>
      <c r="DD18" s="440"/>
      <c r="DE18" s="440"/>
      <c r="DF18" s="440"/>
      <c r="DG18" s="440"/>
      <c r="DH18" s="440"/>
      <c r="DI18" s="440"/>
      <c r="DJ18" s="440"/>
      <c r="DK18" s="440"/>
      <c r="DL18" s="440"/>
      <c r="DM18" s="440"/>
      <c r="DN18" s="440"/>
      <c r="DO18" s="440"/>
      <c r="DP18" s="440"/>
      <c r="DQ18" s="425">
        <f t="shared" si="69"/>
        <v>0</v>
      </c>
      <c r="DR18" s="442"/>
      <c r="DS18" s="442"/>
      <c r="DT18" s="440">
        <f t="shared" si="70"/>
        <v>0</v>
      </c>
      <c r="DU18" s="440">
        <f t="shared" si="71"/>
        <v>0</v>
      </c>
      <c r="DV18" s="440">
        <f t="shared" si="72"/>
        <v>0</v>
      </c>
      <c r="DW18" s="440">
        <f t="shared" si="73"/>
        <v>0</v>
      </c>
      <c r="DX18" s="427">
        <f t="shared" si="74"/>
        <v>0</v>
      </c>
      <c r="DY18" s="428" t="e">
        <f t="shared" si="75"/>
        <v>#DIV/0!</v>
      </c>
      <c r="DZ18" s="518"/>
      <c r="EA18" s="518"/>
      <c r="EB18" s="518"/>
      <c r="EC18" s="518"/>
      <c r="ED18" s="518"/>
      <c r="EE18" s="518"/>
      <c r="EF18" s="518"/>
      <c r="EG18" s="518"/>
      <c r="EH18" s="518"/>
      <c r="EI18" s="518"/>
      <c r="EJ18" s="518"/>
      <c r="EK18" s="518"/>
      <c r="EL18" s="518"/>
      <c r="EM18" s="518"/>
      <c r="EN18" s="518"/>
      <c r="EO18" s="518"/>
      <c r="EP18" s="518"/>
      <c r="EQ18" s="518"/>
      <c r="ER18" s="518"/>
      <c r="ES18" s="518"/>
      <c r="ET18" s="518"/>
      <c r="EU18" s="518"/>
      <c r="EV18" s="518"/>
      <c r="EW18" s="518"/>
      <c r="EX18" s="518"/>
      <c r="EY18" s="518"/>
      <c r="EZ18" s="431">
        <f t="shared" si="76"/>
        <v>0</v>
      </c>
      <c r="FB18" s="445">
        <f t="shared" si="77"/>
        <v>0</v>
      </c>
      <c r="FD18" s="395">
        <f t="shared" si="78"/>
        <v>0</v>
      </c>
    </row>
    <row r="19" spans="1:160" s="395" customFormat="1">
      <c r="A19" s="446">
        <v>35</v>
      </c>
      <c r="B19" s="446" t="s">
        <v>513</v>
      </c>
      <c r="C19" s="446" t="str">
        <f>[1]เตรียมข้อมูล!C39</f>
        <v>ปากพะยูน</v>
      </c>
      <c r="D19" s="446"/>
      <c r="E19" s="384">
        <v>30</v>
      </c>
      <c r="F19" s="384">
        <v>4</v>
      </c>
      <c r="G19" s="384" t="s">
        <v>104</v>
      </c>
      <c r="H19" s="613">
        <v>2</v>
      </c>
      <c r="I19" s="614">
        <f t="shared" si="38"/>
        <v>1</v>
      </c>
      <c r="J19" s="613">
        <v>7</v>
      </c>
      <c r="K19" s="614">
        <f t="shared" si="39"/>
        <v>1</v>
      </c>
      <c r="L19" s="613">
        <v>7</v>
      </c>
      <c r="M19" s="614">
        <f t="shared" si="40"/>
        <v>1</v>
      </c>
      <c r="N19" s="613">
        <v>3</v>
      </c>
      <c r="O19" s="614">
        <f t="shared" si="41"/>
        <v>1</v>
      </c>
      <c r="P19" s="613">
        <v>1</v>
      </c>
      <c r="Q19" s="614">
        <f t="shared" si="42"/>
        <v>1</v>
      </c>
      <c r="R19" s="613">
        <v>5</v>
      </c>
      <c r="S19" s="614">
        <f t="shared" si="43"/>
        <v>1</v>
      </c>
      <c r="T19" s="613">
        <v>2</v>
      </c>
      <c r="U19" s="614">
        <f t="shared" si="44"/>
        <v>1</v>
      </c>
      <c r="V19" s="613">
        <v>3</v>
      </c>
      <c r="W19" s="614">
        <f t="shared" si="45"/>
        <v>1</v>
      </c>
      <c r="X19" s="615">
        <v>0</v>
      </c>
      <c r="Y19" s="614">
        <f t="shared" si="46"/>
        <v>0</v>
      </c>
      <c r="Z19" s="615">
        <v>0</v>
      </c>
      <c r="AA19" s="614">
        <f t="shared" si="47"/>
        <v>0</v>
      </c>
      <c r="AB19" s="615">
        <v>0</v>
      </c>
      <c r="AC19" s="614">
        <f t="shared" si="48"/>
        <v>0</v>
      </c>
      <c r="AD19" s="615"/>
      <c r="AE19" s="616"/>
      <c r="AF19" s="615"/>
      <c r="AG19" s="616"/>
      <c r="AH19" s="615"/>
      <c r="AI19" s="616"/>
      <c r="AJ19" s="617">
        <f t="shared" si="49"/>
        <v>30</v>
      </c>
      <c r="AK19" s="618">
        <f t="shared" si="50"/>
        <v>8</v>
      </c>
      <c r="AL19" s="613">
        <v>1</v>
      </c>
      <c r="AM19" s="613">
        <v>2</v>
      </c>
      <c r="AN19" s="618">
        <f t="shared" si="51"/>
        <v>3</v>
      </c>
      <c r="AO19" s="619">
        <f t="shared" si="52"/>
        <v>1</v>
      </c>
      <c r="AP19" s="620">
        <f t="shared" si="18"/>
        <v>2</v>
      </c>
      <c r="AQ19" s="621">
        <f t="shared" si="53"/>
        <v>3</v>
      </c>
      <c r="AR19" s="622">
        <f t="shared" si="54"/>
        <v>0</v>
      </c>
      <c r="AS19" s="622">
        <f t="shared" si="55"/>
        <v>0</v>
      </c>
      <c r="AT19" s="622">
        <f t="shared" si="56"/>
        <v>0</v>
      </c>
      <c r="AU19" s="623">
        <f t="shared" si="57"/>
        <v>0</v>
      </c>
      <c r="AV19" s="613"/>
      <c r="AW19" s="613"/>
      <c r="AX19" s="718"/>
      <c r="AY19" s="613"/>
      <c r="AZ19" s="618">
        <f t="shared" si="58"/>
        <v>0</v>
      </c>
      <c r="BA19" s="624">
        <f t="shared" si="59"/>
        <v>0</v>
      </c>
      <c r="BB19" s="613"/>
      <c r="BC19" s="625"/>
      <c r="BD19" s="625">
        <f t="shared" si="60"/>
        <v>1</v>
      </c>
      <c r="BE19" s="625">
        <f t="shared" si="61"/>
        <v>2</v>
      </c>
      <c r="BF19" s="626">
        <f>A19</f>
        <v>35</v>
      </c>
      <c r="BG19" s="626" t="str">
        <f>B19</f>
        <v>บ้านท่าเนียน</v>
      </c>
      <c r="BH19" s="627">
        <f>AL19</f>
        <v>1</v>
      </c>
      <c r="BI19" s="627">
        <v>1</v>
      </c>
      <c r="BJ19" s="627">
        <v>1</v>
      </c>
      <c r="BK19" s="627"/>
      <c r="BL19" s="627"/>
      <c r="BM19" s="627"/>
      <c r="BN19" s="627"/>
      <c r="BO19" s="628"/>
      <c r="BP19" s="628"/>
      <c r="BQ19" s="628"/>
      <c r="BR19" s="627"/>
      <c r="BS19" s="627"/>
      <c r="BT19" s="627"/>
      <c r="BU19" s="627"/>
      <c r="BV19" s="627"/>
      <c r="BW19" s="627"/>
      <c r="BX19" s="627"/>
      <c r="BY19" s="627"/>
      <c r="BZ19" s="627"/>
      <c r="CA19" s="627"/>
      <c r="CB19" s="627"/>
      <c r="CC19" s="627"/>
      <c r="CD19" s="627"/>
      <c r="CE19" s="627"/>
      <c r="CF19" s="627"/>
      <c r="CG19" s="627"/>
      <c r="CH19" s="629">
        <v>0</v>
      </c>
      <c r="CI19" s="629"/>
      <c r="CJ19" s="630">
        <f t="shared" si="62"/>
        <v>3</v>
      </c>
      <c r="CK19" s="627">
        <f t="shared" si="63"/>
        <v>1</v>
      </c>
      <c r="CL19" s="627">
        <f t="shared" si="64"/>
        <v>2</v>
      </c>
      <c r="CM19" s="631">
        <f t="shared" si="65"/>
        <v>3</v>
      </c>
      <c r="CN19" s="632">
        <f t="shared" si="66"/>
        <v>0</v>
      </c>
      <c r="CO19" s="633">
        <f t="shared" si="67"/>
        <v>0</v>
      </c>
      <c r="CP19" s="632">
        <f t="shared" si="68"/>
        <v>0</v>
      </c>
      <c r="CQ19" s="634"/>
      <c r="CR19" s="634"/>
      <c r="CS19" s="634"/>
      <c r="CT19" s="634"/>
      <c r="CU19" s="634"/>
      <c r="CV19" s="634"/>
      <c r="CW19" s="634"/>
      <c r="CX19" s="635"/>
      <c r="CY19" s="635"/>
      <c r="CZ19" s="635"/>
      <c r="DA19" s="634"/>
      <c r="DB19" s="634"/>
      <c r="DC19" s="634"/>
      <c r="DD19" s="634"/>
      <c r="DE19" s="634"/>
      <c r="DF19" s="634"/>
      <c r="DG19" s="634"/>
      <c r="DH19" s="634"/>
      <c r="DI19" s="634"/>
      <c r="DJ19" s="634"/>
      <c r="DK19" s="634"/>
      <c r="DL19" s="634"/>
      <c r="DM19" s="634"/>
      <c r="DN19" s="634"/>
      <c r="DO19" s="634"/>
      <c r="DP19" s="634"/>
      <c r="DQ19" s="636">
        <f t="shared" si="69"/>
        <v>0</v>
      </c>
      <c r="DR19" s="637">
        <f>A19</f>
        <v>35</v>
      </c>
      <c r="DS19" s="637" t="str">
        <f>B19</f>
        <v>บ้านท่าเนียน</v>
      </c>
      <c r="DT19" s="634">
        <f t="shared" si="70"/>
        <v>0</v>
      </c>
      <c r="DU19" s="634">
        <f t="shared" si="71"/>
        <v>0</v>
      </c>
      <c r="DV19" s="634">
        <f t="shared" si="72"/>
        <v>0</v>
      </c>
      <c r="DW19" s="634">
        <f t="shared" si="73"/>
        <v>0</v>
      </c>
      <c r="DX19" s="636">
        <f t="shared" si="74"/>
        <v>0</v>
      </c>
      <c r="DY19" s="638">
        <f t="shared" si="75"/>
        <v>0</v>
      </c>
      <c r="DZ19" s="639"/>
      <c r="EA19" s="639"/>
      <c r="EB19" s="639"/>
      <c r="EC19" s="639"/>
      <c r="ED19" s="639"/>
      <c r="EE19" s="639"/>
      <c r="EF19" s="639"/>
      <c r="EG19" s="639"/>
      <c r="EH19" s="639"/>
      <c r="EI19" s="639"/>
      <c r="EJ19" s="639"/>
      <c r="EK19" s="639"/>
      <c r="EL19" s="639"/>
      <c r="EM19" s="639"/>
      <c r="EN19" s="639"/>
      <c r="EO19" s="639"/>
      <c r="EP19" s="639"/>
      <c r="EQ19" s="639"/>
      <c r="ER19" s="639"/>
      <c r="ES19" s="639"/>
      <c r="ET19" s="639"/>
      <c r="EU19" s="639"/>
      <c r="EV19" s="639"/>
      <c r="EW19" s="639"/>
      <c r="EX19" s="639"/>
      <c r="EY19" s="639"/>
      <c r="EZ19" s="640">
        <f t="shared" si="76"/>
        <v>0</v>
      </c>
      <c r="FA19" s="626"/>
      <c r="FB19" s="641">
        <f t="shared" si="77"/>
        <v>0</v>
      </c>
      <c r="FD19" s="626">
        <f>AN19-CJ19</f>
        <v>0</v>
      </c>
    </row>
    <row r="20" spans="1:160" s="395" customFormat="1">
      <c r="A20" s="446">
        <v>22</v>
      </c>
      <c r="B20" s="446" t="s">
        <v>514</v>
      </c>
      <c r="C20" s="446" t="str">
        <f>[1]เตรียมข้อมูล!C26</f>
        <v>เขาชัยสน</v>
      </c>
      <c r="D20" s="446"/>
      <c r="E20" s="384">
        <v>30</v>
      </c>
      <c r="F20" s="384">
        <v>1</v>
      </c>
      <c r="G20" s="384" t="s">
        <v>104</v>
      </c>
      <c r="H20" s="613">
        <v>7</v>
      </c>
      <c r="I20" s="614">
        <f t="shared" si="38"/>
        <v>1</v>
      </c>
      <c r="J20" s="613">
        <v>5</v>
      </c>
      <c r="K20" s="614">
        <f t="shared" si="39"/>
        <v>1</v>
      </c>
      <c r="L20" s="613">
        <v>2</v>
      </c>
      <c r="M20" s="614">
        <f t="shared" si="40"/>
        <v>1</v>
      </c>
      <c r="N20" s="613">
        <v>5</v>
      </c>
      <c r="O20" s="614">
        <f t="shared" si="41"/>
        <v>1</v>
      </c>
      <c r="P20" s="613">
        <v>6</v>
      </c>
      <c r="Q20" s="614">
        <f t="shared" si="42"/>
        <v>1</v>
      </c>
      <c r="R20" s="613">
        <v>7</v>
      </c>
      <c r="S20" s="614">
        <f t="shared" si="43"/>
        <v>1</v>
      </c>
      <c r="T20" s="613">
        <v>3</v>
      </c>
      <c r="U20" s="614">
        <f t="shared" si="44"/>
        <v>1</v>
      </c>
      <c r="V20" s="613">
        <v>1</v>
      </c>
      <c r="W20" s="614">
        <f t="shared" si="45"/>
        <v>1</v>
      </c>
      <c r="X20" s="615">
        <v>0</v>
      </c>
      <c r="Y20" s="614">
        <f t="shared" si="46"/>
        <v>0</v>
      </c>
      <c r="Z20" s="615">
        <v>0</v>
      </c>
      <c r="AA20" s="614">
        <f t="shared" si="47"/>
        <v>0</v>
      </c>
      <c r="AB20" s="615">
        <v>0</v>
      </c>
      <c r="AC20" s="614">
        <f t="shared" si="48"/>
        <v>0</v>
      </c>
      <c r="AD20" s="615"/>
      <c r="AE20" s="616"/>
      <c r="AF20" s="615"/>
      <c r="AG20" s="616"/>
      <c r="AH20" s="615"/>
      <c r="AI20" s="616"/>
      <c r="AJ20" s="617">
        <f t="shared" si="49"/>
        <v>36</v>
      </c>
      <c r="AK20" s="618">
        <f t="shared" si="50"/>
        <v>8</v>
      </c>
      <c r="AL20" s="613">
        <v>1</v>
      </c>
      <c r="AM20" s="613">
        <v>2</v>
      </c>
      <c r="AN20" s="618">
        <f t="shared" si="51"/>
        <v>3</v>
      </c>
      <c r="AO20" s="619">
        <f t="shared" si="52"/>
        <v>1</v>
      </c>
      <c r="AP20" s="620">
        <f t="shared" si="18"/>
        <v>2</v>
      </c>
      <c r="AQ20" s="621">
        <f t="shared" si="53"/>
        <v>3</v>
      </c>
      <c r="AR20" s="622">
        <f t="shared" si="54"/>
        <v>0</v>
      </c>
      <c r="AS20" s="622">
        <f t="shared" si="55"/>
        <v>0</v>
      </c>
      <c r="AT20" s="622">
        <f t="shared" si="56"/>
        <v>0</v>
      </c>
      <c r="AU20" s="623">
        <f t="shared" si="57"/>
        <v>0</v>
      </c>
      <c r="AV20" s="613"/>
      <c r="AW20" s="613"/>
      <c r="AX20" s="718"/>
      <c r="AY20" s="613"/>
      <c r="AZ20" s="618">
        <f t="shared" si="58"/>
        <v>0</v>
      </c>
      <c r="BA20" s="624">
        <f t="shared" si="59"/>
        <v>0</v>
      </c>
      <c r="BB20" s="613"/>
      <c r="BC20" s="625"/>
      <c r="BD20" s="625">
        <f t="shared" si="60"/>
        <v>1</v>
      </c>
      <c r="BE20" s="625">
        <f t="shared" si="61"/>
        <v>2</v>
      </c>
      <c r="BF20" s="626">
        <f t="shared" ref="BF20:BF83" si="79">A20</f>
        <v>22</v>
      </c>
      <c r="BG20" s="626" t="str">
        <f t="shared" ref="BG20:BG83" si="80">B20</f>
        <v>บ้านนาหยา</v>
      </c>
      <c r="BH20" s="627">
        <f t="shared" ref="BH20:BH83" si="81">AL20</f>
        <v>1</v>
      </c>
      <c r="BI20" s="627">
        <v>1</v>
      </c>
      <c r="BJ20" s="627">
        <v>1</v>
      </c>
      <c r="BK20" s="627"/>
      <c r="BL20" s="627"/>
      <c r="BM20" s="627"/>
      <c r="BN20" s="627"/>
      <c r="BO20" s="628"/>
      <c r="BP20" s="628"/>
      <c r="BQ20" s="628"/>
      <c r="BR20" s="627"/>
      <c r="BS20" s="627"/>
      <c r="BT20" s="627"/>
      <c r="BU20" s="627"/>
      <c r="BV20" s="627"/>
      <c r="BW20" s="627"/>
      <c r="BX20" s="627"/>
      <c r="BY20" s="627"/>
      <c r="BZ20" s="627"/>
      <c r="CA20" s="627"/>
      <c r="CB20" s="627"/>
      <c r="CC20" s="627"/>
      <c r="CD20" s="627"/>
      <c r="CE20" s="627"/>
      <c r="CF20" s="627"/>
      <c r="CG20" s="627"/>
      <c r="CH20" s="629">
        <v>0</v>
      </c>
      <c r="CI20" s="629"/>
      <c r="CJ20" s="630">
        <f t="shared" ref="CJ20:CJ83" si="82">SUM(BH20:CI20)</f>
        <v>3</v>
      </c>
      <c r="CK20" s="627">
        <f t="shared" si="63"/>
        <v>1</v>
      </c>
      <c r="CL20" s="627">
        <f t="shared" si="64"/>
        <v>2</v>
      </c>
      <c r="CM20" s="631">
        <f t="shared" si="65"/>
        <v>3</v>
      </c>
      <c r="CN20" s="632">
        <f t="shared" si="66"/>
        <v>0</v>
      </c>
      <c r="CO20" s="633">
        <f t="shared" si="67"/>
        <v>0</v>
      </c>
      <c r="CP20" s="632">
        <f t="shared" si="68"/>
        <v>0</v>
      </c>
      <c r="CQ20" s="634"/>
      <c r="CR20" s="634"/>
      <c r="CS20" s="634"/>
      <c r="CT20" s="634"/>
      <c r="CU20" s="634"/>
      <c r="CV20" s="634"/>
      <c r="CW20" s="634"/>
      <c r="CX20" s="635"/>
      <c r="CY20" s="635"/>
      <c r="CZ20" s="635"/>
      <c r="DA20" s="634"/>
      <c r="DB20" s="634"/>
      <c r="DC20" s="634"/>
      <c r="DD20" s="634"/>
      <c r="DE20" s="634"/>
      <c r="DF20" s="634"/>
      <c r="DG20" s="634"/>
      <c r="DH20" s="634"/>
      <c r="DI20" s="634"/>
      <c r="DJ20" s="634"/>
      <c r="DK20" s="634"/>
      <c r="DL20" s="634"/>
      <c r="DM20" s="634"/>
      <c r="DN20" s="634"/>
      <c r="DO20" s="634"/>
      <c r="DP20" s="634"/>
      <c r="DQ20" s="636">
        <f t="shared" si="69"/>
        <v>0</v>
      </c>
      <c r="DR20" s="637">
        <f t="shared" ref="DR20:DR35" si="83">A20</f>
        <v>22</v>
      </c>
      <c r="DS20" s="637" t="str">
        <f t="shared" ref="DS20:DS35" si="84">B20</f>
        <v>บ้านนาหยา</v>
      </c>
      <c r="DT20" s="634">
        <f t="shared" si="70"/>
        <v>0</v>
      </c>
      <c r="DU20" s="634">
        <f t="shared" si="71"/>
        <v>0</v>
      </c>
      <c r="DV20" s="634">
        <f t="shared" si="72"/>
        <v>0</v>
      </c>
      <c r="DW20" s="634">
        <f t="shared" si="73"/>
        <v>0</v>
      </c>
      <c r="DX20" s="636">
        <f t="shared" si="74"/>
        <v>0</v>
      </c>
      <c r="DY20" s="638">
        <f t="shared" si="75"/>
        <v>0</v>
      </c>
      <c r="DZ20" s="639"/>
      <c r="EA20" s="639"/>
      <c r="EB20" s="639"/>
      <c r="EC20" s="639"/>
      <c r="ED20" s="639"/>
      <c r="EE20" s="639"/>
      <c r="EF20" s="639"/>
      <c r="EG20" s="639"/>
      <c r="EH20" s="639"/>
      <c r="EI20" s="639"/>
      <c r="EJ20" s="639"/>
      <c r="EK20" s="639"/>
      <c r="EL20" s="639"/>
      <c r="EM20" s="639"/>
      <c r="EN20" s="639"/>
      <c r="EO20" s="639"/>
      <c r="EP20" s="639"/>
      <c r="EQ20" s="639"/>
      <c r="ER20" s="639"/>
      <c r="ES20" s="639"/>
      <c r="ET20" s="639"/>
      <c r="EU20" s="639"/>
      <c r="EV20" s="639"/>
      <c r="EW20" s="639"/>
      <c r="EX20" s="639"/>
      <c r="EY20" s="639"/>
      <c r="EZ20" s="640">
        <f t="shared" si="76"/>
        <v>0</v>
      </c>
      <c r="FA20" s="626"/>
      <c r="FB20" s="641">
        <f t="shared" si="77"/>
        <v>0</v>
      </c>
      <c r="FD20" s="626">
        <f t="shared" ref="FD20:FD83" si="85">AN20-CJ20</f>
        <v>0</v>
      </c>
    </row>
    <row r="21" spans="1:160" s="395" customFormat="1" ht="27.75">
      <c r="A21" s="446">
        <v>58</v>
      </c>
      <c r="B21" s="446" t="s">
        <v>515</v>
      </c>
      <c r="C21" s="446" t="str">
        <f>[1]เตรียมข้อมูล!C62</f>
        <v>ปากพะยูน</v>
      </c>
      <c r="D21" s="446"/>
      <c r="E21" s="384">
        <v>47</v>
      </c>
      <c r="F21" s="384">
        <v>4</v>
      </c>
      <c r="G21" s="384" t="s">
        <v>104</v>
      </c>
      <c r="H21" s="613">
        <v>8</v>
      </c>
      <c r="I21" s="614">
        <f t="shared" si="38"/>
        <v>1</v>
      </c>
      <c r="J21" s="613">
        <v>5</v>
      </c>
      <c r="K21" s="614">
        <f t="shared" si="39"/>
        <v>1</v>
      </c>
      <c r="L21" s="613">
        <v>5</v>
      </c>
      <c r="M21" s="614">
        <f t="shared" si="40"/>
        <v>1</v>
      </c>
      <c r="N21" s="613">
        <v>3</v>
      </c>
      <c r="O21" s="614">
        <f t="shared" si="41"/>
        <v>1</v>
      </c>
      <c r="P21" s="613">
        <v>3</v>
      </c>
      <c r="Q21" s="614">
        <f t="shared" si="42"/>
        <v>1</v>
      </c>
      <c r="R21" s="613">
        <v>7</v>
      </c>
      <c r="S21" s="614">
        <f t="shared" si="43"/>
        <v>1</v>
      </c>
      <c r="T21" s="613">
        <v>5</v>
      </c>
      <c r="U21" s="614">
        <f t="shared" si="44"/>
        <v>1</v>
      </c>
      <c r="V21" s="613">
        <v>8</v>
      </c>
      <c r="W21" s="614">
        <f t="shared" si="45"/>
        <v>1</v>
      </c>
      <c r="X21" s="615">
        <v>0</v>
      </c>
      <c r="Y21" s="614">
        <f t="shared" si="46"/>
        <v>0</v>
      </c>
      <c r="Z21" s="615">
        <v>0</v>
      </c>
      <c r="AA21" s="614">
        <f t="shared" si="47"/>
        <v>0</v>
      </c>
      <c r="AB21" s="615">
        <v>0</v>
      </c>
      <c r="AC21" s="614">
        <f t="shared" si="48"/>
        <v>0</v>
      </c>
      <c r="AD21" s="615"/>
      <c r="AE21" s="616"/>
      <c r="AF21" s="615"/>
      <c r="AG21" s="616"/>
      <c r="AH21" s="615"/>
      <c r="AI21" s="616"/>
      <c r="AJ21" s="617">
        <f t="shared" si="49"/>
        <v>44</v>
      </c>
      <c r="AK21" s="618">
        <f t="shared" si="50"/>
        <v>8</v>
      </c>
      <c r="AL21" s="613">
        <v>1</v>
      </c>
      <c r="AM21" s="613">
        <v>4</v>
      </c>
      <c r="AN21" s="618">
        <f t="shared" si="51"/>
        <v>5</v>
      </c>
      <c r="AO21" s="619">
        <f t="shared" si="52"/>
        <v>1</v>
      </c>
      <c r="AP21" s="620">
        <f t="shared" si="18"/>
        <v>3</v>
      </c>
      <c r="AQ21" s="621">
        <f t="shared" si="53"/>
        <v>4</v>
      </c>
      <c r="AR21" s="622">
        <f t="shared" si="54"/>
        <v>0</v>
      </c>
      <c r="AS21" s="622">
        <f t="shared" si="55"/>
        <v>1</v>
      </c>
      <c r="AT21" s="622">
        <f t="shared" si="56"/>
        <v>1</v>
      </c>
      <c r="AU21" s="623">
        <f t="shared" si="57"/>
        <v>25</v>
      </c>
      <c r="AV21" s="613">
        <v>1</v>
      </c>
      <c r="AW21" s="613"/>
      <c r="AX21" s="718"/>
      <c r="AY21" s="613"/>
      <c r="AZ21" s="618">
        <f t="shared" si="58"/>
        <v>0</v>
      </c>
      <c r="BA21" s="624">
        <f t="shared" si="59"/>
        <v>0</v>
      </c>
      <c r="BB21" s="613"/>
      <c r="BC21" s="625"/>
      <c r="BD21" s="625">
        <f t="shared" si="60"/>
        <v>1</v>
      </c>
      <c r="BE21" s="625">
        <f t="shared" si="61"/>
        <v>3</v>
      </c>
      <c r="BF21" s="626">
        <f t="shared" si="79"/>
        <v>58</v>
      </c>
      <c r="BG21" s="626" t="str">
        <f t="shared" si="80"/>
        <v>บ้านเกาะโคบ</v>
      </c>
      <c r="BH21" s="627">
        <f t="shared" si="81"/>
        <v>1</v>
      </c>
      <c r="BI21" s="627">
        <v>1</v>
      </c>
      <c r="BJ21" s="627">
        <v>1</v>
      </c>
      <c r="BK21" s="627" t="s">
        <v>503</v>
      </c>
      <c r="BL21" s="627">
        <v>1</v>
      </c>
      <c r="BM21" s="627" t="s">
        <v>503</v>
      </c>
      <c r="BN21" s="627" t="s">
        <v>503</v>
      </c>
      <c r="BO21" s="628" t="s">
        <v>503</v>
      </c>
      <c r="BP21" s="628" t="s">
        <v>503</v>
      </c>
      <c r="BQ21" s="628" t="s">
        <v>503</v>
      </c>
      <c r="BR21" s="627" t="s">
        <v>503</v>
      </c>
      <c r="BS21" s="627" t="s">
        <v>503</v>
      </c>
      <c r="BT21" s="627" t="s">
        <v>503</v>
      </c>
      <c r="BU21" s="627" t="s">
        <v>503</v>
      </c>
      <c r="BV21" s="627" t="s">
        <v>503</v>
      </c>
      <c r="BW21" s="627" t="s">
        <v>503</v>
      </c>
      <c r="BX21" s="627" t="s">
        <v>503</v>
      </c>
      <c r="BY21" s="627" t="s">
        <v>503</v>
      </c>
      <c r="BZ21" s="627" t="s">
        <v>503</v>
      </c>
      <c r="CA21" s="627">
        <v>1</v>
      </c>
      <c r="CB21" s="627"/>
      <c r="CC21" s="627"/>
      <c r="CD21" s="627"/>
      <c r="CE21" s="627"/>
      <c r="CF21" s="627"/>
      <c r="CG21" s="627"/>
      <c r="CH21" s="629">
        <v>0</v>
      </c>
      <c r="CI21" s="629"/>
      <c r="CJ21" s="630">
        <f t="shared" si="82"/>
        <v>5</v>
      </c>
      <c r="CK21" s="627">
        <f t="shared" si="63"/>
        <v>1</v>
      </c>
      <c r="CL21" s="627">
        <f t="shared" si="64"/>
        <v>3</v>
      </c>
      <c r="CM21" s="631">
        <f t="shared" si="65"/>
        <v>4</v>
      </c>
      <c r="CN21" s="632">
        <f t="shared" si="66"/>
        <v>0</v>
      </c>
      <c r="CO21" s="633">
        <f t="shared" si="67"/>
        <v>1</v>
      </c>
      <c r="CP21" s="632">
        <f t="shared" si="68"/>
        <v>1</v>
      </c>
      <c r="CQ21" s="634"/>
      <c r="CR21" s="634"/>
      <c r="CS21" s="634"/>
      <c r="CT21" s="634"/>
      <c r="CU21" s="634"/>
      <c r="CV21" s="634"/>
      <c r="CW21" s="634"/>
      <c r="CX21" s="635"/>
      <c r="CY21" s="635"/>
      <c r="CZ21" s="635"/>
      <c r="DA21" s="634"/>
      <c r="DB21" s="634"/>
      <c r="DC21" s="634"/>
      <c r="DD21" s="634"/>
      <c r="DE21" s="634"/>
      <c r="DF21" s="634"/>
      <c r="DG21" s="634"/>
      <c r="DH21" s="634"/>
      <c r="DI21" s="634"/>
      <c r="DJ21" s="634"/>
      <c r="DK21" s="634"/>
      <c r="DL21" s="634"/>
      <c r="DM21" s="634"/>
      <c r="DN21" s="634"/>
      <c r="DO21" s="634"/>
      <c r="DP21" s="634"/>
      <c r="DQ21" s="636">
        <f t="shared" si="69"/>
        <v>0</v>
      </c>
      <c r="DR21" s="637">
        <f t="shared" si="83"/>
        <v>58</v>
      </c>
      <c r="DS21" s="637" t="str">
        <f t="shared" si="84"/>
        <v>บ้านเกาะโคบ</v>
      </c>
      <c r="DT21" s="634">
        <f t="shared" si="70"/>
        <v>1</v>
      </c>
      <c r="DU21" s="634">
        <f t="shared" si="71"/>
        <v>0</v>
      </c>
      <c r="DV21" s="634">
        <f t="shared" si="72"/>
        <v>0</v>
      </c>
      <c r="DW21" s="634">
        <f t="shared" si="73"/>
        <v>0</v>
      </c>
      <c r="DX21" s="636">
        <f t="shared" si="74"/>
        <v>0</v>
      </c>
      <c r="DY21" s="638">
        <f t="shared" si="75"/>
        <v>0</v>
      </c>
      <c r="DZ21" s="642"/>
      <c r="EA21" s="643">
        <v>1</v>
      </c>
      <c r="EB21" s="643"/>
      <c r="EC21" s="643"/>
      <c r="ED21" s="643"/>
      <c r="EE21" s="643"/>
      <c r="EF21" s="643"/>
      <c r="EG21" s="643"/>
      <c r="EH21" s="643"/>
      <c r="EI21" s="643"/>
      <c r="EJ21" s="643"/>
      <c r="EK21" s="643"/>
      <c r="EL21" s="643"/>
      <c r="EM21" s="643"/>
      <c r="EN21" s="643"/>
      <c r="EO21" s="643"/>
      <c r="EP21" s="643"/>
      <c r="EQ21" s="643"/>
      <c r="ER21" s="643"/>
      <c r="ES21" s="643"/>
      <c r="ET21" s="639"/>
      <c r="EU21" s="639"/>
      <c r="EV21" s="639"/>
      <c r="EW21" s="639"/>
      <c r="EX21" s="639"/>
      <c r="EY21" s="639"/>
      <c r="EZ21" s="640">
        <f t="shared" si="76"/>
        <v>1</v>
      </c>
      <c r="FA21" s="626"/>
      <c r="FB21" s="641">
        <f t="shared" si="77"/>
        <v>0</v>
      </c>
      <c r="FD21" s="626">
        <f t="shared" si="85"/>
        <v>0</v>
      </c>
    </row>
    <row r="22" spans="1:160" s="395" customFormat="1">
      <c r="A22" s="446">
        <v>88</v>
      </c>
      <c r="B22" s="446" t="s">
        <v>516</v>
      </c>
      <c r="C22" s="446" t="str">
        <f>[1]เตรียมข้อมูล!C92</f>
        <v>ตะโหมด</v>
      </c>
      <c r="D22" s="446"/>
      <c r="E22" s="384">
        <v>15</v>
      </c>
      <c r="F22" s="384">
        <v>4</v>
      </c>
      <c r="G22" s="384" t="s">
        <v>104</v>
      </c>
      <c r="H22" s="613">
        <v>6</v>
      </c>
      <c r="I22" s="614">
        <f t="shared" si="38"/>
        <v>1</v>
      </c>
      <c r="J22" s="613">
        <v>6</v>
      </c>
      <c r="K22" s="614">
        <f t="shared" si="39"/>
        <v>1</v>
      </c>
      <c r="L22" s="613">
        <v>4</v>
      </c>
      <c r="M22" s="614">
        <f t="shared" si="40"/>
        <v>1</v>
      </c>
      <c r="N22" s="613">
        <v>8</v>
      </c>
      <c r="O22" s="614">
        <f t="shared" si="41"/>
        <v>1</v>
      </c>
      <c r="P22" s="613">
        <v>7</v>
      </c>
      <c r="Q22" s="614">
        <f t="shared" si="42"/>
        <v>1</v>
      </c>
      <c r="R22" s="613">
        <v>8</v>
      </c>
      <c r="S22" s="614">
        <f t="shared" si="43"/>
        <v>1</v>
      </c>
      <c r="T22" s="613">
        <v>2</v>
      </c>
      <c r="U22" s="614">
        <f t="shared" si="44"/>
        <v>1</v>
      </c>
      <c r="V22" s="613">
        <v>7</v>
      </c>
      <c r="W22" s="614">
        <f t="shared" si="45"/>
        <v>1</v>
      </c>
      <c r="X22" s="615">
        <v>0</v>
      </c>
      <c r="Y22" s="614">
        <f t="shared" si="46"/>
        <v>0</v>
      </c>
      <c r="Z22" s="615">
        <v>0</v>
      </c>
      <c r="AA22" s="614">
        <f t="shared" si="47"/>
        <v>0</v>
      </c>
      <c r="AB22" s="615">
        <v>0</v>
      </c>
      <c r="AC22" s="614">
        <f t="shared" si="48"/>
        <v>0</v>
      </c>
      <c r="AD22" s="615"/>
      <c r="AE22" s="616"/>
      <c r="AF22" s="615"/>
      <c r="AG22" s="616"/>
      <c r="AH22" s="615"/>
      <c r="AI22" s="616"/>
      <c r="AJ22" s="617">
        <f t="shared" si="49"/>
        <v>48</v>
      </c>
      <c r="AK22" s="618">
        <f t="shared" si="50"/>
        <v>8</v>
      </c>
      <c r="AL22" s="613">
        <v>1</v>
      </c>
      <c r="AM22" s="613">
        <v>4</v>
      </c>
      <c r="AN22" s="618">
        <f t="shared" si="51"/>
        <v>5</v>
      </c>
      <c r="AO22" s="619">
        <f t="shared" si="52"/>
        <v>1</v>
      </c>
      <c r="AP22" s="620">
        <f t="shared" si="18"/>
        <v>3</v>
      </c>
      <c r="AQ22" s="621">
        <f t="shared" si="53"/>
        <v>4</v>
      </c>
      <c r="AR22" s="622">
        <f t="shared" si="54"/>
        <v>0</v>
      </c>
      <c r="AS22" s="622">
        <f t="shared" si="55"/>
        <v>1</v>
      </c>
      <c r="AT22" s="622">
        <f t="shared" si="56"/>
        <v>1</v>
      </c>
      <c r="AU22" s="623">
        <f t="shared" si="57"/>
        <v>25</v>
      </c>
      <c r="AV22" s="613">
        <v>1</v>
      </c>
      <c r="AW22" s="613"/>
      <c r="AX22" s="718"/>
      <c r="AY22" s="613"/>
      <c r="AZ22" s="618">
        <f t="shared" si="58"/>
        <v>0</v>
      </c>
      <c r="BA22" s="624">
        <f t="shared" si="59"/>
        <v>0</v>
      </c>
      <c r="BB22" s="613"/>
      <c r="BC22" s="625"/>
      <c r="BD22" s="625">
        <f t="shared" si="60"/>
        <v>1</v>
      </c>
      <c r="BE22" s="625">
        <f t="shared" si="61"/>
        <v>3</v>
      </c>
      <c r="BF22" s="626">
        <f t="shared" si="79"/>
        <v>88</v>
      </c>
      <c r="BG22" s="626" t="str">
        <f t="shared" si="80"/>
        <v>วัดปลักปอม</v>
      </c>
      <c r="BH22" s="627">
        <f t="shared" si="81"/>
        <v>1</v>
      </c>
      <c r="BI22" s="627"/>
      <c r="BJ22" s="627">
        <v>2</v>
      </c>
      <c r="BK22" s="627"/>
      <c r="BL22" s="627"/>
      <c r="BM22" s="627"/>
      <c r="BN22" s="627">
        <v>1</v>
      </c>
      <c r="BO22" s="628"/>
      <c r="BP22" s="628"/>
      <c r="BQ22" s="628"/>
      <c r="BR22" s="627">
        <v>1</v>
      </c>
      <c r="BS22" s="627"/>
      <c r="BT22" s="627"/>
      <c r="BU22" s="627"/>
      <c r="BV22" s="627"/>
      <c r="BW22" s="627"/>
      <c r="BX22" s="627"/>
      <c r="BY22" s="627"/>
      <c r="BZ22" s="627"/>
      <c r="CA22" s="627"/>
      <c r="CB22" s="627"/>
      <c r="CC22" s="627"/>
      <c r="CD22" s="627"/>
      <c r="CE22" s="627"/>
      <c r="CF22" s="627"/>
      <c r="CG22" s="627"/>
      <c r="CH22" s="629">
        <v>0</v>
      </c>
      <c r="CI22" s="629"/>
      <c r="CJ22" s="630">
        <f t="shared" si="82"/>
        <v>5</v>
      </c>
      <c r="CK22" s="627">
        <f t="shared" si="63"/>
        <v>1</v>
      </c>
      <c r="CL22" s="627">
        <f t="shared" si="64"/>
        <v>3</v>
      </c>
      <c r="CM22" s="631">
        <f t="shared" si="65"/>
        <v>4</v>
      </c>
      <c r="CN22" s="632">
        <f t="shared" si="66"/>
        <v>0</v>
      </c>
      <c r="CO22" s="633">
        <f t="shared" si="67"/>
        <v>1</v>
      </c>
      <c r="CP22" s="632">
        <f t="shared" si="68"/>
        <v>1</v>
      </c>
      <c r="CQ22" s="634"/>
      <c r="CR22" s="634"/>
      <c r="CS22" s="634"/>
      <c r="CT22" s="634"/>
      <c r="CU22" s="634"/>
      <c r="CV22" s="634"/>
      <c r="CW22" s="634"/>
      <c r="CX22" s="635"/>
      <c r="CY22" s="635"/>
      <c r="CZ22" s="635"/>
      <c r="DA22" s="634"/>
      <c r="DB22" s="634"/>
      <c r="DC22" s="634"/>
      <c r="DD22" s="634"/>
      <c r="DE22" s="634"/>
      <c r="DF22" s="634"/>
      <c r="DG22" s="634"/>
      <c r="DH22" s="634"/>
      <c r="DI22" s="634"/>
      <c r="DJ22" s="634"/>
      <c r="DK22" s="634"/>
      <c r="DL22" s="634"/>
      <c r="DM22" s="634"/>
      <c r="DN22" s="634"/>
      <c r="DO22" s="634"/>
      <c r="DP22" s="634"/>
      <c r="DQ22" s="636">
        <f t="shared" si="69"/>
        <v>0</v>
      </c>
      <c r="DR22" s="637">
        <f t="shared" si="83"/>
        <v>88</v>
      </c>
      <c r="DS22" s="637" t="str">
        <f t="shared" si="84"/>
        <v>วัดปลักปอม</v>
      </c>
      <c r="DT22" s="634">
        <f t="shared" si="70"/>
        <v>1</v>
      </c>
      <c r="DU22" s="634">
        <f t="shared" si="71"/>
        <v>0</v>
      </c>
      <c r="DV22" s="634">
        <f t="shared" si="72"/>
        <v>0</v>
      </c>
      <c r="DW22" s="634">
        <f t="shared" si="73"/>
        <v>0</v>
      </c>
      <c r="DX22" s="636">
        <f t="shared" si="74"/>
        <v>0</v>
      </c>
      <c r="DY22" s="638">
        <f t="shared" si="75"/>
        <v>0</v>
      </c>
      <c r="DZ22" s="639">
        <v>1</v>
      </c>
      <c r="EA22" s="639"/>
      <c r="EB22" s="639"/>
      <c r="EC22" s="639"/>
      <c r="ED22" s="639"/>
      <c r="EE22" s="639"/>
      <c r="EF22" s="639"/>
      <c r="EG22" s="639"/>
      <c r="EH22" s="639"/>
      <c r="EI22" s="639"/>
      <c r="EJ22" s="639"/>
      <c r="EK22" s="639"/>
      <c r="EL22" s="639"/>
      <c r="EM22" s="639"/>
      <c r="EN22" s="639"/>
      <c r="EO22" s="639"/>
      <c r="EP22" s="639"/>
      <c r="EQ22" s="639"/>
      <c r="ER22" s="639"/>
      <c r="ES22" s="639"/>
      <c r="ET22" s="639"/>
      <c r="EU22" s="639"/>
      <c r="EV22" s="639"/>
      <c r="EW22" s="639"/>
      <c r="EX22" s="639"/>
      <c r="EY22" s="639"/>
      <c r="EZ22" s="640">
        <f t="shared" si="76"/>
        <v>1</v>
      </c>
      <c r="FA22" s="626"/>
      <c r="FB22" s="641">
        <f t="shared" si="77"/>
        <v>0</v>
      </c>
      <c r="FD22" s="626">
        <f t="shared" si="85"/>
        <v>0</v>
      </c>
    </row>
    <row r="23" spans="1:160" s="395" customFormat="1">
      <c r="A23" s="446">
        <v>19</v>
      </c>
      <c r="B23" s="446" t="s">
        <v>517</v>
      </c>
      <c r="C23" s="446" t="str">
        <f>[1]เตรียมข้อมูล!C23</f>
        <v>เขาชัยสน</v>
      </c>
      <c r="D23" s="446"/>
      <c r="E23" s="384">
        <v>30</v>
      </c>
      <c r="F23" s="384">
        <v>1</v>
      </c>
      <c r="G23" s="384" t="s">
        <v>104</v>
      </c>
      <c r="H23" s="613">
        <v>5</v>
      </c>
      <c r="I23" s="614">
        <f t="shared" si="38"/>
        <v>1</v>
      </c>
      <c r="J23" s="613">
        <v>9</v>
      </c>
      <c r="K23" s="614">
        <f t="shared" si="39"/>
        <v>1</v>
      </c>
      <c r="L23" s="613">
        <v>3</v>
      </c>
      <c r="M23" s="614">
        <f t="shared" si="40"/>
        <v>1</v>
      </c>
      <c r="N23" s="613">
        <v>7</v>
      </c>
      <c r="O23" s="614">
        <f t="shared" si="41"/>
        <v>1</v>
      </c>
      <c r="P23" s="613">
        <v>5</v>
      </c>
      <c r="Q23" s="614">
        <f t="shared" si="42"/>
        <v>1</v>
      </c>
      <c r="R23" s="613">
        <v>7</v>
      </c>
      <c r="S23" s="614">
        <f t="shared" si="43"/>
        <v>1</v>
      </c>
      <c r="T23" s="613">
        <v>10</v>
      </c>
      <c r="U23" s="614">
        <f t="shared" si="44"/>
        <v>1</v>
      </c>
      <c r="V23" s="613">
        <v>9</v>
      </c>
      <c r="W23" s="614">
        <f t="shared" si="45"/>
        <v>1</v>
      </c>
      <c r="X23" s="615">
        <v>0</v>
      </c>
      <c r="Y23" s="614">
        <f t="shared" si="46"/>
        <v>0</v>
      </c>
      <c r="Z23" s="615">
        <v>0</v>
      </c>
      <c r="AA23" s="614">
        <f t="shared" si="47"/>
        <v>0</v>
      </c>
      <c r="AB23" s="615">
        <v>0</v>
      </c>
      <c r="AC23" s="614">
        <f t="shared" si="48"/>
        <v>0</v>
      </c>
      <c r="AD23" s="615"/>
      <c r="AE23" s="616"/>
      <c r="AF23" s="615"/>
      <c r="AG23" s="616"/>
      <c r="AH23" s="615"/>
      <c r="AI23" s="616"/>
      <c r="AJ23" s="617">
        <f t="shared" si="49"/>
        <v>55</v>
      </c>
      <c r="AK23" s="618">
        <f t="shared" si="50"/>
        <v>8</v>
      </c>
      <c r="AL23" s="613">
        <v>1</v>
      </c>
      <c r="AM23" s="613">
        <v>4</v>
      </c>
      <c r="AN23" s="618">
        <f t="shared" si="51"/>
        <v>5</v>
      </c>
      <c r="AO23" s="619">
        <f t="shared" si="52"/>
        <v>1</v>
      </c>
      <c r="AP23" s="620">
        <f t="shared" si="18"/>
        <v>3</v>
      </c>
      <c r="AQ23" s="621">
        <f t="shared" si="53"/>
        <v>4</v>
      </c>
      <c r="AR23" s="622">
        <f t="shared" si="54"/>
        <v>0</v>
      </c>
      <c r="AS23" s="622">
        <f t="shared" si="55"/>
        <v>1</v>
      </c>
      <c r="AT23" s="622">
        <f t="shared" si="56"/>
        <v>1</v>
      </c>
      <c r="AU23" s="623">
        <f t="shared" si="57"/>
        <v>25</v>
      </c>
      <c r="AV23" s="613">
        <v>1</v>
      </c>
      <c r="AW23" s="613"/>
      <c r="AX23" s="718"/>
      <c r="AY23" s="613"/>
      <c r="AZ23" s="618">
        <f t="shared" si="58"/>
        <v>0</v>
      </c>
      <c r="BA23" s="624">
        <f t="shared" si="59"/>
        <v>0</v>
      </c>
      <c r="BB23" s="613"/>
      <c r="BC23" s="625"/>
      <c r="BD23" s="625">
        <f t="shared" si="60"/>
        <v>1</v>
      </c>
      <c r="BE23" s="625">
        <f t="shared" si="61"/>
        <v>3</v>
      </c>
      <c r="BF23" s="626">
        <f t="shared" si="79"/>
        <v>19</v>
      </c>
      <c r="BG23" s="626" t="str">
        <f t="shared" si="80"/>
        <v>บ้านไสนายขัน</v>
      </c>
      <c r="BH23" s="627">
        <f t="shared" si="81"/>
        <v>1</v>
      </c>
      <c r="BI23" s="627"/>
      <c r="BJ23" s="627">
        <v>2</v>
      </c>
      <c r="BK23" s="627">
        <v>1</v>
      </c>
      <c r="BL23" s="627"/>
      <c r="BM23" s="627"/>
      <c r="BN23" s="627"/>
      <c r="BO23" s="628"/>
      <c r="BP23" s="628"/>
      <c r="BQ23" s="628"/>
      <c r="BR23" s="627">
        <v>1</v>
      </c>
      <c r="BS23" s="627"/>
      <c r="BT23" s="627"/>
      <c r="BU23" s="627"/>
      <c r="BV23" s="627"/>
      <c r="BW23" s="627"/>
      <c r="BX23" s="627"/>
      <c r="BY23" s="627"/>
      <c r="BZ23" s="627"/>
      <c r="CA23" s="627"/>
      <c r="CB23" s="627"/>
      <c r="CC23" s="627"/>
      <c r="CD23" s="627"/>
      <c r="CE23" s="627"/>
      <c r="CF23" s="627"/>
      <c r="CG23" s="627"/>
      <c r="CH23" s="629">
        <v>0</v>
      </c>
      <c r="CI23" s="629"/>
      <c r="CJ23" s="630">
        <f t="shared" si="82"/>
        <v>5</v>
      </c>
      <c r="CK23" s="627">
        <f t="shared" si="63"/>
        <v>1</v>
      </c>
      <c r="CL23" s="627">
        <f t="shared" si="64"/>
        <v>3</v>
      </c>
      <c r="CM23" s="631">
        <f t="shared" si="65"/>
        <v>4</v>
      </c>
      <c r="CN23" s="632">
        <f t="shared" si="66"/>
        <v>0</v>
      </c>
      <c r="CO23" s="633">
        <f t="shared" si="67"/>
        <v>1</v>
      </c>
      <c r="CP23" s="632">
        <f t="shared" si="68"/>
        <v>1</v>
      </c>
      <c r="CQ23" s="634"/>
      <c r="CR23" s="634"/>
      <c r="CS23" s="634"/>
      <c r="CT23" s="634"/>
      <c r="CU23" s="634"/>
      <c r="CV23" s="634"/>
      <c r="CW23" s="634"/>
      <c r="CX23" s="635"/>
      <c r="CY23" s="635"/>
      <c r="CZ23" s="635"/>
      <c r="DA23" s="634"/>
      <c r="DB23" s="634"/>
      <c r="DC23" s="634"/>
      <c r="DD23" s="634"/>
      <c r="DE23" s="634"/>
      <c r="DF23" s="634"/>
      <c r="DG23" s="634"/>
      <c r="DH23" s="634"/>
      <c r="DI23" s="634"/>
      <c r="DJ23" s="634"/>
      <c r="DK23" s="634"/>
      <c r="DL23" s="634"/>
      <c r="DM23" s="634"/>
      <c r="DN23" s="634"/>
      <c r="DO23" s="634"/>
      <c r="DP23" s="634"/>
      <c r="DQ23" s="636">
        <f t="shared" si="69"/>
        <v>0</v>
      </c>
      <c r="DR23" s="637">
        <f t="shared" si="83"/>
        <v>19</v>
      </c>
      <c r="DS23" s="637" t="str">
        <f t="shared" si="84"/>
        <v>บ้านไสนายขัน</v>
      </c>
      <c r="DT23" s="634">
        <f t="shared" si="70"/>
        <v>1</v>
      </c>
      <c r="DU23" s="634">
        <f t="shared" si="71"/>
        <v>0</v>
      </c>
      <c r="DV23" s="634">
        <f t="shared" si="72"/>
        <v>0</v>
      </c>
      <c r="DW23" s="634">
        <f t="shared" si="73"/>
        <v>0</v>
      </c>
      <c r="DX23" s="636">
        <f t="shared" si="74"/>
        <v>0</v>
      </c>
      <c r="DY23" s="638">
        <f t="shared" si="75"/>
        <v>0</v>
      </c>
      <c r="DZ23" s="639"/>
      <c r="EA23" s="639"/>
      <c r="EB23" s="639"/>
      <c r="EC23" s="639"/>
      <c r="ED23" s="639">
        <v>1</v>
      </c>
      <c r="EE23" s="639"/>
      <c r="EF23" s="639"/>
      <c r="EG23" s="639"/>
      <c r="EH23" s="639"/>
      <c r="EI23" s="639"/>
      <c r="EJ23" s="639"/>
      <c r="EK23" s="639"/>
      <c r="EL23" s="639"/>
      <c r="EM23" s="639"/>
      <c r="EN23" s="639"/>
      <c r="EO23" s="639"/>
      <c r="EP23" s="639"/>
      <c r="EQ23" s="639"/>
      <c r="ER23" s="639"/>
      <c r="ES23" s="639"/>
      <c r="ET23" s="639"/>
      <c r="EU23" s="639"/>
      <c r="EV23" s="639"/>
      <c r="EW23" s="639"/>
      <c r="EX23" s="639"/>
      <c r="EY23" s="639"/>
      <c r="EZ23" s="640">
        <f t="shared" si="76"/>
        <v>1</v>
      </c>
      <c r="FA23" s="626"/>
      <c r="FB23" s="641">
        <f t="shared" si="77"/>
        <v>0</v>
      </c>
      <c r="FD23" s="626">
        <f t="shared" si="85"/>
        <v>0</v>
      </c>
    </row>
    <row r="24" spans="1:160" s="395" customFormat="1">
      <c r="A24" s="446">
        <v>123</v>
      </c>
      <c r="B24" s="446" t="s">
        <v>518</v>
      </c>
      <c r="C24" s="446" t="str">
        <f>[1]เตรียมข้อมูล!C127</f>
        <v>บางแก้ว</v>
      </c>
      <c r="D24" s="446"/>
      <c r="E24" s="384">
        <v>18</v>
      </c>
      <c r="F24" s="384">
        <v>4</v>
      </c>
      <c r="G24" s="384" t="s">
        <v>104</v>
      </c>
      <c r="H24" s="613">
        <v>0</v>
      </c>
      <c r="I24" s="614">
        <f t="shared" si="38"/>
        <v>0</v>
      </c>
      <c r="J24" s="613">
        <v>0</v>
      </c>
      <c r="K24" s="614">
        <f t="shared" si="39"/>
        <v>0</v>
      </c>
      <c r="L24" s="613">
        <v>10</v>
      </c>
      <c r="M24" s="614">
        <f t="shared" si="40"/>
        <v>1</v>
      </c>
      <c r="N24" s="613">
        <v>10</v>
      </c>
      <c r="O24" s="614">
        <f t="shared" si="41"/>
        <v>1</v>
      </c>
      <c r="P24" s="613">
        <v>12</v>
      </c>
      <c r="Q24" s="614">
        <f t="shared" si="42"/>
        <v>1</v>
      </c>
      <c r="R24" s="613">
        <v>4</v>
      </c>
      <c r="S24" s="614">
        <f t="shared" si="43"/>
        <v>1</v>
      </c>
      <c r="T24" s="613">
        <v>9</v>
      </c>
      <c r="U24" s="614">
        <f t="shared" si="44"/>
        <v>1</v>
      </c>
      <c r="V24" s="613">
        <v>10</v>
      </c>
      <c r="W24" s="614">
        <f t="shared" si="45"/>
        <v>1</v>
      </c>
      <c r="X24" s="615">
        <v>0</v>
      </c>
      <c r="Y24" s="614">
        <f t="shared" si="46"/>
        <v>0</v>
      </c>
      <c r="Z24" s="615">
        <v>0</v>
      </c>
      <c r="AA24" s="614">
        <f t="shared" si="47"/>
        <v>0</v>
      </c>
      <c r="AB24" s="615">
        <v>0</v>
      </c>
      <c r="AC24" s="614">
        <f t="shared" si="48"/>
        <v>0</v>
      </c>
      <c r="AD24" s="615"/>
      <c r="AE24" s="616"/>
      <c r="AF24" s="615"/>
      <c r="AG24" s="616"/>
      <c r="AH24" s="615"/>
      <c r="AI24" s="616"/>
      <c r="AJ24" s="617">
        <f t="shared" si="49"/>
        <v>55</v>
      </c>
      <c r="AK24" s="618">
        <f t="shared" si="50"/>
        <v>6</v>
      </c>
      <c r="AL24" s="613">
        <v>1</v>
      </c>
      <c r="AM24" s="613">
        <v>4</v>
      </c>
      <c r="AN24" s="618">
        <f t="shared" si="51"/>
        <v>5</v>
      </c>
      <c r="AO24" s="619">
        <f t="shared" si="52"/>
        <v>1</v>
      </c>
      <c r="AP24" s="620">
        <f t="shared" si="18"/>
        <v>3</v>
      </c>
      <c r="AQ24" s="621">
        <f t="shared" si="53"/>
        <v>4</v>
      </c>
      <c r="AR24" s="622">
        <f t="shared" si="54"/>
        <v>0</v>
      </c>
      <c r="AS24" s="622">
        <f t="shared" si="55"/>
        <v>1</v>
      </c>
      <c r="AT24" s="622">
        <f t="shared" si="56"/>
        <v>1</v>
      </c>
      <c r="AU24" s="623">
        <f t="shared" si="57"/>
        <v>25</v>
      </c>
      <c r="AV24" s="613">
        <v>1</v>
      </c>
      <c r="AW24" s="613"/>
      <c r="AX24" s="718"/>
      <c r="AY24" s="613"/>
      <c r="AZ24" s="618">
        <f t="shared" si="58"/>
        <v>0</v>
      </c>
      <c r="BA24" s="624">
        <f t="shared" si="59"/>
        <v>0</v>
      </c>
      <c r="BB24" s="613"/>
      <c r="BC24" s="625"/>
      <c r="BD24" s="625">
        <f t="shared" si="60"/>
        <v>1</v>
      </c>
      <c r="BE24" s="625">
        <f t="shared" si="61"/>
        <v>3</v>
      </c>
      <c r="BF24" s="626">
        <f t="shared" si="79"/>
        <v>123</v>
      </c>
      <c r="BG24" s="626" t="str">
        <f t="shared" si="80"/>
        <v>วัดสังฆวราราม</v>
      </c>
      <c r="BH24" s="627">
        <f t="shared" si="81"/>
        <v>1</v>
      </c>
      <c r="BI24" s="627"/>
      <c r="BJ24" s="627">
        <v>4</v>
      </c>
      <c r="BK24" s="627"/>
      <c r="BL24" s="627"/>
      <c r="BM24" s="627"/>
      <c r="BN24" s="627"/>
      <c r="BO24" s="628"/>
      <c r="BP24" s="628"/>
      <c r="BQ24" s="628"/>
      <c r="BR24" s="627"/>
      <c r="BS24" s="627"/>
      <c r="BT24" s="627"/>
      <c r="BU24" s="627"/>
      <c r="BV24" s="627"/>
      <c r="BW24" s="627"/>
      <c r="BX24" s="627"/>
      <c r="BY24" s="627"/>
      <c r="BZ24" s="627"/>
      <c r="CA24" s="627"/>
      <c r="CB24" s="627"/>
      <c r="CC24" s="627"/>
      <c r="CD24" s="627"/>
      <c r="CE24" s="627"/>
      <c r="CF24" s="627"/>
      <c r="CG24" s="627"/>
      <c r="CH24" s="629">
        <v>0</v>
      </c>
      <c r="CI24" s="629"/>
      <c r="CJ24" s="630">
        <f t="shared" si="82"/>
        <v>5</v>
      </c>
      <c r="CK24" s="627">
        <f t="shared" si="63"/>
        <v>1</v>
      </c>
      <c r="CL24" s="627">
        <f t="shared" si="64"/>
        <v>3</v>
      </c>
      <c r="CM24" s="631">
        <f t="shared" si="65"/>
        <v>4</v>
      </c>
      <c r="CN24" s="632">
        <f t="shared" si="66"/>
        <v>0</v>
      </c>
      <c r="CO24" s="633">
        <f t="shared" si="67"/>
        <v>1</v>
      </c>
      <c r="CP24" s="632">
        <f t="shared" si="68"/>
        <v>1</v>
      </c>
      <c r="CQ24" s="634"/>
      <c r="CR24" s="634"/>
      <c r="CS24" s="634"/>
      <c r="CT24" s="634"/>
      <c r="CU24" s="634"/>
      <c r="CV24" s="634"/>
      <c r="CW24" s="634"/>
      <c r="CX24" s="635"/>
      <c r="CY24" s="635"/>
      <c r="CZ24" s="635"/>
      <c r="DA24" s="634"/>
      <c r="DB24" s="634"/>
      <c r="DC24" s="634"/>
      <c r="DD24" s="634"/>
      <c r="DE24" s="634"/>
      <c r="DF24" s="634"/>
      <c r="DG24" s="634"/>
      <c r="DH24" s="634"/>
      <c r="DI24" s="634"/>
      <c r="DJ24" s="634"/>
      <c r="DK24" s="634"/>
      <c r="DL24" s="634"/>
      <c r="DM24" s="634"/>
      <c r="DN24" s="634"/>
      <c r="DO24" s="634"/>
      <c r="DP24" s="634"/>
      <c r="DQ24" s="636">
        <f t="shared" si="69"/>
        <v>0</v>
      </c>
      <c r="DR24" s="637">
        <f t="shared" si="83"/>
        <v>123</v>
      </c>
      <c r="DS24" s="637" t="str">
        <f t="shared" si="84"/>
        <v>วัดสังฆวราราม</v>
      </c>
      <c r="DT24" s="634">
        <f t="shared" si="70"/>
        <v>1</v>
      </c>
      <c r="DU24" s="634">
        <f t="shared" si="71"/>
        <v>0</v>
      </c>
      <c r="DV24" s="634">
        <f t="shared" si="72"/>
        <v>0</v>
      </c>
      <c r="DW24" s="634">
        <f t="shared" si="73"/>
        <v>0</v>
      </c>
      <c r="DX24" s="636">
        <f t="shared" si="74"/>
        <v>0</v>
      </c>
      <c r="DY24" s="638">
        <f t="shared" si="75"/>
        <v>0</v>
      </c>
      <c r="DZ24" s="644"/>
      <c r="EA24" s="644"/>
      <c r="EB24" s="644"/>
      <c r="EC24" s="644">
        <v>1</v>
      </c>
      <c r="ED24" s="644"/>
      <c r="EE24" s="644"/>
      <c r="EF24" s="644"/>
      <c r="EG24" s="644"/>
      <c r="EH24" s="644"/>
      <c r="EI24" s="644"/>
      <c r="EJ24" s="644"/>
      <c r="EK24" s="644"/>
      <c r="EL24" s="644"/>
      <c r="EM24" s="644"/>
      <c r="EN24" s="644"/>
      <c r="EO24" s="644"/>
      <c r="EP24" s="644"/>
      <c r="EQ24" s="644"/>
      <c r="ER24" s="644"/>
      <c r="ES24" s="644"/>
      <c r="ET24" s="644"/>
      <c r="EU24" s="644"/>
      <c r="EV24" s="644"/>
      <c r="EW24" s="644"/>
      <c r="EX24" s="644"/>
      <c r="EY24" s="644"/>
      <c r="EZ24" s="640">
        <f t="shared" si="76"/>
        <v>1</v>
      </c>
      <c r="FA24" s="626"/>
      <c r="FB24" s="641">
        <f t="shared" si="77"/>
        <v>0</v>
      </c>
      <c r="FD24" s="626">
        <f t="shared" si="85"/>
        <v>0</v>
      </c>
    </row>
    <row r="25" spans="1:160" s="395" customFormat="1">
      <c r="A25" s="446">
        <v>116</v>
      </c>
      <c r="B25" s="446" t="s">
        <v>519</v>
      </c>
      <c r="C25" s="446" t="str">
        <f>[1]เตรียมข้อมูล!C120</f>
        <v>บางแก้ว</v>
      </c>
      <c r="D25" s="446"/>
      <c r="E25" s="384">
        <v>12</v>
      </c>
      <c r="F25" s="384">
        <v>4</v>
      </c>
      <c r="G25" s="384" t="s">
        <v>104</v>
      </c>
      <c r="H25" s="613">
        <v>8</v>
      </c>
      <c r="I25" s="614">
        <f t="shared" si="38"/>
        <v>1</v>
      </c>
      <c r="J25" s="613">
        <v>4</v>
      </c>
      <c r="K25" s="614">
        <f t="shared" si="39"/>
        <v>1</v>
      </c>
      <c r="L25" s="613">
        <v>8</v>
      </c>
      <c r="M25" s="614">
        <f t="shared" si="40"/>
        <v>1</v>
      </c>
      <c r="N25" s="613">
        <v>7</v>
      </c>
      <c r="O25" s="614">
        <f t="shared" si="41"/>
        <v>1</v>
      </c>
      <c r="P25" s="613">
        <v>7</v>
      </c>
      <c r="Q25" s="614">
        <f t="shared" si="42"/>
        <v>1</v>
      </c>
      <c r="R25" s="613">
        <v>7</v>
      </c>
      <c r="S25" s="614">
        <f t="shared" si="43"/>
        <v>1</v>
      </c>
      <c r="T25" s="613">
        <v>8</v>
      </c>
      <c r="U25" s="614">
        <f t="shared" si="44"/>
        <v>1</v>
      </c>
      <c r="V25" s="613">
        <v>10</v>
      </c>
      <c r="W25" s="614">
        <f t="shared" si="45"/>
        <v>1</v>
      </c>
      <c r="X25" s="615">
        <v>0</v>
      </c>
      <c r="Y25" s="614">
        <f t="shared" si="46"/>
        <v>0</v>
      </c>
      <c r="Z25" s="615">
        <v>0</v>
      </c>
      <c r="AA25" s="614">
        <f t="shared" si="47"/>
        <v>0</v>
      </c>
      <c r="AB25" s="615">
        <v>0</v>
      </c>
      <c r="AC25" s="614">
        <f t="shared" si="48"/>
        <v>0</v>
      </c>
      <c r="AD25" s="615"/>
      <c r="AE25" s="616"/>
      <c r="AF25" s="615"/>
      <c r="AG25" s="616"/>
      <c r="AH25" s="615"/>
      <c r="AI25" s="616"/>
      <c r="AJ25" s="617">
        <f t="shared" si="49"/>
        <v>59</v>
      </c>
      <c r="AK25" s="618">
        <f t="shared" si="50"/>
        <v>8</v>
      </c>
      <c r="AL25" s="613">
        <v>1</v>
      </c>
      <c r="AM25" s="613">
        <v>4</v>
      </c>
      <c r="AN25" s="618">
        <f t="shared" si="51"/>
        <v>5</v>
      </c>
      <c r="AO25" s="619">
        <f t="shared" si="52"/>
        <v>1</v>
      </c>
      <c r="AP25" s="620">
        <f t="shared" si="18"/>
        <v>3</v>
      </c>
      <c r="AQ25" s="621">
        <f t="shared" si="53"/>
        <v>4</v>
      </c>
      <c r="AR25" s="622">
        <f t="shared" si="54"/>
        <v>0</v>
      </c>
      <c r="AS25" s="622">
        <f t="shared" si="55"/>
        <v>1</v>
      </c>
      <c r="AT25" s="622">
        <f t="shared" si="56"/>
        <v>1</v>
      </c>
      <c r="AU25" s="623">
        <f t="shared" si="57"/>
        <v>25</v>
      </c>
      <c r="AV25" s="613">
        <v>1</v>
      </c>
      <c r="AW25" s="613"/>
      <c r="AX25" s="718"/>
      <c r="AY25" s="613"/>
      <c r="AZ25" s="618">
        <f t="shared" si="58"/>
        <v>0</v>
      </c>
      <c r="BA25" s="624">
        <f t="shared" si="59"/>
        <v>0</v>
      </c>
      <c r="BB25" s="613"/>
      <c r="BC25" s="625"/>
      <c r="BD25" s="625">
        <f t="shared" si="60"/>
        <v>1</v>
      </c>
      <c r="BE25" s="625">
        <f t="shared" si="61"/>
        <v>3</v>
      </c>
      <c r="BF25" s="626">
        <f t="shared" si="79"/>
        <v>116</v>
      </c>
      <c r="BG25" s="626" t="str">
        <f t="shared" si="80"/>
        <v>วัดโตนด</v>
      </c>
      <c r="BH25" s="627">
        <f t="shared" si="81"/>
        <v>1</v>
      </c>
      <c r="BI25" s="627"/>
      <c r="BJ25" s="627">
        <v>4</v>
      </c>
      <c r="BK25" s="627"/>
      <c r="BL25" s="627"/>
      <c r="BM25" s="627"/>
      <c r="BN25" s="627"/>
      <c r="BO25" s="628"/>
      <c r="BP25" s="628"/>
      <c r="BQ25" s="628"/>
      <c r="BR25" s="627"/>
      <c r="BS25" s="627"/>
      <c r="BT25" s="627"/>
      <c r="BU25" s="627"/>
      <c r="BV25" s="627"/>
      <c r="BW25" s="627"/>
      <c r="BX25" s="627"/>
      <c r="BY25" s="627"/>
      <c r="BZ25" s="627"/>
      <c r="CA25" s="627"/>
      <c r="CB25" s="627"/>
      <c r="CC25" s="627"/>
      <c r="CD25" s="627"/>
      <c r="CE25" s="627"/>
      <c r="CF25" s="627"/>
      <c r="CG25" s="627"/>
      <c r="CH25" s="629">
        <v>0</v>
      </c>
      <c r="CI25" s="629"/>
      <c r="CJ25" s="630">
        <f t="shared" si="82"/>
        <v>5</v>
      </c>
      <c r="CK25" s="627">
        <f t="shared" si="63"/>
        <v>1</v>
      </c>
      <c r="CL25" s="627">
        <f t="shared" si="64"/>
        <v>3</v>
      </c>
      <c r="CM25" s="631">
        <f t="shared" si="65"/>
        <v>4</v>
      </c>
      <c r="CN25" s="632">
        <f t="shared" si="66"/>
        <v>0</v>
      </c>
      <c r="CO25" s="633">
        <f t="shared" si="67"/>
        <v>1</v>
      </c>
      <c r="CP25" s="632">
        <f t="shared" si="68"/>
        <v>1</v>
      </c>
      <c r="CQ25" s="634"/>
      <c r="CR25" s="634"/>
      <c r="CS25" s="634"/>
      <c r="CT25" s="634"/>
      <c r="CU25" s="634"/>
      <c r="CV25" s="634"/>
      <c r="CW25" s="634"/>
      <c r="CX25" s="635"/>
      <c r="CY25" s="635"/>
      <c r="CZ25" s="635"/>
      <c r="DA25" s="634"/>
      <c r="DB25" s="634"/>
      <c r="DC25" s="634"/>
      <c r="DD25" s="634"/>
      <c r="DE25" s="634"/>
      <c r="DF25" s="634"/>
      <c r="DG25" s="634"/>
      <c r="DH25" s="634"/>
      <c r="DI25" s="634"/>
      <c r="DJ25" s="634"/>
      <c r="DK25" s="634"/>
      <c r="DL25" s="634"/>
      <c r="DM25" s="634"/>
      <c r="DN25" s="634"/>
      <c r="DO25" s="634"/>
      <c r="DP25" s="634"/>
      <c r="DQ25" s="636">
        <f t="shared" si="69"/>
        <v>0</v>
      </c>
      <c r="DR25" s="637">
        <f t="shared" si="83"/>
        <v>116</v>
      </c>
      <c r="DS25" s="637" t="str">
        <f t="shared" si="84"/>
        <v>วัดโตนด</v>
      </c>
      <c r="DT25" s="634">
        <f t="shared" si="70"/>
        <v>1</v>
      </c>
      <c r="DU25" s="634">
        <f t="shared" si="71"/>
        <v>0</v>
      </c>
      <c r="DV25" s="634">
        <f t="shared" si="72"/>
        <v>0</v>
      </c>
      <c r="DW25" s="634">
        <f t="shared" si="73"/>
        <v>0</v>
      </c>
      <c r="DX25" s="636">
        <f t="shared" si="74"/>
        <v>0</v>
      </c>
      <c r="DY25" s="638">
        <f t="shared" si="75"/>
        <v>0</v>
      </c>
      <c r="DZ25" s="639"/>
      <c r="EA25" s="639"/>
      <c r="EB25" s="639">
        <v>1</v>
      </c>
      <c r="EC25" s="639"/>
      <c r="ED25" s="639"/>
      <c r="EE25" s="639"/>
      <c r="EF25" s="639"/>
      <c r="EG25" s="639"/>
      <c r="EH25" s="639"/>
      <c r="EI25" s="639"/>
      <c r="EJ25" s="639"/>
      <c r="EK25" s="639"/>
      <c r="EL25" s="639"/>
      <c r="EM25" s="639"/>
      <c r="EN25" s="639"/>
      <c r="EO25" s="639"/>
      <c r="EP25" s="639"/>
      <c r="EQ25" s="639"/>
      <c r="ER25" s="639"/>
      <c r="ES25" s="639"/>
      <c r="ET25" s="639"/>
      <c r="EU25" s="639"/>
      <c r="EV25" s="639"/>
      <c r="EW25" s="639"/>
      <c r="EX25" s="639"/>
      <c r="EY25" s="639"/>
      <c r="EZ25" s="640">
        <f t="shared" si="76"/>
        <v>1</v>
      </c>
      <c r="FA25" s="626"/>
      <c r="FB25" s="641">
        <f t="shared" si="77"/>
        <v>0</v>
      </c>
      <c r="FD25" s="626">
        <f t="shared" si="85"/>
        <v>0</v>
      </c>
    </row>
    <row r="26" spans="1:160" s="395" customFormat="1">
      <c r="A26" s="446">
        <v>92</v>
      </c>
      <c r="B26" s="446" t="s">
        <v>520</v>
      </c>
      <c r="C26" s="446" t="str">
        <f>[1]เตรียมข้อมูล!C96</f>
        <v>ตะโหมด</v>
      </c>
      <c r="D26" s="446"/>
      <c r="E26" s="384">
        <v>22</v>
      </c>
      <c r="F26" s="384">
        <v>4</v>
      </c>
      <c r="G26" s="384" t="s">
        <v>104</v>
      </c>
      <c r="H26" s="613">
        <v>3</v>
      </c>
      <c r="I26" s="614">
        <f t="shared" si="38"/>
        <v>1</v>
      </c>
      <c r="J26" s="613">
        <v>5</v>
      </c>
      <c r="K26" s="614">
        <f t="shared" si="39"/>
        <v>1</v>
      </c>
      <c r="L26" s="613">
        <v>7</v>
      </c>
      <c r="M26" s="614">
        <f t="shared" si="40"/>
        <v>1</v>
      </c>
      <c r="N26" s="613">
        <v>8</v>
      </c>
      <c r="O26" s="614">
        <f t="shared" si="41"/>
        <v>1</v>
      </c>
      <c r="P26" s="613">
        <v>9</v>
      </c>
      <c r="Q26" s="614">
        <f t="shared" si="42"/>
        <v>1</v>
      </c>
      <c r="R26" s="613">
        <v>0</v>
      </c>
      <c r="S26" s="614">
        <f t="shared" si="43"/>
        <v>0</v>
      </c>
      <c r="T26" s="613">
        <v>4</v>
      </c>
      <c r="U26" s="614">
        <f t="shared" si="44"/>
        <v>1</v>
      </c>
      <c r="V26" s="613">
        <v>5</v>
      </c>
      <c r="W26" s="614">
        <f t="shared" si="45"/>
        <v>1</v>
      </c>
      <c r="X26" s="615">
        <v>0</v>
      </c>
      <c r="Y26" s="614">
        <f t="shared" si="46"/>
        <v>0</v>
      </c>
      <c r="Z26" s="615">
        <v>0</v>
      </c>
      <c r="AA26" s="614">
        <f t="shared" si="47"/>
        <v>0</v>
      </c>
      <c r="AB26" s="615">
        <v>0</v>
      </c>
      <c r="AC26" s="614">
        <f t="shared" si="48"/>
        <v>0</v>
      </c>
      <c r="AD26" s="615"/>
      <c r="AE26" s="616"/>
      <c r="AF26" s="615"/>
      <c r="AG26" s="616"/>
      <c r="AH26" s="615"/>
      <c r="AI26" s="616"/>
      <c r="AJ26" s="617">
        <f t="shared" si="49"/>
        <v>41</v>
      </c>
      <c r="AK26" s="618">
        <f t="shared" si="50"/>
        <v>7</v>
      </c>
      <c r="AL26" s="613">
        <v>1</v>
      </c>
      <c r="AM26" s="613">
        <v>4</v>
      </c>
      <c r="AN26" s="618">
        <f t="shared" si="51"/>
        <v>5</v>
      </c>
      <c r="AO26" s="619">
        <f t="shared" si="52"/>
        <v>1</v>
      </c>
      <c r="AP26" s="620">
        <f t="shared" si="18"/>
        <v>3</v>
      </c>
      <c r="AQ26" s="621">
        <f t="shared" si="53"/>
        <v>4</v>
      </c>
      <c r="AR26" s="622">
        <f t="shared" si="54"/>
        <v>0</v>
      </c>
      <c r="AS26" s="622">
        <f t="shared" si="55"/>
        <v>1</v>
      </c>
      <c r="AT26" s="622">
        <f t="shared" si="56"/>
        <v>1</v>
      </c>
      <c r="AU26" s="623">
        <f t="shared" si="57"/>
        <v>25</v>
      </c>
      <c r="AV26" s="613"/>
      <c r="AW26" s="613"/>
      <c r="AX26" s="718"/>
      <c r="AY26" s="613"/>
      <c r="AZ26" s="618">
        <f t="shared" si="58"/>
        <v>1</v>
      </c>
      <c r="BA26" s="624">
        <f t="shared" si="59"/>
        <v>25</v>
      </c>
      <c r="BB26" s="613"/>
      <c r="BC26" s="625"/>
      <c r="BD26" s="625">
        <f t="shared" si="60"/>
        <v>1</v>
      </c>
      <c r="BE26" s="625">
        <f t="shared" si="61"/>
        <v>3</v>
      </c>
      <c r="BF26" s="626">
        <f t="shared" si="79"/>
        <v>92</v>
      </c>
      <c r="BG26" s="626" t="str">
        <f t="shared" si="80"/>
        <v>บ้านทุ่งหนองสิบบาท</v>
      </c>
      <c r="BH26" s="627">
        <f t="shared" si="81"/>
        <v>1</v>
      </c>
      <c r="BI26" s="627">
        <v>1</v>
      </c>
      <c r="BJ26" s="627">
        <v>1</v>
      </c>
      <c r="BK26" s="627">
        <v>1</v>
      </c>
      <c r="BL26" s="627">
        <v>0</v>
      </c>
      <c r="BM26" s="627">
        <v>0</v>
      </c>
      <c r="BN26" s="627">
        <v>0</v>
      </c>
      <c r="BO26" s="628">
        <v>0</v>
      </c>
      <c r="BP26" s="628">
        <v>0</v>
      </c>
      <c r="BQ26" s="628">
        <v>0</v>
      </c>
      <c r="BR26" s="627">
        <v>0</v>
      </c>
      <c r="BS26" s="627">
        <v>0</v>
      </c>
      <c r="BT26" s="627">
        <v>0</v>
      </c>
      <c r="BU26" s="627">
        <v>0</v>
      </c>
      <c r="BV26" s="627">
        <v>0</v>
      </c>
      <c r="BW26" s="627">
        <v>0</v>
      </c>
      <c r="BX26" s="627">
        <v>0</v>
      </c>
      <c r="BY26" s="627">
        <v>0</v>
      </c>
      <c r="BZ26" s="627">
        <v>0</v>
      </c>
      <c r="CA26" s="627">
        <v>1</v>
      </c>
      <c r="CB26" s="627">
        <v>0</v>
      </c>
      <c r="CC26" s="627">
        <v>0</v>
      </c>
      <c r="CD26" s="627">
        <v>0</v>
      </c>
      <c r="CE26" s="627">
        <v>0</v>
      </c>
      <c r="CF26" s="627">
        <v>0</v>
      </c>
      <c r="CG26" s="627">
        <v>0</v>
      </c>
      <c r="CH26" s="629">
        <v>0</v>
      </c>
      <c r="CI26" s="629"/>
      <c r="CJ26" s="630">
        <f t="shared" si="82"/>
        <v>5</v>
      </c>
      <c r="CK26" s="627">
        <f t="shared" si="63"/>
        <v>1</v>
      </c>
      <c r="CL26" s="627">
        <f t="shared" si="64"/>
        <v>3</v>
      </c>
      <c r="CM26" s="631">
        <f t="shared" si="65"/>
        <v>4</v>
      </c>
      <c r="CN26" s="632">
        <f t="shared" si="66"/>
        <v>0</v>
      </c>
      <c r="CO26" s="633">
        <f t="shared" si="67"/>
        <v>1</v>
      </c>
      <c r="CP26" s="632">
        <f t="shared" si="68"/>
        <v>1</v>
      </c>
      <c r="CQ26" s="634"/>
      <c r="CR26" s="634"/>
      <c r="CS26" s="634"/>
      <c r="CT26" s="634"/>
      <c r="CU26" s="634"/>
      <c r="CV26" s="634"/>
      <c r="CW26" s="634"/>
      <c r="CX26" s="635"/>
      <c r="CY26" s="635"/>
      <c r="CZ26" s="635"/>
      <c r="DA26" s="634"/>
      <c r="DB26" s="634"/>
      <c r="DC26" s="634"/>
      <c r="DD26" s="634"/>
      <c r="DE26" s="634"/>
      <c r="DF26" s="634"/>
      <c r="DG26" s="634"/>
      <c r="DH26" s="634"/>
      <c r="DI26" s="634"/>
      <c r="DJ26" s="634"/>
      <c r="DK26" s="634"/>
      <c r="DL26" s="634"/>
      <c r="DM26" s="634"/>
      <c r="DN26" s="634"/>
      <c r="DO26" s="634"/>
      <c r="DP26" s="634"/>
      <c r="DQ26" s="636">
        <f t="shared" si="69"/>
        <v>0</v>
      </c>
      <c r="DR26" s="637">
        <f t="shared" si="83"/>
        <v>92</v>
      </c>
      <c r="DS26" s="637" t="str">
        <f t="shared" si="84"/>
        <v>บ้านทุ่งหนองสิบบาท</v>
      </c>
      <c r="DT26" s="634">
        <f t="shared" si="70"/>
        <v>0</v>
      </c>
      <c r="DU26" s="634">
        <f t="shared" si="71"/>
        <v>0</v>
      </c>
      <c r="DV26" s="634">
        <f t="shared" si="72"/>
        <v>0</v>
      </c>
      <c r="DW26" s="634">
        <f t="shared" si="73"/>
        <v>0</v>
      </c>
      <c r="DX26" s="636">
        <f t="shared" si="74"/>
        <v>1</v>
      </c>
      <c r="DY26" s="638">
        <f t="shared" si="75"/>
        <v>25</v>
      </c>
      <c r="DZ26" s="639"/>
      <c r="EA26" s="639"/>
      <c r="EB26" s="639"/>
      <c r="EC26" s="639"/>
      <c r="ED26" s="639"/>
      <c r="EE26" s="639"/>
      <c r="EF26" s="639"/>
      <c r="EG26" s="639"/>
      <c r="EH26" s="639"/>
      <c r="EI26" s="639"/>
      <c r="EJ26" s="639"/>
      <c r="EK26" s="639"/>
      <c r="EL26" s="639"/>
      <c r="EM26" s="639"/>
      <c r="EN26" s="639"/>
      <c r="EO26" s="639"/>
      <c r="EP26" s="639"/>
      <c r="EQ26" s="639"/>
      <c r="ER26" s="639"/>
      <c r="ES26" s="639"/>
      <c r="ET26" s="639"/>
      <c r="EU26" s="639"/>
      <c r="EV26" s="639"/>
      <c r="EW26" s="639"/>
      <c r="EX26" s="639"/>
      <c r="EY26" s="639"/>
      <c r="EZ26" s="640">
        <f t="shared" si="76"/>
        <v>0</v>
      </c>
      <c r="FA26" s="626"/>
      <c r="FB26" s="641">
        <f t="shared" si="77"/>
        <v>0</v>
      </c>
      <c r="FD26" s="626">
        <f t="shared" si="85"/>
        <v>0</v>
      </c>
    </row>
    <row r="27" spans="1:160" s="395" customFormat="1">
      <c r="A27" s="446">
        <v>51</v>
      </c>
      <c r="B27" s="446" t="s">
        <v>521</v>
      </c>
      <c r="C27" s="446" t="str">
        <f>[1]เตรียมข้อมูล!C55</f>
        <v>ปากพะยูน</v>
      </c>
      <c r="D27" s="446"/>
      <c r="E27" s="384">
        <v>35</v>
      </c>
      <c r="F27" s="384">
        <v>4</v>
      </c>
      <c r="G27" s="384" t="s">
        <v>104</v>
      </c>
      <c r="H27" s="613">
        <v>5</v>
      </c>
      <c r="I27" s="614">
        <f t="shared" si="38"/>
        <v>1</v>
      </c>
      <c r="J27" s="613">
        <v>9</v>
      </c>
      <c r="K27" s="614">
        <f t="shared" si="39"/>
        <v>1</v>
      </c>
      <c r="L27" s="613">
        <v>12</v>
      </c>
      <c r="M27" s="614">
        <f t="shared" si="40"/>
        <v>1</v>
      </c>
      <c r="N27" s="613">
        <v>4</v>
      </c>
      <c r="O27" s="614">
        <f t="shared" si="41"/>
        <v>1</v>
      </c>
      <c r="P27" s="613">
        <v>1</v>
      </c>
      <c r="Q27" s="614">
        <f t="shared" si="42"/>
        <v>1</v>
      </c>
      <c r="R27" s="613">
        <v>3</v>
      </c>
      <c r="S27" s="614">
        <f t="shared" si="43"/>
        <v>1</v>
      </c>
      <c r="T27" s="613">
        <v>3</v>
      </c>
      <c r="U27" s="614">
        <f t="shared" si="44"/>
        <v>1</v>
      </c>
      <c r="V27" s="613">
        <v>8</v>
      </c>
      <c r="W27" s="614">
        <f t="shared" si="45"/>
        <v>1</v>
      </c>
      <c r="X27" s="615">
        <v>0</v>
      </c>
      <c r="Y27" s="614">
        <f t="shared" si="46"/>
        <v>0</v>
      </c>
      <c r="Z27" s="615">
        <v>0</v>
      </c>
      <c r="AA27" s="614">
        <f t="shared" si="47"/>
        <v>0</v>
      </c>
      <c r="AB27" s="615">
        <v>0</v>
      </c>
      <c r="AC27" s="614">
        <f t="shared" si="48"/>
        <v>0</v>
      </c>
      <c r="AD27" s="615"/>
      <c r="AE27" s="616"/>
      <c r="AF27" s="615"/>
      <c r="AG27" s="616"/>
      <c r="AH27" s="615"/>
      <c r="AI27" s="616"/>
      <c r="AJ27" s="617">
        <f t="shared" si="49"/>
        <v>45</v>
      </c>
      <c r="AK27" s="618">
        <f t="shared" si="50"/>
        <v>8</v>
      </c>
      <c r="AL27" s="613">
        <v>1</v>
      </c>
      <c r="AM27" s="613">
        <v>4</v>
      </c>
      <c r="AN27" s="618">
        <f t="shared" si="51"/>
        <v>5</v>
      </c>
      <c r="AO27" s="619">
        <f t="shared" si="52"/>
        <v>1</v>
      </c>
      <c r="AP27" s="620">
        <f t="shared" si="18"/>
        <v>3</v>
      </c>
      <c r="AQ27" s="621">
        <f t="shared" si="53"/>
        <v>4</v>
      </c>
      <c r="AR27" s="622">
        <f t="shared" si="54"/>
        <v>0</v>
      </c>
      <c r="AS27" s="622">
        <f t="shared" si="55"/>
        <v>1</v>
      </c>
      <c r="AT27" s="622">
        <f t="shared" si="56"/>
        <v>1</v>
      </c>
      <c r="AU27" s="623">
        <f t="shared" si="57"/>
        <v>25</v>
      </c>
      <c r="AV27" s="613"/>
      <c r="AW27" s="613"/>
      <c r="AX27" s="718"/>
      <c r="AY27" s="613"/>
      <c r="AZ27" s="618">
        <f t="shared" si="58"/>
        <v>1</v>
      </c>
      <c r="BA27" s="624">
        <f t="shared" si="59"/>
        <v>25</v>
      </c>
      <c r="BB27" s="613"/>
      <c r="BC27" s="625"/>
      <c r="BD27" s="625">
        <f t="shared" si="60"/>
        <v>1</v>
      </c>
      <c r="BE27" s="625">
        <f t="shared" si="61"/>
        <v>3</v>
      </c>
      <c r="BF27" s="626">
        <f t="shared" si="79"/>
        <v>51</v>
      </c>
      <c r="BG27" s="626" t="str">
        <f t="shared" si="80"/>
        <v>วัดควนนางพิมพ์</v>
      </c>
      <c r="BH27" s="627">
        <f t="shared" si="81"/>
        <v>1</v>
      </c>
      <c r="BI27" s="627">
        <v>1</v>
      </c>
      <c r="BJ27" s="627">
        <v>3</v>
      </c>
      <c r="BK27" s="627">
        <v>0</v>
      </c>
      <c r="BL27" s="627">
        <v>0</v>
      </c>
      <c r="BM27" s="627"/>
      <c r="BN27" s="627"/>
      <c r="BO27" s="628"/>
      <c r="BP27" s="628"/>
      <c r="BQ27" s="628"/>
      <c r="BR27" s="627"/>
      <c r="BS27" s="627"/>
      <c r="BT27" s="627"/>
      <c r="BU27" s="627"/>
      <c r="BV27" s="627"/>
      <c r="BW27" s="627"/>
      <c r="BX27" s="627"/>
      <c r="BY27" s="627"/>
      <c r="BZ27" s="627"/>
      <c r="CA27" s="627"/>
      <c r="CB27" s="627"/>
      <c r="CC27" s="627"/>
      <c r="CD27" s="627"/>
      <c r="CE27" s="627"/>
      <c r="CF27" s="627"/>
      <c r="CG27" s="627"/>
      <c r="CH27" s="629">
        <v>0</v>
      </c>
      <c r="CI27" s="629"/>
      <c r="CJ27" s="630">
        <f t="shared" si="82"/>
        <v>5</v>
      </c>
      <c r="CK27" s="627">
        <f t="shared" si="63"/>
        <v>1</v>
      </c>
      <c r="CL27" s="627">
        <f t="shared" si="64"/>
        <v>3</v>
      </c>
      <c r="CM27" s="631">
        <f t="shared" si="65"/>
        <v>4</v>
      </c>
      <c r="CN27" s="632">
        <f t="shared" si="66"/>
        <v>0</v>
      </c>
      <c r="CO27" s="633">
        <f t="shared" si="67"/>
        <v>1</v>
      </c>
      <c r="CP27" s="632">
        <f t="shared" si="68"/>
        <v>1</v>
      </c>
      <c r="CQ27" s="634"/>
      <c r="CR27" s="634"/>
      <c r="CS27" s="634"/>
      <c r="CT27" s="634"/>
      <c r="CU27" s="634"/>
      <c r="CV27" s="634"/>
      <c r="CW27" s="634"/>
      <c r="CX27" s="635"/>
      <c r="CY27" s="635"/>
      <c r="CZ27" s="635"/>
      <c r="DA27" s="634"/>
      <c r="DB27" s="634"/>
      <c r="DC27" s="634"/>
      <c r="DD27" s="634"/>
      <c r="DE27" s="634"/>
      <c r="DF27" s="634"/>
      <c r="DG27" s="634"/>
      <c r="DH27" s="634"/>
      <c r="DI27" s="634"/>
      <c r="DJ27" s="634"/>
      <c r="DK27" s="634"/>
      <c r="DL27" s="634"/>
      <c r="DM27" s="634"/>
      <c r="DN27" s="634"/>
      <c r="DO27" s="634"/>
      <c r="DP27" s="634"/>
      <c r="DQ27" s="636">
        <f t="shared" si="69"/>
        <v>0</v>
      </c>
      <c r="DR27" s="637">
        <f t="shared" si="83"/>
        <v>51</v>
      </c>
      <c r="DS27" s="637" t="str">
        <f t="shared" si="84"/>
        <v>วัดควนนางพิมพ์</v>
      </c>
      <c r="DT27" s="634">
        <f t="shared" si="70"/>
        <v>0</v>
      </c>
      <c r="DU27" s="634">
        <f t="shared" si="71"/>
        <v>0</v>
      </c>
      <c r="DV27" s="634">
        <f t="shared" si="72"/>
        <v>0</v>
      </c>
      <c r="DW27" s="634">
        <f t="shared" si="73"/>
        <v>0</v>
      </c>
      <c r="DX27" s="636">
        <f t="shared" si="74"/>
        <v>1</v>
      </c>
      <c r="DY27" s="638">
        <f t="shared" si="75"/>
        <v>25</v>
      </c>
      <c r="DZ27" s="639"/>
      <c r="EA27" s="639"/>
      <c r="EB27" s="639"/>
      <c r="EC27" s="639"/>
      <c r="ED27" s="639"/>
      <c r="EE27" s="639"/>
      <c r="EF27" s="639"/>
      <c r="EG27" s="639"/>
      <c r="EH27" s="639"/>
      <c r="EI27" s="639"/>
      <c r="EJ27" s="639"/>
      <c r="EK27" s="639"/>
      <c r="EL27" s="639"/>
      <c r="EM27" s="639"/>
      <c r="EN27" s="639"/>
      <c r="EO27" s="639"/>
      <c r="EP27" s="639"/>
      <c r="EQ27" s="639"/>
      <c r="ER27" s="639"/>
      <c r="ES27" s="639"/>
      <c r="ET27" s="639"/>
      <c r="EU27" s="639"/>
      <c r="EV27" s="639"/>
      <c r="EW27" s="639"/>
      <c r="EX27" s="639"/>
      <c r="EY27" s="639"/>
      <c r="EZ27" s="640">
        <f t="shared" si="76"/>
        <v>0</v>
      </c>
      <c r="FA27" s="626"/>
      <c r="FB27" s="641">
        <f t="shared" si="77"/>
        <v>0</v>
      </c>
      <c r="FD27" s="626">
        <f t="shared" si="85"/>
        <v>0</v>
      </c>
    </row>
    <row r="28" spans="1:160" s="395" customFormat="1">
      <c r="A28" s="446">
        <v>4</v>
      </c>
      <c r="B28" s="446" t="s">
        <v>522</v>
      </c>
      <c r="C28" s="446" t="str">
        <f>[1]เตรียมข้อมูล!C8</f>
        <v>เขาชัยสน</v>
      </c>
      <c r="D28" s="446"/>
      <c r="E28" s="384">
        <v>35</v>
      </c>
      <c r="F28" s="384">
        <v>4</v>
      </c>
      <c r="G28" s="384" t="s">
        <v>104</v>
      </c>
      <c r="H28" s="613">
        <v>3</v>
      </c>
      <c r="I28" s="614">
        <f t="shared" si="38"/>
        <v>1</v>
      </c>
      <c r="J28" s="613">
        <v>2</v>
      </c>
      <c r="K28" s="614">
        <f t="shared" si="39"/>
        <v>1</v>
      </c>
      <c r="L28" s="613">
        <v>7</v>
      </c>
      <c r="M28" s="614">
        <f t="shared" si="40"/>
        <v>1</v>
      </c>
      <c r="N28" s="613">
        <v>6</v>
      </c>
      <c r="O28" s="614">
        <f t="shared" si="41"/>
        <v>1</v>
      </c>
      <c r="P28" s="613">
        <v>5</v>
      </c>
      <c r="Q28" s="614">
        <f t="shared" si="42"/>
        <v>1</v>
      </c>
      <c r="R28" s="613">
        <v>5</v>
      </c>
      <c r="S28" s="614">
        <f t="shared" si="43"/>
        <v>1</v>
      </c>
      <c r="T28" s="613">
        <v>9</v>
      </c>
      <c r="U28" s="614">
        <f t="shared" si="44"/>
        <v>1</v>
      </c>
      <c r="V28" s="613">
        <v>9</v>
      </c>
      <c r="W28" s="614">
        <f t="shared" si="45"/>
        <v>1</v>
      </c>
      <c r="X28" s="615">
        <v>0</v>
      </c>
      <c r="Y28" s="614">
        <f t="shared" si="46"/>
        <v>0</v>
      </c>
      <c r="Z28" s="615">
        <v>0</v>
      </c>
      <c r="AA28" s="614">
        <f t="shared" si="47"/>
        <v>0</v>
      </c>
      <c r="AB28" s="615">
        <v>0</v>
      </c>
      <c r="AC28" s="614">
        <f t="shared" si="48"/>
        <v>0</v>
      </c>
      <c r="AD28" s="615"/>
      <c r="AE28" s="616"/>
      <c r="AF28" s="615"/>
      <c r="AG28" s="616"/>
      <c r="AH28" s="615"/>
      <c r="AI28" s="616"/>
      <c r="AJ28" s="617">
        <f t="shared" si="49"/>
        <v>46</v>
      </c>
      <c r="AK28" s="618">
        <f t="shared" si="50"/>
        <v>8</v>
      </c>
      <c r="AL28" s="613">
        <v>1</v>
      </c>
      <c r="AM28" s="613">
        <v>4</v>
      </c>
      <c r="AN28" s="618">
        <f t="shared" si="51"/>
        <v>5</v>
      </c>
      <c r="AO28" s="619">
        <f t="shared" si="52"/>
        <v>1</v>
      </c>
      <c r="AP28" s="620">
        <f t="shared" si="18"/>
        <v>3</v>
      </c>
      <c r="AQ28" s="621">
        <f t="shared" si="53"/>
        <v>4</v>
      </c>
      <c r="AR28" s="622">
        <f t="shared" si="54"/>
        <v>0</v>
      </c>
      <c r="AS28" s="622">
        <f t="shared" si="55"/>
        <v>1</v>
      </c>
      <c r="AT28" s="622">
        <f t="shared" si="56"/>
        <v>1</v>
      </c>
      <c r="AU28" s="623">
        <f t="shared" si="57"/>
        <v>25</v>
      </c>
      <c r="AV28" s="613"/>
      <c r="AW28" s="613"/>
      <c r="AX28" s="718"/>
      <c r="AY28" s="613"/>
      <c r="AZ28" s="618">
        <f t="shared" si="58"/>
        <v>1</v>
      </c>
      <c r="BA28" s="624">
        <f t="shared" si="59"/>
        <v>25</v>
      </c>
      <c r="BB28" s="613"/>
      <c r="BC28" s="625"/>
      <c r="BD28" s="625">
        <f t="shared" si="60"/>
        <v>1</v>
      </c>
      <c r="BE28" s="625">
        <f t="shared" si="61"/>
        <v>3</v>
      </c>
      <c r="BF28" s="626">
        <f t="shared" si="79"/>
        <v>4</v>
      </c>
      <c r="BG28" s="626" t="str">
        <f t="shared" si="80"/>
        <v>วัดควนโก(ไพศาลประชาอุปถัมภ์)</v>
      </c>
      <c r="BH28" s="627">
        <f t="shared" si="81"/>
        <v>1</v>
      </c>
      <c r="BI28" s="627">
        <v>1</v>
      </c>
      <c r="BJ28" s="627">
        <v>3</v>
      </c>
      <c r="BK28" s="627"/>
      <c r="BL28" s="627"/>
      <c r="BM28" s="627"/>
      <c r="BN28" s="627"/>
      <c r="BO28" s="628"/>
      <c r="BP28" s="628"/>
      <c r="BQ28" s="628"/>
      <c r="BR28" s="627"/>
      <c r="BS28" s="627"/>
      <c r="BT28" s="627"/>
      <c r="BU28" s="627"/>
      <c r="BV28" s="627"/>
      <c r="BW28" s="627"/>
      <c r="BX28" s="627"/>
      <c r="BY28" s="627"/>
      <c r="BZ28" s="627"/>
      <c r="CA28" s="627"/>
      <c r="CB28" s="627"/>
      <c r="CC28" s="627"/>
      <c r="CD28" s="627"/>
      <c r="CE28" s="627"/>
      <c r="CF28" s="627"/>
      <c r="CG28" s="627"/>
      <c r="CH28" s="629">
        <v>0</v>
      </c>
      <c r="CI28" s="629"/>
      <c r="CJ28" s="630">
        <f t="shared" si="82"/>
        <v>5</v>
      </c>
      <c r="CK28" s="627">
        <f t="shared" si="63"/>
        <v>1</v>
      </c>
      <c r="CL28" s="627">
        <f t="shared" si="64"/>
        <v>3</v>
      </c>
      <c r="CM28" s="631">
        <f t="shared" si="65"/>
        <v>4</v>
      </c>
      <c r="CN28" s="632">
        <f t="shared" si="66"/>
        <v>0</v>
      </c>
      <c r="CO28" s="633">
        <f t="shared" si="67"/>
        <v>1</v>
      </c>
      <c r="CP28" s="632">
        <f t="shared" si="68"/>
        <v>1</v>
      </c>
      <c r="CQ28" s="634"/>
      <c r="CR28" s="634"/>
      <c r="CS28" s="634"/>
      <c r="CT28" s="634"/>
      <c r="CU28" s="634"/>
      <c r="CV28" s="634"/>
      <c r="CW28" s="634"/>
      <c r="CX28" s="635"/>
      <c r="CY28" s="635"/>
      <c r="CZ28" s="635"/>
      <c r="DA28" s="634"/>
      <c r="DB28" s="634"/>
      <c r="DC28" s="634"/>
      <c r="DD28" s="634"/>
      <c r="DE28" s="634"/>
      <c r="DF28" s="634"/>
      <c r="DG28" s="634"/>
      <c r="DH28" s="634"/>
      <c r="DI28" s="634"/>
      <c r="DJ28" s="634"/>
      <c r="DK28" s="634"/>
      <c r="DL28" s="634"/>
      <c r="DM28" s="634"/>
      <c r="DN28" s="634"/>
      <c r="DO28" s="634"/>
      <c r="DP28" s="634"/>
      <c r="DQ28" s="636">
        <f t="shared" si="69"/>
        <v>0</v>
      </c>
      <c r="DR28" s="637">
        <f t="shared" si="83"/>
        <v>4</v>
      </c>
      <c r="DS28" s="637" t="str">
        <f t="shared" si="84"/>
        <v>วัดควนโก(ไพศาลประชาอุปถัมภ์)</v>
      </c>
      <c r="DT28" s="634">
        <f t="shared" si="70"/>
        <v>0</v>
      </c>
      <c r="DU28" s="634">
        <f t="shared" si="71"/>
        <v>0</v>
      </c>
      <c r="DV28" s="634">
        <f t="shared" si="72"/>
        <v>0</v>
      </c>
      <c r="DW28" s="634">
        <f t="shared" si="73"/>
        <v>0</v>
      </c>
      <c r="DX28" s="636">
        <f t="shared" si="74"/>
        <v>1</v>
      </c>
      <c r="DY28" s="638">
        <f t="shared" si="75"/>
        <v>25</v>
      </c>
      <c r="DZ28" s="639"/>
      <c r="EA28" s="639"/>
      <c r="EB28" s="639"/>
      <c r="EC28" s="639"/>
      <c r="ED28" s="639"/>
      <c r="EE28" s="639"/>
      <c r="EF28" s="639"/>
      <c r="EG28" s="639"/>
      <c r="EH28" s="639"/>
      <c r="EI28" s="639"/>
      <c r="EJ28" s="639"/>
      <c r="EK28" s="639"/>
      <c r="EL28" s="639"/>
      <c r="EM28" s="639"/>
      <c r="EN28" s="639"/>
      <c r="EO28" s="639"/>
      <c r="EP28" s="639"/>
      <c r="EQ28" s="639"/>
      <c r="ER28" s="639"/>
      <c r="ES28" s="639"/>
      <c r="ET28" s="639"/>
      <c r="EU28" s="639"/>
      <c r="EV28" s="639"/>
      <c r="EW28" s="639"/>
      <c r="EX28" s="639"/>
      <c r="EY28" s="639"/>
      <c r="EZ28" s="640">
        <f t="shared" si="76"/>
        <v>0</v>
      </c>
      <c r="FA28" s="645"/>
      <c r="FB28" s="641">
        <f t="shared" si="77"/>
        <v>0</v>
      </c>
      <c r="FD28" s="626">
        <f t="shared" si="85"/>
        <v>0</v>
      </c>
    </row>
    <row r="29" spans="1:160" s="395" customFormat="1">
      <c r="A29" s="446">
        <v>53</v>
      </c>
      <c r="B29" s="446" t="s">
        <v>523</v>
      </c>
      <c r="C29" s="446" t="str">
        <f>[1]เตรียมข้อมูล!C57</f>
        <v>ปากพะยูน</v>
      </c>
      <c r="D29" s="446"/>
      <c r="E29" s="384">
        <v>40</v>
      </c>
      <c r="F29" s="384">
        <v>4</v>
      </c>
      <c r="G29" s="384" t="s">
        <v>104</v>
      </c>
      <c r="H29" s="613">
        <v>10</v>
      </c>
      <c r="I29" s="614">
        <f t="shared" si="38"/>
        <v>1</v>
      </c>
      <c r="J29" s="613">
        <v>4</v>
      </c>
      <c r="K29" s="614">
        <f t="shared" si="39"/>
        <v>1</v>
      </c>
      <c r="L29" s="613">
        <v>9</v>
      </c>
      <c r="M29" s="614">
        <f t="shared" si="40"/>
        <v>1</v>
      </c>
      <c r="N29" s="613">
        <v>8</v>
      </c>
      <c r="O29" s="614">
        <f t="shared" si="41"/>
        <v>1</v>
      </c>
      <c r="P29" s="613">
        <v>10</v>
      </c>
      <c r="Q29" s="614">
        <f t="shared" si="42"/>
        <v>1</v>
      </c>
      <c r="R29" s="613">
        <v>3</v>
      </c>
      <c r="S29" s="614">
        <f t="shared" si="43"/>
        <v>1</v>
      </c>
      <c r="T29" s="613">
        <v>6</v>
      </c>
      <c r="U29" s="614">
        <f t="shared" si="44"/>
        <v>1</v>
      </c>
      <c r="V29" s="613">
        <v>8</v>
      </c>
      <c r="W29" s="614">
        <f t="shared" si="45"/>
        <v>1</v>
      </c>
      <c r="X29" s="615">
        <v>0</v>
      </c>
      <c r="Y29" s="614">
        <f t="shared" si="46"/>
        <v>0</v>
      </c>
      <c r="Z29" s="615">
        <v>0</v>
      </c>
      <c r="AA29" s="614">
        <f t="shared" si="47"/>
        <v>0</v>
      </c>
      <c r="AB29" s="615">
        <v>0</v>
      </c>
      <c r="AC29" s="614">
        <f t="shared" si="48"/>
        <v>0</v>
      </c>
      <c r="AD29" s="615"/>
      <c r="AE29" s="616"/>
      <c r="AF29" s="615"/>
      <c r="AG29" s="616"/>
      <c r="AH29" s="615"/>
      <c r="AI29" s="616"/>
      <c r="AJ29" s="617">
        <f t="shared" si="49"/>
        <v>58</v>
      </c>
      <c r="AK29" s="618">
        <f t="shared" si="50"/>
        <v>8</v>
      </c>
      <c r="AL29" s="613">
        <v>1</v>
      </c>
      <c r="AM29" s="613">
        <v>5</v>
      </c>
      <c r="AN29" s="618">
        <f t="shared" si="51"/>
        <v>6</v>
      </c>
      <c r="AO29" s="619">
        <f t="shared" si="52"/>
        <v>1</v>
      </c>
      <c r="AP29" s="620">
        <f t="shared" si="18"/>
        <v>3</v>
      </c>
      <c r="AQ29" s="621">
        <f t="shared" si="53"/>
        <v>4</v>
      </c>
      <c r="AR29" s="622">
        <f t="shared" si="54"/>
        <v>0</v>
      </c>
      <c r="AS29" s="622">
        <f t="shared" si="55"/>
        <v>2</v>
      </c>
      <c r="AT29" s="622">
        <f t="shared" si="56"/>
        <v>2</v>
      </c>
      <c r="AU29" s="623">
        <f t="shared" si="57"/>
        <v>50</v>
      </c>
      <c r="AV29" s="613"/>
      <c r="AW29" s="613"/>
      <c r="AX29" s="718"/>
      <c r="AY29" s="613"/>
      <c r="AZ29" s="618">
        <f t="shared" si="58"/>
        <v>2</v>
      </c>
      <c r="BA29" s="624">
        <f t="shared" si="59"/>
        <v>50</v>
      </c>
      <c r="BB29" s="613"/>
      <c r="BC29" s="625"/>
      <c r="BD29" s="625">
        <f t="shared" si="60"/>
        <v>1</v>
      </c>
      <c r="BE29" s="625">
        <f t="shared" si="61"/>
        <v>3</v>
      </c>
      <c r="BF29" s="626">
        <f t="shared" si="79"/>
        <v>53</v>
      </c>
      <c r="BG29" s="626" t="str">
        <f t="shared" si="80"/>
        <v>วัดโรจนาราม</v>
      </c>
      <c r="BH29" s="627">
        <f t="shared" si="81"/>
        <v>1</v>
      </c>
      <c r="BI29" s="627">
        <v>0</v>
      </c>
      <c r="BJ29" s="627">
        <v>3</v>
      </c>
      <c r="BK29" s="627">
        <v>1</v>
      </c>
      <c r="BL29" s="627">
        <v>0</v>
      </c>
      <c r="BM29" s="627">
        <v>0</v>
      </c>
      <c r="BN29" s="627">
        <v>1</v>
      </c>
      <c r="BO29" s="628">
        <v>0</v>
      </c>
      <c r="BP29" s="628"/>
      <c r="BQ29" s="628">
        <v>0</v>
      </c>
      <c r="BR29" s="627">
        <v>0</v>
      </c>
      <c r="BS29" s="627">
        <v>0</v>
      </c>
      <c r="BT29" s="627">
        <v>0</v>
      </c>
      <c r="BU29" s="627">
        <v>0</v>
      </c>
      <c r="BV29" s="627">
        <v>0</v>
      </c>
      <c r="BW29" s="627">
        <v>0</v>
      </c>
      <c r="BX29" s="627">
        <v>0</v>
      </c>
      <c r="BY29" s="627">
        <v>0</v>
      </c>
      <c r="BZ29" s="627">
        <v>0</v>
      </c>
      <c r="CA29" s="627">
        <v>0</v>
      </c>
      <c r="CB29" s="627">
        <v>0</v>
      </c>
      <c r="CC29" s="627">
        <v>0</v>
      </c>
      <c r="CD29" s="627">
        <v>0</v>
      </c>
      <c r="CE29" s="627">
        <v>0</v>
      </c>
      <c r="CF29" s="627">
        <v>0</v>
      </c>
      <c r="CG29" s="627">
        <v>0</v>
      </c>
      <c r="CH29" s="629">
        <v>0</v>
      </c>
      <c r="CI29" s="629"/>
      <c r="CJ29" s="630">
        <f t="shared" si="82"/>
        <v>6</v>
      </c>
      <c r="CK29" s="627">
        <f t="shared" si="63"/>
        <v>1</v>
      </c>
      <c r="CL29" s="627">
        <f t="shared" si="64"/>
        <v>3</v>
      </c>
      <c r="CM29" s="631">
        <f t="shared" si="65"/>
        <v>4</v>
      </c>
      <c r="CN29" s="632">
        <f t="shared" si="66"/>
        <v>0</v>
      </c>
      <c r="CO29" s="633">
        <f t="shared" si="67"/>
        <v>2</v>
      </c>
      <c r="CP29" s="632">
        <f t="shared" si="68"/>
        <v>2</v>
      </c>
      <c r="CQ29" s="634"/>
      <c r="CR29" s="634"/>
      <c r="CS29" s="634"/>
      <c r="CT29" s="634"/>
      <c r="CU29" s="634"/>
      <c r="CV29" s="634"/>
      <c r="CW29" s="634"/>
      <c r="CX29" s="635"/>
      <c r="CY29" s="635"/>
      <c r="CZ29" s="635"/>
      <c r="DA29" s="634"/>
      <c r="DB29" s="634"/>
      <c r="DC29" s="634"/>
      <c r="DD29" s="634"/>
      <c r="DE29" s="634"/>
      <c r="DF29" s="634"/>
      <c r="DG29" s="634"/>
      <c r="DH29" s="634"/>
      <c r="DI29" s="634"/>
      <c r="DJ29" s="634"/>
      <c r="DK29" s="634"/>
      <c r="DL29" s="634"/>
      <c r="DM29" s="634"/>
      <c r="DN29" s="634"/>
      <c r="DO29" s="634"/>
      <c r="DP29" s="634"/>
      <c r="DQ29" s="636">
        <f t="shared" si="69"/>
        <v>0</v>
      </c>
      <c r="DR29" s="637">
        <f t="shared" si="83"/>
        <v>53</v>
      </c>
      <c r="DS29" s="637" t="str">
        <f t="shared" si="84"/>
        <v>วัดโรจนาราม</v>
      </c>
      <c r="DT29" s="634">
        <f t="shared" si="70"/>
        <v>0</v>
      </c>
      <c r="DU29" s="634">
        <f t="shared" si="71"/>
        <v>0</v>
      </c>
      <c r="DV29" s="634">
        <f t="shared" si="72"/>
        <v>0</v>
      </c>
      <c r="DW29" s="634">
        <f t="shared" si="73"/>
        <v>0</v>
      </c>
      <c r="DX29" s="636">
        <f t="shared" si="74"/>
        <v>2</v>
      </c>
      <c r="DY29" s="638">
        <f t="shared" si="75"/>
        <v>50</v>
      </c>
      <c r="DZ29" s="639"/>
      <c r="EA29" s="639"/>
      <c r="EB29" s="639"/>
      <c r="EC29" s="639"/>
      <c r="ED29" s="639"/>
      <c r="EE29" s="639"/>
      <c r="EF29" s="639"/>
      <c r="EG29" s="639"/>
      <c r="EH29" s="639"/>
      <c r="EI29" s="639"/>
      <c r="EJ29" s="639"/>
      <c r="EK29" s="639"/>
      <c r="EL29" s="639"/>
      <c r="EM29" s="639"/>
      <c r="EN29" s="639"/>
      <c r="EO29" s="639"/>
      <c r="EP29" s="639"/>
      <c r="EQ29" s="639"/>
      <c r="ER29" s="639"/>
      <c r="ES29" s="639"/>
      <c r="ET29" s="639"/>
      <c r="EU29" s="639"/>
      <c r="EV29" s="639"/>
      <c r="EW29" s="639"/>
      <c r="EX29" s="639"/>
      <c r="EY29" s="639"/>
      <c r="EZ29" s="640">
        <f t="shared" si="76"/>
        <v>0</v>
      </c>
      <c r="FA29" s="626"/>
      <c r="FB29" s="641">
        <f t="shared" si="77"/>
        <v>0</v>
      </c>
      <c r="FD29" s="626">
        <f t="shared" si="85"/>
        <v>0</v>
      </c>
    </row>
    <row r="30" spans="1:160" s="395" customFormat="1">
      <c r="A30" s="446">
        <v>15</v>
      </c>
      <c r="B30" s="446" t="s">
        <v>524</v>
      </c>
      <c r="C30" s="446" t="str">
        <f>[1]เตรียมข้อมูล!C19</f>
        <v>เขาชัยสน</v>
      </c>
      <c r="D30" s="446"/>
      <c r="E30" s="384">
        <v>21</v>
      </c>
      <c r="F30" s="384">
        <v>4</v>
      </c>
      <c r="G30" s="384" t="s">
        <v>104</v>
      </c>
      <c r="H30" s="613">
        <v>0</v>
      </c>
      <c r="I30" s="614">
        <f t="shared" si="38"/>
        <v>0</v>
      </c>
      <c r="J30" s="613">
        <v>0</v>
      </c>
      <c r="K30" s="614">
        <f t="shared" si="39"/>
        <v>0</v>
      </c>
      <c r="L30" s="613">
        <v>7</v>
      </c>
      <c r="M30" s="614">
        <f t="shared" si="40"/>
        <v>1</v>
      </c>
      <c r="N30" s="613">
        <v>7</v>
      </c>
      <c r="O30" s="614">
        <f t="shared" si="41"/>
        <v>1</v>
      </c>
      <c r="P30" s="613">
        <v>5</v>
      </c>
      <c r="Q30" s="614">
        <f t="shared" si="42"/>
        <v>1</v>
      </c>
      <c r="R30" s="613">
        <v>5</v>
      </c>
      <c r="S30" s="614">
        <f t="shared" si="43"/>
        <v>1</v>
      </c>
      <c r="T30" s="613">
        <v>7</v>
      </c>
      <c r="U30" s="614">
        <f t="shared" si="44"/>
        <v>1</v>
      </c>
      <c r="V30" s="613">
        <v>6</v>
      </c>
      <c r="W30" s="614">
        <f t="shared" si="45"/>
        <v>1</v>
      </c>
      <c r="X30" s="615">
        <v>0</v>
      </c>
      <c r="Y30" s="614">
        <f t="shared" si="46"/>
        <v>0</v>
      </c>
      <c r="Z30" s="615">
        <v>0</v>
      </c>
      <c r="AA30" s="614">
        <f t="shared" si="47"/>
        <v>0</v>
      </c>
      <c r="AB30" s="615">
        <v>0</v>
      </c>
      <c r="AC30" s="614">
        <f t="shared" si="48"/>
        <v>0</v>
      </c>
      <c r="AD30" s="615"/>
      <c r="AE30" s="616"/>
      <c r="AF30" s="615"/>
      <c r="AG30" s="616"/>
      <c r="AH30" s="615"/>
      <c r="AI30" s="616"/>
      <c r="AJ30" s="617">
        <f t="shared" si="49"/>
        <v>37</v>
      </c>
      <c r="AK30" s="618">
        <f t="shared" si="50"/>
        <v>6</v>
      </c>
      <c r="AL30" s="613">
        <v>1</v>
      </c>
      <c r="AM30" s="613">
        <v>4</v>
      </c>
      <c r="AN30" s="618">
        <f t="shared" si="51"/>
        <v>5</v>
      </c>
      <c r="AO30" s="619">
        <f t="shared" si="52"/>
        <v>1</v>
      </c>
      <c r="AP30" s="620">
        <f t="shared" si="18"/>
        <v>2</v>
      </c>
      <c r="AQ30" s="621">
        <f t="shared" si="53"/>
        <v>3</v>
      </c>
      <c r="AR30" s="622">
        <f t="shared" si="54"/>
        <v>0</v>
      </c>
      <c r="AS30" s="622">
        <f t="shared" si="55"/>
        <v>2</v>
      </c>
      <c r="AT30" s="622">
        <f t="shared" si="56"/>
        <v>2</v>
      </c>
      <c r="AU30" s="623">
        <f t="shared" si="57"/>
        <v>66.666666666666657</v>
      </c>
      <c r="AV30" s="613"/>
      <c r="AW30" s="613"/>
      <c r="AX30" s="718"/>
      <c r="AY30" s="613"/>
      <c r="AZ30" s="618">
        <f t="shared" si="58"/>
        <v>2</v>
      </c>
      <c r="BA30" s="624">
        <f t="shared" si="59"/>
        <v>66.666666666666657</v>
      </c>
      <c r="BB30" s="613"/>
      <c r="BC30" s="625"/>
      <c r="BD30" s="625">
        <f t="shared" si="60"/>
        <v>1</v>
      </c>
      <c r="BE30" s="625">
        <f t="shared" si="61"/>
        <v>2</v>
      </c>
      <c r="BF30" s="626">
        <f t="shared" si="79"/>
        <v>15</v>
      </c>
      <c r="BG30" s="626" t="str">
        <f t="shared" si="80"/>
        <v>บ้านแหลมดิน (หัสนันท์อุปถัมภ์)</v>
      </c>
      <c r="BH30" s="627">
        <f t="shared" si="81"/>
        <v>1</v>
      </c>
      <c r="BI30" s="627">
        <v>0</v>
      </c>
      <c r="BJ30" s="627">
        <v>1</v>
      </c>
      <c r="BK30" s="627">
        <v>1</v>
      </c>
      <c r="BL30" s="627">
        <v>1</v>
      </c>
      <c r="BM30" s="627">
        <v>0</v>
      </c>
      <c r="BN30" s="627">
        <v>1</v>
      </c>
      <c r="BO30" s="628">
        <v>0</v>
      </c>
      <c r="BP30" s="628">
        <v>0</v>
      </c>
      <c r="BQ30" s="628">
        <v>0</v>
      </c>
      <c r="BR30" s="627">
        <v>0</v>
      </c>
      <c r="BS30" s="627">
        <v>0</v>
      </c>
      <c r="BT30" s="627">
        <v>0</v>
      </c>
      <c r="BU30" s="627">
        <v>0</v>
      </c>
      <c r="BV30" s="627">
        <v>0</v>
      </c>
      <c r="BW30" s="627">
        <v>0</v>
      </c>
      <c r="BX30" s="627">
        <v>0</v>
      </c>
      <c r="BY30" s="627">
        <v>0</v>
      </c>
      <c r="BZ30" s="627">
        <v>0</v>
      </c>
      <c r="CA30" s="627">
        <v>0</v>
      </c>
      <c r="CB30" s="627">
        <v>0</v>
      </c>
      <c r="CC30" s="627">
        <v>0</v>
      </c>
      <c r="CD30" s="627">
        <v>0</v>
      </c>
      <c r="CE30" s="627">
        <v>0</v>
      </c>
      <c r="CF30" s="627">
        <v>0</v>
      </c>
      <c r="CG30" s="627">
        <v>0</v>
      </c>
      <c r="CH30" s="629">
        <v>0</v>
      </c>
      <c r="CI30" s="629"/>
      <c r="CJ30" s="630">
        <f t="shared" si="82"/>
        <v>5</v>
      </c>
      <c r="CK30" s="627">
        <f t="shared" si="63"/>
        <v>1</v>
      </c>
      <c r="CL30" s="627">
        <f t="shared" si="64"/>
        <v>2</v>
      </c>
      <c r="CM30" s="631">
        <f t="shared" si="65"/>
        <v>3</v>
      </c>
      <c r="CN30" s="632">
        <f t="shared" si="66"/>
        <v>0</v>
      </c>
      <c r="CO30" s="633">
        <f t="shared" si="67"/>
        <v>2</v>
      </c>
      <c r="CP30" s="632">
        <f t="shared" si="68"/>
        <v>2</v>
      </c>
      <c r="CQ30" s="634"/>
      <c r="CR30" s="634"/>
      <c r="CS30" s="634"/>
      <c r="CT30" s="634"/>
      <c r="CU30" s="634"/>
      <c r="CV30" s="634"/>
      <c r="CW30" s="634"/>
      <c r="CX30" s="635"/>
      <c r="CY30" s="635"/>
      <c r="CZ30" s="635"/>
      <c r="DA30" s="634"/>
      <c r="DB30" s="634"/>
      <c r="DC30" s="634"/>
      <c r="DD30" s="634"/>
      <c r="DE30" s="634"/>
      <c r="DF30" s="634"/>
      <c r="DG30" s="634"/>
      <c r="DH30" s="634"/>
      <c r="DI30" s="634"/>
      <c r="DJ30" s="634"/>
      <c r="DK30" s="634"/>
      <c r="DL30" s="634"/>
      <c r="DM30" s="634"/>
      <c r="DN30" s="634"/>
      <c r="DO30" s="634"/>
      <c r="DP30" s="634"/>
      <c r="DQ30" s="636">
        <f t="shared" si="69"/>
        <v>0</v>
      </c>
      <c r="DR30" s="637">
        <f t="shared" si="83"/>
        <v>15</v>
      </c>
      <c r="DS30" s="637" t="str">
        <f t="shared" si="84"/>
        <v>บ้านแหลมดิน (หัสนันท์อุปถัมภ์)</v>
      </c>
      <c r="DT30" s="634">
        <f t="shared" si="70"/>
        <v>0</v>
      </c>
      <c r="DU30" s="634">
        <f t="shared" si="71"/>
        <v>0</v>
      </c>
      <c r="DV30" s="634">
        <f t="shared" si="72"/>
        <v>0</v>
      </c>
      <c r="DW30" s="634">
        <f t="shared" si="73"/>
        <v>0</v>
      </c>
      <c r="DX30" s="636">
        <f t="shared" si="74"/>
        <v>2</v>
      </c>
      <c r="DY30" s="638">
        <f t="shared" si="75"/>
        <v>66.666666666666657</v>
      </c>
      <c r="DZ30" s="644"/>
      <c r="EA30" s="644"/>
      <c r="EB30" s="644"/>
      <c r="EC30" s="644"/>
      <c r="ED30" s="644"/>
      <c r="EE30" s="644"/>
      <c r="EF30" s="644"/>
      <c r="EG30" s="644"/>
      <c r="EH30" s="644"/>
      <c r="EI30" s="644"/>
      <c r="EJ30" s="644"/>
      <c r="EK30" s="644"/>
      <c r="EL30" s="644"/>
      <c r="EM30" s="644"/>
      <c r="EN30" s="644"/>
      <c r="EO30" s="644"/>
      <c r="EP30" s="644"/>
      <c r="EQ30" s="644"/>
      <c r="ER30" s="644"/>
      <c r="ES30" s="644"/>
      <c r="ET30" s="644"/>
      <c r="EU30" s="644"/>
      <c r="EV30" s="644"/>
      <c r="EW30" s="644"/>
      <c r="EX30" s="644"/>
      <c r="EY30" s="644"/>
      <c r="EZ30" s="640">
        <f t="shared" si="76"/>
        <v>0</v>
      </c>
      <c r="FA30" s="626"/>
      <c r="FB30" s="641">
        <f t="shared" si="77"/>
        <v>0</v>
      </c>
      <c r="FD30" s="626">
        <f t="shared" si="85"/>
        <v>0</v>
      </c>
    </row>
    <row r="31" spans="1:160" s="395" customFormat="1">
      <c r="A31" s="446">
        <v>16</v>
      </c>
      <c r="B31" s="446" t="s">
        <v>525</v>
      </c>
      <c r="C31" s="446" t="str">
        <f>[1]เตรียมข้อมูล!C20</f>
        <v>เขาชัยสน</v>
      </c>
      <c r="D31" s="446"/>
      <c r="E31" s="384">
        <v>33</v>
      </c>
      <c r="F31" s="384">
        <v>4</v>
      </c>
      <c r="G31" s="384" t="s">
        <v>104</v>
      </c>
      <c r="H31" s="613">
        <v>0</v>
      </c>
      <c r="I31" s="614">
        <f t="shared" si="38"/>
        <v>0</v>
      </c>
      <c r="J31" s="613">
        <v>0</v>
      </c>
      <c r="K31" s="614">
        <f t="shared" si="39"/>
        <v>0</v>
      </c>
      <c r="L31" s="613">
        <v>7</v>
      </c>
      <c r="M31" s="614">
        <f t="shared" si="40"/>
        <v>1</v>
      </c>
      <c r="N31" s="613">
        <v>11</v>
      </c>
      <c r="O31" s="614">
        <f t="shared" si="41"/>
        <v>1</v>
      </c>
      <c r="P31" s="613">
        <v>5</v>
      </c>
      <c r="Q31" s="614">
        <f t="shared" si="42"/>
        <v>1</v>
      </c>
      <c r="R31" s="613">
        <v>8</v>
      </c>
      <c r="S31" s="614">
        <f t="shared" si="43"/>
        <v>1</v>
      </c>
      <c r="T31" s="613">
        <v>11</v>
      </c>
      <c r="U31" s="614">
        <f t="shared" si="44"/>
        <v>1</v>
      </c>
      <c r="V31" s="613">
        <v>9</v>
      </c>
      <c r="W31" s="614">
        <f t="shared" si="45"/>
        <v>1</v>
      </c>
      <c r="X31" s="615">
        <v>0</v>
      </c>
      <c r="Y31" s="614">
        <f t="shared" si="46"/>
        <v>0</v>
      </c>
      <c r="Z31" s="615">
        <v>0</v>
      </c>
      <c r="AA31" s="614">
        <f t="shared" si="47"/>
        <v>0</v>
      </c>
      <c r="AB31" s="615">
        <v>0</v>
      </c>
      <c r="AC31" s="614">
        <f t="shared" si="48"/>
        <v>0</v>
      </c>
      <c r="AD31" s="615"/>
      <c r="AE31" s="616"/>
      <c r="AF31" s="615"/>
      <c r="AG31" s="616"/>
      <c r="AH31" s="615"/>
      <c r="AI31" s="616"/>
      <c r="AJ31" s="617">
        <f t="shared" si="49"/>
        <v>51</v>
      </c>
      <c r="AK31" s="618">
        <f t="shared" si="50"/>
        <v>6</v>
      </c>
      <c r="AL31" s="613">
        <v>1</v>
      </c>
      <c r="AM31" s="613">
        <v>6</v>
      </c>
      <c r="AN31" s="618">
        <f t="shared" si="51"/>
        <v>7</v>
      </c>
      <c r="AO31" s="619">
        <f t="shared" si="52"/>
        <v>1</v>
      </c>
      <c r="AP31" s="620">
        <f t="shared" si="18"/>
        <v>3</v>
      </c>
      <c r="AQ31" s="621">
        <f t="shared" si="53"/>
        <v>4</v>
      </c>
      <c r="AR31" s="622">
        <f t="shared" si="54"/>
        <v>0</v>
      </c>
      <c r="AS31" s="622">
        <f t="shared" si="55"/>
        <v>3</v>
      </c>
      <c r="AT31" s="622">
        <f t="shared" si="56"/>
        <v>3</v>
      </c>
      <c r="AU31" s="623">
        <f t="shared" si="57"/>
        <v>75</v>
      </c>
      <c r="AV31" s="613"/>
      <c r="AW31" s="613"/>
      <c r="AX31" s="718"/>
      <c r="AY31" s="613"/>
      <c r="AZ31" s="618">
        <f t="shared" si="58"/>
        <v>3</v>
      </c>
      <c r="BA31" s="624">
        <f t="shared" si="59"/>
        <v>75</v>
      </c>
      <c r="BB31" s="613"/>
      <c r="BC31" s="625"/>
      <c r="BD31" s="625">
        <f t="shared" si="60"/>
        <v>1</v>
      </c>
      <c r="BE31" s="625">
        <f t="shared" si="61"/>
        <v>3</v>
      </c>
      <c r="BF31" s="626">
        <f t="shared" si="79"/>
        <v>16</v>
      </c>
      <c r="BG31" s="626" t="str">
        <f t="shared" si="80"/>
        <v>บ้านคลองขุด</v>
      </c>
      <c r="BH31" s="627">
        <f t="shared" si="81"/>
        <v>1</v>
      </c>
      <c r="BI31" s="627"/>
      <c r="BJ31" s="627">
        <v>1</v>
      </c>
      <c r="BK31" s="627">
        <v>1</v>
      </c>
      <c r="BL31" s="627">
        <v>1</v>
      </c>
      <c r="BM31" s="627"/>
      <c r="BN31" s="627">
        <v>1</v>
      </c>
      <c r="BO31" s="628"/>
      <c r="BP31" s="628"/>
      <c r="BQ31" s="628"/>
      <c r="BR31" s="627"/>
      <c r="BS31" s="627">
        <v>1</v>
      </c>
      <c r="BT31" s="627"/>
      <c r="BU31" s="627"/>
      <c r="BV31" s="627"/>
      <c r="BW31" s="627"/>
      <c r="BX31" s="627"/>
      <c r="BY31" s="627"/>
      <c r="BZ31" s="627"/>
      <c r="CA31" s="627">
        <v>1</v>
      </c>
      <c r="CB31" s="627"/>
      <c r="CC31" s="627"/>
      <c r="CD31" s="627"/>
      <c r="CE31" s="627"/>
      <c r="CF31" s="627"/>
      <c r="CG31" s="627"/>
      <c r="CH31" s="629">
        <v>0</v>
      </c>
      <c r="CI31" s="629"/>
      <c r="CJ31" s="630">
        <f t="shared" si="82"/>
        <v>7</v>
      </c>
      <c r="CK31" s="627">
        <f t="shared" si="63"/>
        <v>1</v>
      </c>
      <c r="CL31" s="627">
        <f t="shared" si="64"/>
        <v>3</v>
      </c>
      <c r="CM31" s="631">
        <f t="shared" si="65"/>
        <v>4</v>
      </c>
      <c r="CN31" s="632">
        <f t="shared" si="66"/>
        <v>0</v>
      </c>
      <c r="CO31" s="633">
        <f t="shared" si="67"/>
        <v>3</v>
      </c>
      <c r="CP31" s="632">
        <f t="shared" si="68"/>
        <v>3</v>
      </c>
      <c r="CQ31" s="634"/>
      <c r="CR31" s="634"/>
      <c r="CS31" s="634"/>
      <c r="CT31" s="634"/>
      <c r="CU31" s="634"/>
      <c r="CV31" s="634"/>
      <c r="CW31" s="634"/>
      <c r="CX31" s="635"/>
      <c r="CY31" s="635"/>
      <c r="CZ31" s="635"/>
      <c r="DA31" s="634"/>
      <c r="DB31" s="634"/>
      <c r="DC31" s="634"/>
      <c r="DD31" s="634"/>
      <c r="DE31" s="634"/>
      <c r="DF31" s="634"/>
      <c r="DG31" s="634"/>
      <c r="DH31" s="634"/>
      <c r="DI31" s="634"/>
      <c r="DJ31" s="634"/>
      <c r="DK31" s="634"/>
      <c r="DL31" s="634"/>
      <c r="DM31" s="634"/>
      <c r="DN31" s="634"/>
      <c r="DO31" s="634"/>
      <c r="DP31" s="634"/>
      <c r="DQ31" s="636">
        <f t="shared" si="69"/>
        <v>0</v>
      </c>
      <c r="DR31" s="637">
        <f t="shared" si="83"/>
        <v>16</v>
      </c>
      <c r="DS31" s="637" t="str">
        <f t="shared" si="84"/>
        <v>บ้านคลองขุด</v>
      </c>
      <c r="DT31" s="634">
        <f t="shared" si="70"/>
        <v>0</v>
      </c>
      <c r="DU31" s="634">
        <f t="shared" si="71"/>
        <v>0</v>
      </c>
      <c r="DV31" s="634">
        <f t="shared" si="72"/>
        <v>0</v>
      </c>
      <c r="DW31" s="634">
        <f t="shared" si="73"/>
        <v>0</v>
      </c>
      <c r="DX31" s="636">
        <f t="shared" si="74"/>
        <v>3</v>
      </c>
      <c r="DY31" s="638">
        <f t="shared" si="75"/>
        <v>75</v>
      </c>
      <c r="DZ31" s="644"/>
      <c r="EA31" s="644"/>
      <c r="EB31" s="644"/>
      <c r="EC31" s="644"/>
      <c r="ED31" s="644"/>
      <c r="EE31" s="644"/>
      <c r="EF31" s="644"/>
      <c r="EG31" s="644"/>
      <c r="EH31" s="644"/>
      <c r="EI31" s="644"/>
      <c r="EJ31" s="644"/>
      <c r="EK31" s="644"/>
      <c r="EL31" s="644"/>
      <c r="EM31" s="644"/>
      <c r="EN31" s="644"/>
      <c r="EO31" s="644"/>
      <c r="EP31" s="644"/>
      <c r="EQ31" s="644"/>
      <c r="ER31" s="644"/>
      <c r="ES31" s="644"/>
      <c r="ET31" s="644"/>
      <c r="EU31" s="644"/>
      <c r="EV31" s="644"/>
      <c r="EW31" s="644"/>
      <c r="EX31" s="644"/>
      <c r="EY31" s="644"/>
      <c r="EZ31" s="640">
        <f t="shared" si="76"/>
        <v>0</v>
      </c>
      <c r="FA31" s="626"/>
      <c r="FB31" s="641">
        <f t="shared" si="77"/>
        <v>0</v>
      </c>
      <c r="FD31" s="626">
        <f t="shared" si="85"/>
        <v>0</v>
      </c>
    </row>
    <row r="32" spans="1:160" s="395" customFormat="1">
      <c r="A32" s="446">
        <v>23</v>
      </c>
      <c r="B32" s="446" t="s">
        <v>526</v>
      </c>
      <c r="C32" s="446" t="str">
        <f>[1]เตรียมข้อมูล!C27</f>
        <v>เขาชัยสน</v>
      </c>
      <c r="D32" s="446"/>
      <c r="E32" s="384">
        <v>18</v>
      </c>
      <c r="F32" s="384">
        <v>1</v>
      </c>
      <c r="G32" s="384" t="s">
        <v>104</v>
      </c>
      <c r="H32" s="613">
        <v>2</v>
      </c>
      <c r="I32" s="614">
        <f t="shared" si="38"/>
        <v>1</v>
      </c>
      <c r="J32" s="613">
        <v>2</v>
      </c>
      <c r="K32" s="614">
        <f t="shared" si="39"/>
        <v>1</v>
      </c>
      <c r="L32" s="613">
        <v>4</v>
      </c>
      <c r="M32" s="614">
        <f t="shared" si="40"/>
        <v>1</v>
      </c>
      <c r="N32" s="613">
        <v>5</v>
      </c>
      <c r="O32" s="614">
        <f t="shared" si="41"/>
        <v>1</v>
      </c>
      <c r="P32" s="613">
        <v>1</v>
      </c>
      <c r="Q32" s="614">
        <f t="shared" si="42"/>
        <v>1</v>
      </c>
      <c r="R32" s="613">
        <v>7</v>
      </c>
      <c r="S32" s="614">
        <f t="shared" si="43"/>
        <v>1</v>
      </c>
      <c r="T32" s="613">
        <v>5</v>
      </c>
      <c r="U32" s="614">
        <f t="shared" si="44"/>
        <v>1</v>
      </c>
      <c r="V32" s="613">
        <v>4</v>
      </c>
      <c r="W32" s="614">
        <f t="shared" si="45"/>
        <v>1</v>
      </c>
      <c r="X32" s="615">
        <v>0</v>
      </c>
      <c r="Y32" s="614">
        <f t="shared" si="46"/>
        <v>0</v>
      </c>
      <c r="Z32" s="615">
        <v>0</v>
      </c>
      <c r="AA32" s="614">
        <f t="shared" si="47"/>
        <v>0</v>
      </c>
      <c r="AB32" s="615">
        <v>0</v>
      </c>
      <c r="AC32" s="614">
        <f t="shared" si="48"/>
        <v>0</v>
      </c>
      <c r="AD32" s="615"/>
      <c r="AE32" s="616"/>
      <c r="AF32" s="615"/>
      <c r="AG32" s="616"/>
      <c r="AH32" s="615"/>
      <c r="AI32" s="616"/>
      <c r="AJ32" s="617">
        <f t="shared" si="49"/>
        <v>30</v>
      </c>
      <c r="AK32" s="618">
        <f t="shared" si="50"/>
        <v>8</v>
      </c>
      <c r="AL32" s="613">
        <v>1</v>
      </c>
      <c r="AM32" s="613">
        <v>5</v>
      </c>
      <c r="AN32" s="618">
        <f t="shared" si="51"/>
        <v>6</v>
      </c>
      <c r="AO32" s="619">
        <f t="shared" si="52"/>
        <v>1</v>
      </c>
      <c r="AP32" s="620">
        <f t="shared" si="18"/>
        <v>2</v>
      </c>
      <c r="AQ32" s="621">
        <f t="shared" si="53"/>
        <v>3</v>
      </c>
      <c r="AR32" s="622">
        <f t="shared" si="54"/>
        <v>0</v>
      </c>
      <c r="AS32" s="622">
        <f t="shared" si="55"/>
        <v>3</v>
      </c>
      <c r="AT32" s="622">
        <f t="shared" si="56"/>
        <v>3</v>
      </c>
      <c r="AU32" s="623">
        <f t="shared" si="57"/>
        <v>100</v>
      </c>
      <c r="AV32" s="613"/>
      <c r="AW32" s="613"/>
      <c r="AX32" s="718"/>
      <c r="AY32" s="613"/>
      <c r="AZ32" s="618">
        <f t="shared" si="58"/>
        <v>3</v>
      </c>
      <c r="BA32" s="624">
        <f t="shared" si="59"/>
        <v>100</v>
      </c>
      <c r="BB32" s="613"/>
      <c r="BC32" s="625"/>
      <c r="BD32" s="625">
        <f t="shared" si="60"/>
        <v>1</v>
      </c>
      <c r="BE32" s="625">
        <f t="shared" si="61"/>
        <v>2</v>
      </c>
      <c r="BF32" s="626">
        <f t="shared" si="79"/>
        <v>23</v>
      </c>
      <c r="BG32" s="626" t="str">
        <f t="shared" si="80"/>
        <v>วัดท่านางพรหม</v>
      </c>
      <c r="BH32" s="627">
        <f t="shared" si="81"/>
        <v>1</v>
      </c>
      <c r="BI32" s="627">
        <v>1</v>
      </c>
      <c r="BJ32" s="627">
        <v>1</v>
      </c>
      <c r="BK32" s="627">
        <v>1</v>
      </c>
      <c r="BL32" s="627">
        <v>1</v>
      </c>
      <c r="BM32" s="627"/>
      <c r="BN32" s="627">
        <v>1</v>
      </c>
      <c r="BO32" s="628"/>
      <c r="BP32" s="628"/>
      <c r="BQ32" s="628"/>
      <c r="BR32" s="627"/>
      <c r="BS32" s="627"/>
      <c r="BT32" s="627"/>
      <c r="BU32" s="627"/>
      <c r="BV32" s="627"/>
      <c r="BW32" s="627"/>
      <c r="BX32" s="627"/>
      <c r="BY32" s="627"/>
      <c r="BZ32" s="627"/>
      <c r="CA32" s="627"/>
      <c r="CB32" s="627"/>
      <c r="CC32" s="627"/>
      <c r="CD32" s="627"/>
      <c r="CE32" s="627"/>
      <c r="CF32" s="627"/>
      <c r="CG32" s="627"/>
      <c r="CH32" s="629">
        <v>0</v>
      </c>
      <c r="CI32" s="629"/>
      <c r="CJ32" s="630">
        <f t="shared" si="82"/>
        <v>6</v>
      </c>
      <c r="CK32" s="627">
        <f t="shared" si="63"/>
        <v>1</v>
      </c>
      <c r="CL32" s="627">
        <f t="shared" si="64"/>
        <v>2</v>
      </c>
      <c r="CM32" s="631">
        <f t="shared" si="65"/>
        <v>3</v>
      </c>
      <c r="CN32" s="632">
        <f t="shared" si="66"/>
        <v>0</v>
      </c>
      <c r="CO32" s="633">
        <f t="shared" si="67"/>
        <v>3</v>
      </c>
      <c r="CP32" s="632">
        <f t="shared" si="68"/>
        <v>3</v>
      </c>
      <c r="CQ32" s="634"/>
      <c r="CR32" s="634"/>
      <c r="CS32" s="634"/>
      <c r="CT32" s="634"/>
      <c r="CU32" s="634"/>
      <c r="CV32" s="634"/>
      <c r="CW32" s="634"/>
      <c r="CX32" s="635"/>
      <c r="CY32" s="635"/>
      <c r="CZ32" s="635"/>
      <c r="DA32" s="634"/>
      <c r="DB32" s="634"/>
      <c r="DC32" s="634"/>
      <c r="DD32" s="634"/>
      <c r="DE32" s="634"/>
      <c r="DF32" s="634"/>
      <c r="DG32" s="634"/>
      <c r="DH32" s="634"/>
      <c r="DI32" s="634"/>
      <c r="DJ32" s="634"/>
      <c r="DK32" s="634"/>
      <c r="DL32" s="634"/>
      <c r="DM32" s="634"/>
      <c r="DN32" s="634"/>
      <c r="DO32" s="634"/>
      <c r="DP32" s="634"/>
      <c r="DQ32" s="636">
        <f t="shared" si="69"/>
        <v>0</v>
      </c>
      <c r="DR32" s="637">
        <f t="shared" si="83"/>
        <v>23</v>
      </c>
      <c r="DS32" s="637" t="str">
        <f t="shared" si="84"/>
        <v>วัดท่านางพรหม</v>
      </c>
      <c r="DT32" s="634">
        <f t="shared" si="70"/>
        <v>0</v>
      </c>
      <c r="DU32" s="634">
        <f t="shared" si="71"/>
        <v>0</v>
      </c>
      <c r="DV32" s="634">
        <f t="shared" si="72"/>
        <v>0</v>
      </c>
      <c r="DW32" s="634">
        <f t="shared" si="73"/>
        <v>0</v>
      </c>
      <c r="DX32" s="636">
        <f t="shared" si="74"/>
        <v>3</v>
      </c>
      <c r="DY32" s="638">
        <f t="shared" si="75"/>
        <v>100</v>
      </c>
      <c r="DZ32" s="639"/>
      <c r="EA32" s="639"/>
      <c r="EB32" s="639"/>
      <c r="EC32" s="639"/>
      <c r="ED32" s="639"/>
      <c r="EE32" s="639"/>
      <c r="EF32" s="639"/>
      <c r="EG32" s="639"/>
      <c r="EH32" s="639"/>
      <c r="EI32" s="639"/>
      <c r="EJ32" s="639"/>
      <c r="EK32" s="639"/>
      <c r="EL32" s="639"/>
      <c r="EM32" s="639"/>
      <c r="EN32" s="639"/>
      <c r="EO32" s="639"/>
      <c r="EP32" s="639"/>
      <c r="EQ32" s="639"/>
      <c r="ER32" s="639"/>
      <c r="ES32" s="639"/>
      <c r="ET32" s="639"/>
      <c r="EU32" s="639"/>
      <c r="EV32" s="639"/>
      <c r="EW32" s="639"/>
      <c r="EX32" s="639"/>
      <c r="EY32" s="639"/>
      <c r="EZ32" s="640">
        <f t="shared" si="76"/>
        <v>0</v>
      </c>
      <c r="FA32" s="626"/>
      <c r="FB32" s="641">
        <f t="shared" si="77"/>
        <v>0</v>
      </c>
      <c r="FD32" s="626">
        <f t="shared" si="85"/>
        <v>0</v>
      </c>
    </row>
    <row r="33" spans="1:160" s="395" customFormat="1">
      <c r="A33" s="446">
        <v>18</v>
      </c>
      <c r="B33" s="446" t="s">
        <v>527</v>
      </c>
      <c r="C33" s="446" t="str">
        <f>[1]เตรียมข้อมูล!C22</f>
        <v>เขาชัยสน</v>
      </c>
      <c r="D33" s="446"/>
      <c r="E33" s="384">
        <v>27</v>
      </c>
      <c r="F33" s="384">
        <v>4</v>
      </c>
      <c r="G33" s="384" t="s">
        <v>104</v>
      </c>
      <c r="H33" s="613">
        <v>2</v>
      </c>
      <c r="I33" s="614">
        <f t="shared" si="38"/>
        <v>1</v>
      </c>
      <c r="J33" s="613">
        <v>8</v>
      </c>
      <c r="K33" s="614">
        <f t="shared" si="39"/>
        <v>1</v>
      </c>
      <c r="L33" s="613">
        <v>7</v>
      </c>
      <c r="M33" s="614">
        <f t="shared" si="40"/>
        <v>1</v>
      </c>
      <c r="N33" s="613">
        <v>3</v>
      </c>
      <c r="O33" s="614">
        <f t="shared" si="41"/>
        <v>1</v>
      </c>
      <c r="P33" s="613">
        <v>1</v>
      </c>
      <c r="Q33" s="614">
        <f t="shared" si="42"/>
        <v>1</v>
      </c>
      <c r="R33" s="613">
        <v>4</v>
      </c>
      <c r="S33" s="614">
        <f t="shared" si="43"/>
        <v>1</v>
      </c>
      <c r="T33" s="613">
        <v>3</v>
      </c>
      <c r="U33" s="614">
        <f t="shared" si="44"/>
        <v>1</v>
      </c>
      <c r="V33" s="613">
        <v>8</v>
      </c>
      <c r="W33" s="614">
        <f t="shared" si="45"/>
        <v>1</v>
      </c>
      <c r="X33" s="615">
        <v>0</v>
      </c>
      <c r="Y33" s="614">
        <f t="shared" si="46"/>
        <v>0</v>
      </c>
      <c r="Z33" s="615">
        <v>0</v>
      </c>
      <c r="AA33" s="614">
        <f t="shared" si="47"/>
        <v>0</v>
      </c>
      <c r="AB33" s="615">
        <v>0</v>
      </c>
      <c r="AC33" s="614">
        <f t="shared" si="48"/>
        <v>0</v>
      </c>
      <c r="AD33" s="615"/>
      <c r="AE33" s="616"/>
      <c r="AF33" s="615"/>
      <c r="AG33" s="616"/>
      <c r="AH33" s="615"/>
      <c r="AI33" s="616"/>
      <c r="AJ33" s="617">
        <f t="shared" si="49"/>
        <v>36</v>
      </c>
      <c r="AK33" s="618">
        <f t="shared" si="50"/>
        <v>8</v>
      </c>
      <c r="AL33" s="613">
        <v>1</v>
      </c>
      <c r="AM33" s="613">
        <v>6</v>
      </c>
      <c r="AN33" s="618">
        <f t="shared" si="51"/>
        <v>7</v>
      </c>
      <c r="AO33" s="619">
        <f t="shared" si="52"/>
        <v>1</v>
      </c>
      <c r="AP33" s="620">
        <f t="shared" si="18"/>
        <v>2</v>
      </c>
      <c r="AQ33" s="621">
        <f t="shared" si="53"/>
        <v>3</v>
      </c>
      <c r="AR33" s="622">
        <f t="shared" si="54"/>
        <v>0</v>
      </c>
      <c r="AS33" s="622">
        <f t="shared" si="55"/>
        <v>4</v>
      </c>
      <c r="AT33" s="622">
        <f t="shared" si="56"/>
        <v>4</v>
      </c>
      <c r="AU33" s="623">
        <f t="shared" si="57"/>
        <v>133.33333333333331</v>
      </c>
      <c r="AV33" s="613"/>
      <c r="AW33" s="613"/>
      <c r="AX33" s="718"/>
      <c r="AY33" s="613"/>
      <c r="AZ33" s="618">
        <f t="shared" si="58"/>
        <v>4</v>
      </c>
      <c r="BA33" s="624">
        <f t="shared" si="59"/>
        <v>133.33333333333331</v>
      </c>
      <c r="BB33" s="613"/>
      <c r="BC33" s="625"/>
      <c r="BD33" s="625">
        <f t="shared" si="60"/>
        <v>1</v>
      </c>
      <c r="BE33" s="625">
        <f t="shared" si="61"/>
        <v>2</v>
      </c>
      <c r="BF33" s="626">
        <f t="shared" si="79"/>
        <v>18</v>
      </c>
      <c r="BG33" s="626" t="str">
        <f t="shared" si="80"/>
        <v>วัดสะทัง</v>
      </c>
      <c r="BH33" s="627">
        <f t="shared" si="81"/>
        <v>1</v>
      </c>
      <c r="BI33" s="627">
        <v>1</v>
      </c>
      <c r="BJ33" s="627">
        <v>1</v>
      </c>
      <c r="BK33" s="627">
        <v>1</v>
      </c>
      <c r="BL33" s="627">
        <v>1</v>
      </c>
      <c r="BM33" s="627"/>
      <c r="BN33" s="627">
        <v>1</v>
      </c>
      <c r="BO33" s="628"/>
      <c r="BP33" s="628"/>
      <c r="BQ33" s="628"/>
      <c r="BR33" s="627"/>
      <c r="BS33" s="627"/>
      <c r="BT33" s="627"/>
      <c r="BU33" s="627"/>
      <c r="BV33" s="627"/>
      <c r="BW33" s="627"/>
      <c r="BX33" s="627"/>
      <c r="BY33" s="627"/>
      <c r="BZ33" s="627"/>
      <c r="CA33" s="627">
        <v>1</v>
      </c>
      <c r="CB33" s="627"/>
      <c r="CC33" s="627"/>
      <c r="CD33" s="627"/>
      <c r="CE33" s="627"/>
      <c r="CF33" s="627"/>
      <c r="CG33" s="627"/>
      <c r="CH33" s="629">
        <v>0</v>
      </c>
      <c r="CI33" s="629"/>
      <c r="CJ33" s="630">
        <f t="shared" si="82"/>
        <v>7</v>
      </c>
      <c r="CK33" s="627">
        <f t="shared" si="63"/>
        <v>1</v>
      </c>
      <c r="CL33" s="627">
        <f t="shared" si="64"/>
        <v>2</v>
      </c>
      <c r="CM33" s="631">
        <f t="shared" si="65"/>
        <v>3</v>
      </c>
      <c r="CN33" s="632">
        <f t="shared" si="66"/>
        <v>0</v>
      </c>
      <c r="CO33" s="633">
        <f t="shared" si="67"/>
        <v>4</v>
      </c>
      <c r="CP33" s="632">
        <f t="shared" si="68"/>
        <v>4</v>
      </c>
      <c r="CQ33" s="634"/>
      <c r="CR33" s="634"/>
      <c r="CS33" s="634"/>
      <c r="CT33" s="634"/>
      <c r="CU33" s="634"/>
      <c r="CV33" s="634"/>
      <c r="CW33" s="634"/>
      <c r="CX33" s="635"/>
      <c r="CY33" s="635"/>
      <c r="CZ33" s="635"/>
      <c r="DA33" s="634"/>
      <c r="DB33" s="634"/>
      <c r="DC33" s="634"/>
      <c r="DD33" s="634"/>
      <c r="DE33" s="634"/>
      <c r="DF33" s="634"/>
      <c r="DG33" s="634"/>
      <c r="DH33" s="634"/>
      <c r="DI33" s="634"/>
      <c r="DJ33" s="634"/>
      <c r="DK33" s="634"/>
      <c r="DL33" s="634"/>
      <c r="DM33" s="634"/>
      <c r="DN33" s="634"/>
      <c r="DO33" s="634"/>
      <c r="DP33" s="634"/>
      <c r="DQ33" s="636">
        <f t="shared" si="69"/>
        <v>0</v>
      </c>
      <c r="DR33" s="637">
        <f t="shared" si="83"/>
        <v>18</v>
      </c>
      <c r="DS33" s="637" t="str">
        <f t="shared" si="84"/>
        <v>วัดสะทัง</v>
      </c>
      <c r="DT33" s="634">
        <f t="shared" si="70"/>
        <v>0</v>
      </c>
      <c r="DU33" s="634">
        <f t="shared" si="71"/>
        <v>0</v>
      </c>
      <c r="DV33" s="634">
        <f t="shared" si="72"/>
        <v>0</v>
      </c>
      <c r="DW33" s="634">
        <f t="shared" si="73"/>
        <v>0</v>
      </c>
      <c r="DX33" s="636">
        <f t="shared" si="74"/>
        <v>4</v>
      </c>
      <c r="DY33" s="638">
        <f t="shared" si="75"/>
        <v>133.33333333333331</v>
      </c>
      <c r="DZ33" s="639"/>
      <c r="EA33" s="639"/>
      <c r="EB33" s="639"/>
      <c r="EC33" s="639"/>
      <c r="ED33" s="639"/>
      <c r="EE33" s="639"/>
      <c r="EF33" s="639"/>
      <c r="EG33" s="639"/>
      <c r="EH33" s="639"/>
      <c r="EI33" s="639"/>
      <c r="EJ33" s="639"/>
      <c r="EK33" s="639"/>
      <c r="EL33" s="639"/>
      <c r="EM33" s="639"/>
      <c r="EN33" s="639"/>
      <c r="EO33" s="639"/>
      <c r="EP33" s="639"/>
      <c r="EQ33" s="639"/>
      <c r="ER33" s="639"/>
      <c r="ES33" s="639"/>
      <c r="ET33" s="639"/>
      <c r="EU33" s="639"/>
      <c r="EV33" s="639"/>
      <c r="EW33" s="639"/>
      <c r="EX33" s="639"/>
      <c r="EY33" s="639"/>
      <c r="EZ33" s="640">
        <f t="shared" si="76"/>
        <v>0</v>
      </c>
      <c r="FA33" s="626"/>
      <c r="FB33" s="641">
        <f t="shared" si="77"/>
        <v>0</v>
      </c>
      <c r="FD33" s="626">
        <f t="shared" si="85"/>
        <v>0</v>
      </c>
    </row>
    <row r="34" spans="1:160" s="395" customFormat="1">
      <c r="A34" s="446">
        <v>20</v>
      </c>
      <c r="B34" s="446" t="s">
        <v>528</v>
      </c>
      <c r="C34" s="446" t="str">
        <f>[1]เตรียมข้อมูล!C24</f>
        <v>เขาชัยสน</v>
      </c>
      <c r="D34" s="446"/>
      <c r="E34" s="384">
        <v>25</v>
      </c>
      <c r="F34" s="384">
        <v>1</v>
      </c>
      <c r="G34" s="384" t="s">
        <v>104</v>
      </c>
      <c r="H34" s="613">
        <v>5</v>
      </c>
      <c r="I34" s="614">
        <f t="shared" si="38"/>
        <v>1</v>
      </c>
      <c r="J34" s="613">
        <v>4</v>
      </c>
      <c r="K34" s="614">
        <f t="shared" si="39"/>
        <v>1</v>
      </c>
      <c r="L34" s="613">
        <v>7</v>
      </c>
      <c r="M34" s="614">
        <f t="shared" si="40"/>
        <v>1</v>
      </c>
      <c r="N34" s="613">
        <v>9</v>
      </c>
      <c r="O34" s="614">
        <f t="shared" si="41"/>
        <v>1</v>
      </c>
      <c r="P34" s="613">
        <v>9</v>
      </c>
      <c r="Q34" s="614">
        <f t="shared" si="42"/>
        <v>1</v>
      </c>
      <c r="R34" s="613">
        <v>11</v>
      </c>
      <c r="S34" s="614">
        <f t="shared" si="43"/>
        <v>1</v>
      </c>
      <c r="T34" s="613">
        <v>6</v>
      </c>
      <c r="U34" s="614">
        <f t="shared" si="44"/>
        <v>1</v>
      </c>
      <c r="V34" s="613">
        <v>7</v>
      </c>
      <c r="W34" s="614">
        <f t="shared" si="45"/>
        <v>1</v>
      </c>
      <c r="X34" s="615">
        <v>0</v>
      </c>
      <c r="Y34" s="614">
        <f t="shared" si="46"/>
        <v>0</v>
      </c>
      <c r="Z34" s="615">
        <v>0</v>
      </c>
      <c r="AA34" s="614">
        <f t="shared" si="47"/>
        <v>0</v>
      </c>
      <c r="AB34" s="615">
        <v>0</v>
      </c>
      <c r="AC34" s="614">
        <f t="shared" si="48"/>
        <v>0</v>
      </c>
      <c r="AD34" s="615"/>
      <c r="AE34" s="616"/>
      <c r="AF34" s="615"/>
      <c r="AG34" s="616"/>
      <c r="AH34" s="615"/>
      <c r="AI34" s="616"/>
      <c r="AJ34" s="617">
        <f t="shared" si="49"/>
        <v>58</v>
      </c>
      <c r="AK34" s="618">
        <f t="shared" si="50"/>
        <v>8</v>
      </c>
      <c r="AL34" s="613">
        <v>1</v>
      </c>
      <c r="AM34" s="613">
        <v>12</v>
      </c>
      <c r="AN34" s="618">
        <f t="shared" si="51"/>
        <v>13</v>
      </c>
      <c r="AO34" s="619">
        <f t="shared" si="52"/>
        <v>1</v>
      </c>
      <c r="AP34" s="620">
        <f t="shared" si="18"/>
        <v>3</v>
      </c>
      <c r="AQ34" s="621">
        <f t="shared" si="53"/>
        <v>4</v>
      </c>
      <c r="AR34" s="622">
        <f t="shared" si="54"/>
        <v>0</v>
      </c>
      <c r="AS34" s="622">
        <f t="shared" si="55"/>
        <v>9</v>
      </c>
      <c r="AT34" s="622">
        <f t="shared" si="56"/>
        <v>9</v>
      </c>
      <c r="AU34" s="623">
        <f t="shared" si="57"/>
        <v>225</v>
      </c>
      <c r="AV34" s="613">
        <v>1</v>
      </c>
      <c r="AW34" s="613"/>
      <c r="AX34" s="718"/>
      <c r="AY34" s="613"/>
      <c r="AZ34" s="618">
        <f t="shared" si="58"/>
        <v>8</v>
      </c>
      <c r="BA34" s="624">
        <f t="shared" si="59"/>
        <v>200</v>
      </c>
      <c r="BB34" s="613"/>
      <c r="BC34" s="625"/>
      <c r="BD34" s="625">
        <f t="shared" si="60"/>
        <v>1</v>
      </c>
      <c r="BE34" s="625">
        <f t="shared" si="61"/>
        <v>3</v>
      </c>
      <c r="BF34" s="626">
        <f t="shared" si="79"/>
        <v>20</v>
      </c>
      <c r="BG34" s="626" t="str">
        <f t="shared" si="80"/>
        <v>วัดโพธิยาราม</v>
      </c>
      <c r="BH34" s="627">
        <f t="shared" si="81"/>
        <v>1</v>
      </c>
      <c r="BI34" s="627"/>
      <c r="BJ34" s="627">
        <v>3</v>
      </c>
      <c r="BK34" s="627">
        <v>2</v>
      </c>
      <c r="BL34" s="627"/>
      <c r="BM34" s="627"/>
      <c r="BN34" s="627">
        <v>1</v>
      </c>
      <c r="BO34" s="628"/>
      <c r="BP34" s="628"/>
      <c r="BQ34" s="628"/>
      <c r="BR34" s="627">
        <v>2</v>
      </c>
      <c r="BS34" s="627"/>
      <c r="BT34" s="627">
        <v>1</v>
      </c>
      <c r="BU34" s="627">
        <v>1</v>
      </c>
      <c r="BV34" s="627"/>
      <c r="BW34" s="627"/>
      <c r="BX34" s="627">
        <v>1</v>
      </c>
      <c r="BY34" s="627">
        <v>1</v>
      </c>
      <c r="BZ34" s="627"/>
      <c r="CA34" s="627"/>
      <c r="CB34" s="627"/>
      <c r="CC34" s="627"/>
      <c r="CD34" s="627"/>
      <c r="CE34" s="627"/>
      <c r="CF34" s="627"/>
      <c r="CG34" s="627"/>
      <c r="CH34" s="629">
        <v>0</v>
      </c>
      <c r="CI34" s="629"/>
      <c r="CJ34" s="630">
        <f t="shared" si="82"/>
        <v>13</v>
      </c>
      <c r="CK34" s="627">
        <f t="shared" si="63"/>
        <v>1</v>
      </c>
      <c r="CL34" s="627">
        <f t="shared" si="64"/>
        <v>3</v>
      </c>
      <c r="CM34" s="631">
        <f t="shared" si="65"/>
        <v>4</v>
      </c>
      <c r="CN34" s="632">
        <f t="shared" si="66"/>
        <v>0</v>
      </c>
      <c r="CO34" s="633">
        <f t="shared" si="67"/>
        <v>9</v>
      </c>
      <c r="CP34" s="632">
        <f t="shared" si="68"/>
        <v>9</v>
      </c>
      <c r="CQ34" s="634"/>
      <c r="CR34" s="634"/>
      <c r="CS34" s="634"/>
      <c r="CT34" s="634"/>
      <c r="CU34" s="634"/>
      <c r="CV34" s="634"/>
      <c r="CW34" s="634"/>
      <c r="CX34" s="635"/>
      <c r="CY34" s="635"/>
      <c r="CZ34" s="635"/>
      <c r="DA34" s="634"/>
      <c r="DB34" s="634"/>
      <c r="DC34" s="634"/>
      <c r="DD34" s="634"/>
      <c r="DE34" s="634"/>
      <c r="DF34" s="634"/>
      <c r="DG34" s="634"/>
      <c r="DH34" s="634"/>
      <c r="DI34" s="634"/>
      <c r="DJ34" s="634"/>
      <c r="DK34" s="634"/>
      <c r="DL34" s="634"/>
      <c r="DM34" s="634"/>
      <c r="DN34" s="634"/>
      <c r="DO34" s="634"/>
      <c r="DP34" s="634"/>
      <c r="DQ34" s="636">
        <f t="shared" si="69"/>
        <v>0</v>
      </c>
      <c r="DR34" s="637">
        <f t="shared" si="83"/>
        <v>20</v>
      </c>
      <c r="DS34" s="637" t="str">
        <f t="shared" si="84"/>
        <v>วัดโพธิยาราม</v>
      </c>
      <c r="DT34" s="634">
        <f t="shared" si="70"/>
        <v>1</v>
      </c>
      <c r="DU34" s="634">
        <f t="shared" si="71"/>
        <v>0</v>
      </c>
      <c r="DV34" s="634">
        <f t="shared" si="72"/>
        <v>0</v>
      </c>
      <c r="DW34" s="634">
        <f t="shared" si="73"/>
        <v>0</v>
      </c>
      <c r="DX34" s="636">
        <f t="shared" si="74"/>
        <v>8</v>
      </c>
      <c r="DY34" s="638">
        <f t="shared" si="75"/>
        <v>200</v>
      </c>
      <c r="DZ34" s="639"/>
      <c r="EA34" s="639"/>
      <c r="EB34" s="639"/>
      <c r="EC34" s="639">
        <v>1</v>
      </c>
      <c r="ED34" s="639"/>
      <c r="EE34" s="639"/>
      <c r="EF34" s="639"/>
      <c r="EG34" s="639"/>
      <c r="EH34" s="639"/>
      <c r="EI34" s="639"/>
      <c r="EJ34" s="639"/>
      <c r="EK34" s="639"/>
      <c r="EL34" s="639"/>
      <c r="EM34" s="639"/>
      <c r="EN34" s="639"/>
      <c r="EO34" s="639"/>
      <c r="EP34" s="639"/>
      <c r="EQ34" s="639"/>
      <c r="ER34" s="639"/>
      <c r="ES34" s="639"/>
      <c r="ET34" s="639"/>
      <c r="EU34" s="639"/>
      <c r="EV34" s="639"/>
      <c r="EW34" s="639"/>
      <c r="EX34" s="639"/>
      <c r="EY34" s="639"/>
      <c r="EZ34" s="640">
        <f t="shared" si="76"/>
        <v>1</v>
      </c>
      <c r="FA34" s="626"/>
      <c r="FB34" s="641">
        <f t="shared" si="77"/>
        <v>0</v>
      </c>
      <c r="FD34" s="626">
        <f t="shared" si="85"/>
        <v>0</v>
      </c>
    </row>
    <row r="35" spans="1:160" s="395" customFormat="1">
      <c r="A35" s="446"/>
      <c r="B35" s="446"/>
      <c r="C35" s="446"/>
      <c r="D35" s="446"/>
      <c r="E35" s="384"/>
      <c r="F35" s="384"/>
      <c r="G35" s="384"/>
      <c r="H35" s="613"/>
      <c r="I35" s="614"/>
      <c r="J35" s="613"/>
      <c r="K35" s="614"/>
      <c r="L35" s="613"/>
      <c r="M35" s="614"/>
      <c r="N35" s="613"/>
      <c r="O35" s="614"/>
      <c r="P35" s="613"/>
      <c r="Q35" s="614"/>
      <c r="R35" s="613"/>
      <c r="S35" s="614"/>
      <c r="T35" s="613"/>
      <c r="U35" s="614"/>
      <c r="V35" s="613"/>
      <c r="W35" s="614"/>
      <c r="X35" s="615"/>
      <c r="Y35" s="614"/>
      <c r="Z35" s="615"/>
      <c r="AA35" s="614"/>
      <c r="AB35" s="615"/>
      <c r="AC35" s="614"/>
      <c r="AD35" s="615"/>
      <c r="AE35" s="616"/>
      <c r="AF35" s="615"/>
      <c r="AG35" s="616"/>
      <c r="AH35" s="615"/>
      <c r="AI35" s="616"/>
      <c r="AJ35" s="617"/>
      <c r="AK35" s="618"/>
      <c r="AL35" s="613"/>
      <c r="AM35" s="613"/>
      <c r="AN35" s="618"/>
      <c r="AO35" s="619"/>
      <c r="AP35" s="620"/>
      <c r="AQ35" s="621"/>
      <c r="AR35" s="622"/>
      <c r="AS35" s="622"/>
      <c r="AT35" s="622"/>
      <c r="AU35" s="623"/>
      <c r="AV35" s="613"/>
      <c r="AW35" s="613"/>
      <c r="AX35" s="718"/>
      <c r="AY35" s="613"/>
      <c r="AZ35" s="618"/>
      <c r="BA35" s="624"/>
      <c r="BB35" s="613"/>
      <c r="BC35" s="625"/>
      <c r="BD35" s="625"/>
      <c r="BE35" s="625"/>
      <c r="BF35" s="626">
        <f t="shared" si="79"/>
        <v>0</v>
      </c>
      <c r="BG35" s="626">
        <f t="shared" si="80"/>
        <v>0</v>
      </c>
      <c r="BH35" s="627">
        <f t="shared" si="81"/>
        <v>0</v>
      </c>
      <c r="BI35" s="627"/>
      <c r="BJ35" s="627"/>
      <c r="BK35" s="627"/>
      <c r="BL35" s="627"/>
      <c r="BM35" s="627"/>
      <c r="BN35" s="627"/>
      <c r="BO35" s="628"/>
      <c r="BP35" s="628"/>
      <c r="BQ35" s="628"/>
      <c r="BR35" s="627"/>
      <c r="BS35" s="627"/>
      <c r="BT35" s="627"/>
      <c r="BU35" s="627"/>
      <c r="BV35" s="627"/>
      <c r="BW35" s="627"/>
      <c r="BX35" s="627"/>
      <c r="BY35" s="627"/>
      <c r="BZ35" s="627"/>
      <c r="CA35" s="627"/>
      <c r="CB35" s="627"/>
      <c r="CC35" s="627"/>
      <c r="CD35" s="627"/>
      <c r="CE35" s="627"/>
      <c r="CF35" s="627"/>
      <c r="CG35" s="627"/>
      <c r="CH35" s="629"/>
      <c r="CI35" s="629"/>
      <c r="CJ35" s="630">
        <f t="shared" si="82"/>
        <v>0</v>
      </c>
      <c r="CK35" s="627"/>
      <c r="CL35" s="627"/>
      <c r="CM35" s="631"/>
      <c r="CN35" s="632"/>
      <c r="CO35" s="633"/>
      <c r="CP35" s="632"/>
      <c r="CQ35" s="634"/>
      <c r="CR35" s="634"/>
      <c r="CS35" s="634"/>
      <c r="CT35" s="634"/>
      <c r="CU35" s="634"/>
      <c r="CV35" s="634"/>
      <c r="CW35" s="634"/>
      <c r="CX35" s="635"/>
      <c r="CY35" s="635"/>
      <c r="CZ35" s="635"/>
      <c r="DA35" s="634"/>
      <c r="DB35" s="634"/>
      <c r="DC35" s="634"/>
      <c r="DD35" s="634"/>
      <c r="DE35" s="634"/>
      <c r="DF35" s="634"/>
      <c r="DG35" s="634"/>
      <c r="DH35" s="634"/>
      <c r="DI35" s="634"/>
      <c r="DJ35" s="634"/>
      <c r="DK35" s="634"/>
      <c r="DL35" s="634"/>
      <c r="DM35" s="634"/>
      <c r="DN35" s="634"/>
      <c r="DO35" s="634"/>
      <c r="DP35" s="634"/>
      <c r="DQ35" s="636"/>
      <c r="DR35" s="637">
        <f t="shared" si="83"/>
        <v>0</v>
      </c>
      <c r="DS35" s="637">
        <f t="shared" si="84"/>
        <v>0</v>
      </c>
      <c r="DT35" s="634"/>
      <c r="DU35" s="634"/>
      <c r="DV35" s="634"/>
      <c r="DW35" s="634"/>
      <c r="DX35" s="636"/>
      <c r="DY35" s="638"/>
      <c r="DZ35" s="639"/>
      <c r="EA35" s="639"/>
      <c r="EB35" s="639"/>
      <c r="EC35" s="639"/>
      <c r="ED35" s="639"/>
      <c r="EE35" s="639"/>
      <c r="EF35" s="639"/>
      <c r="EG35" s="639"/>
      <c r="EH35" s="639"/>
      <c r="EI35" s="639"/>
      <c r="EJ35" s="639"/>
      <c r="EK35" s="639"/>
      <c r="EL35" s="639"/>
      <c r="EM35" s="639"/>
      <c r="EN35" s="639"/>
      <c r="EO35" s="639"/>
      <c r="EP35" s="639"/>
      <c r="EQ35" s="639"/>
      <c r="ER35" s="639"/>
      <c r="ES35" s="639"/>
      <c r="ET35" s="639"/>
      <c r="EU35" s="639"/>
      <c r="EV35" s="639"/>
      <c r="EW35" s="639"/>
      <c r="EX35" s="639"/>
      <c r="EY35" s="639"/>
      <c r="EZ35" s="640"/>
      <c r="FA35" s="626"/>
      <c r="FB35" s="641"/>
      <c r="FD35" s="626">
        <f t="shared" si="85"/>
        <v>0</v>
      </c>
    </row>
    <row r="36" spans="1:160" s="395" customFormat="1">
      <c r="A36" s="446">
        <v>122</v>
      </c>
      <c r="B36" s="446" t="s">
        <v>529</v>
      </c>
      <c r="C36" s="446" t="str">
        <f>[1]เตรียมข้อมูล!C126</f>
        <v>บางแก้ว</v>
      </c>
      <c r="D36" s="446"/>
      <c r="E36" s="384">
        <v>16</v>
      </c>
      <c r="F36" s="384">
        <v>4</v>
      </c>
      <c r="G36" s="384" t="s">
        <v>104</v>
      </c>
      <c r="H36" s="613">
        <v>0</v>
      </c>
      <c r="I36" s="614">
        <f t="shared" ref="I36:I61" si="86">IF(H36=0,0,IF(H36&lt;10,1,IF(MOD(H36,30)&lt;10,ROUNDDOWN(H36/30,0),ROUNDUP(H36/30,0))))</f>
        <v>0</v>
      </c>
      <c r="J36" s="613">
        <v>0</v>
      </c>
      <c r="K36" s="614">
        <f t="shared" ref="K36:K61" si="87">IF(J36=0,0,IF(J36&lt;10,1,IF(MOD(J36,30)&lt;10,ROUNDDOWN(J36/30,0),ROUNDUP(J36/30,0))))</f>
        <v>0</v>
      </c>
      <c r="L36" s="613">
        <v>9</v>
      </c>
      <c r="M36" s="614">
        <f t="shared" ref="M36:M61" si="88">IF(L36=0,0,IF(L36&lt;10,1,IF(MOD(L36,40)&lt;10,ROUNDDOWN(L36/40,0),ROUNDUP(L36/40,0))))</f>
        <v>1</v>
      </c>
      <c r="N36" s="613">
        <v>16</v>
      </c>
      <c r="O36" s="614">
        <f t="shared" ref="O36:O61" si="89">IF(N36=0,0,IF(N36&lt;10,1,IF(MOD(N36,40)&lt;10,ROUNDDOWN(N36/40,0),ROUNDUP(N36/40,0))))</f>
        <v>1</v>
      </c>
      <c r="P36" s="613">
        <v>12</v>
      </c>
      <c r="Q36" s="614">
        <f t="shared" ref="Q36:Q61" si="90">IF(P36=0,0,IF(P36&lt;10,1,IF(MOD(P36,40)&lt;10,ROUNDDOWN(P36/40,0),ROUNDUP(P36/40,0))))</f>
        <v>1</v>
      </c>
      <c r="R36" s="613">
        <v>15</v>
      </c>
      <c r="S36" s="614">
        <f t="shared" ref="S36:S61" si="91">IF(R36=0,0,IF(R36&lt;10,1,IF(MOD(R36,40)&lt;10,ROUNDDOWN(R36/40,0),ROUNDUP(R36/40,0))))</f>
        <v>1</v>
      </c>
      <c r="T36" s="613">
        <v>13</v>
      </c>
      <c r="U36" s="614">
        <f t="shared" ref="U36:U61" si="92">IF(T36=0,0,IF(T36&lt;10,1,IF(MOD(T36,40)&lt;10,ROUNDDOWN(T36/40,0),ROUNDUP(T36/40,0))))</f>
        <v>1</v>
      </c>
      <c r="V36" s="613">
        <v>12</v>
      </c>
      <c r="W36" s="614">
        <f t="shared" ref="W36:W61" si="93">IF(V36=0,0,IF(V36&lt;10,1,IF(MOD(V36,40)&lt;10,ROUNDDOWN(V36/40,0),ROUNDUP(V36/40,0))))</f>
        <v>1</v>
      </c>
      <c r="X36" s="615">
        <v>0</v>
      </c>
      <c r="Y36" s="614">
        <f t="shared" ref="Y36:Y61" si="94">IF(X36=0,0,IF(X36&lt;10,1,IF(MOD(X36,40)&lt;10,ROUNDDOWN(X36/40,0),ROUNDUP(X36/40,0))))</f>
        <v>0</v>
      </c>
      <c r="Z36" s="615">
        <v>0</v>
      </c>
      <c r="AA36" s="614">
        <f t="shared" ref="AA36:AA61" si="95">IF(Z36=0,0,IF(Z36&lt;10,1,IF(MOD(Z36,40)&lt;10,ROUNDDOWN(Z36/40,0),ROUNDUP(Z36/40,0))))</f>
        <v>0</v>
      </c>
      <c r="AB36" s="615">
        <v>0</v>
      </c>
      <c r="AC36" s="614">
        <f t="shared" ref="AC36:AC61" si="96">IF(AB36=0,0,IF(AB36&lt;10,1,IF(MOD(AB36,40)&lt;10,ROUNDDOWN(AB36/40,0),ROUNDUP(AB36/40,0))))</f>
        <v>0</v>
      </c>
      <c r="AD36" s="615"/>
      <c r="AE36" s="616"/>
      <c r="AF36" s="615"/>
      <c r="AG36" s="616"/>
      <c r="AH36" s="615"/>
      <c r="AI36" s="616"/>
      <c r="AJ36" s="617">
        <f t="shared" ref="AJ36:AJ61" si="97">SUM(H36)+T36+V36+X36+Z36+AB36+AD36+AF36+AH36+J36+L36+N36+P36+R36</f>
        <v>77</v>
      </c>
      <c r="AK36" s="618">
        <f t="shared" ref="AK36:AK61" si="98">SUM(I36+U36+W36+Y36+AA36+AC36+AE36+AG36+AI36+K36+M36+O36+Q36+S36)</f>
        <v>6</v>
      </c>
      <c r="AL36" s="613">
        <v>1</v>
      </c>
      <c r="AM36" s="613">
        <v>5</v>
      </c>
      <c r="AN36" s="618">
        <f t="shared" ref="AN36:AN61" si="99">SUM(AL36:AM36)</f>
        <v>6</v>
      </c>
      <c r="AO36" s="619">
        <f t="shared" ref="AO36:AO61" si="100">IF(AJ36&lt;=0,0,IF(AJ36&lt;=359,1,IF(AJ36&lt;=719,2,IF(AJ36&lt;=1079,3,IF(AJ36&lt;=1679,4,IF(AJ36&lt;=1680,5,IF(AJ36&lt;=1680,1,5)))))))</f>
        <v>1</v>
      </c>
      <c r="AP36" s="620">
        <f t="shared" ref="AP36:AP61" si="101">IF((H36+J36+L36+N36+P36+R36+T36+V36)&lt;=0,0,IF((H36+J36+L36+N36+P36+R36+T36+V36)&lt;=20,1,IF((H36+J36+L36+N36+P36+R36+T36+V36)&lt;=40,2,IF((H36+J36+L36+N36+P36+R36+T36+V36)&lt;=60,3,IF((H36+J36+L36+N36+P36+R36+T36+V36)&lt;=80,4,IF((H36+J36+L36+N36+P36+R36+T36+V36)&lt;=100,5,IF((H36+J36+L36+N36+P36+R36+T36+V36)&lt;=120,6,0)))))))+((Y36+AA36+AC36+AE36+AG36+AI36)*2)</f>
        <v>4</v>
      </c>
      <c r="AQ36" s="621">
        <f t="shared" ref="AQ36:AQ61" si="102">SUM(AO36:AP36)</f>
        <v>5</v>
      </c>
      <c r="AR36" s="622">
        <f t="shared" ref="AR36:AR61" si="103">SUM(AL36)-AO36</f>
        <v>0</v>
      </c>
      <c r="AS36" s="622">
        <f t="shared" ref="AS36:AS61" si="104">SUM(AM36)-AP36</f>
        <v>1</v>
      </c>
      <c r="AT36" s="622">
        <f t="shared" ref="AT36:AT61" si="105">SUM(AN36)-AQ36</f>
        <v>1</v>
      </c>
      <c r="AU36" s="623">
        <f t="shared" ref="AU36:AU61" si="106">SUM(AT36)/AQ36*100</f>
        <v>20</v>
      </c>
      <c r="AV36" s="613">
        <v>2</v>
      </c>
      <c r="AW36" s="613"/>
      <c r="AX36" s="718"/>
      <c r="AY36" s="613"/>
      <c r="AZ36" s="618">
        <f t="shared" ref="AZ36:AZ61" si="107">SUM(AT36)-AV36-AW36+AX36+AY36</f>
        <v>-1</v>
      </c>
      <c r="BA36" s="624">
        <f t="shared" ref="BA36:BA61" si="108">SUM(AZ36)/AQ36*100</f>
        <v>-20</v>
      </c>
      <c r="BB36" s="613"/>
      <c r="BC36" s="625"/>
      <c r="BD36" s="625">
        <f t="shared" ref="BD36:BD61" si="109">IF(AJ36&lt;=0,0,IF(AJ36&lt;=359,1,IF(AJ36&lt;=719,2,IF(AJ36&lt;=1079,3,IF(AJ36&lt;=1679,4,IF(AJ36&lt;=1680,5,IF(AJ36&lt;=1680,1,5)))))))</f>
        <v>1</v>
      </c>
      <c r="BE36" s="625">
        <f t="shared" ref="BE36:BE61" si="110">IF((H36+J36+L36+N36+P36+R36+T36+V36)&lt;=0,0,IF((H36+J36+L36+N36+P36+R36++T36+V36)&lt;=20,1,IF((H36+J36+L36+N36+P36+R36+T36+V36)&lt;=40,2,IF((H36+J36+L36+N36+P36+R36+T36+V36)&lt;=60,3,IF((H36+J36+L36+N36+P36+R36+T36+V36)&lt;=80,4,IF((H36+J36+L36+N36+P36+R36+T36+V36)&lt;=100,5,IF((H36+J36+L36+N36+P36+R36+T36+V36)&lt;=120,6,0)))))))+((Y36+AA36+AC36+AE36+AG36+AI36)*2)</f>
        <v>4</v>
      </c>
      <c r="BF36" s="626">
        <f t="shared" si="79"/>
        <v>122</v>
      </c>
      <c r="BG36" s="626" t="str">
        <f t="shared" si="80"/>
        <v>วัดปัณณาราม</v>
      </c>
      <c r="BH36" s="627">
        <f t="shared" si="81"/>
        <v>1</v>
      </c>
      <c r="BI36" s="627"/>
      <c r="BJ36" s="627">
        <v>3</v>
      </c>
      <c r="BK36" s="627"/>
      <c r="BL36" s="627"/>
      <c r="BM36" s="627"/>
      <c r="BN36" s="627"/>
      <c r="BO36" s="628"/>
      <c r="BP36" s="628"/>
      <c r="BQ36" s="628"/>
      <c r="BR36" s="627"/>
      <c r="BS36" s="627"/>
      <c r="BT36" s="627"/>
      <c r="BU36" s="627"/>
      <c r="BV36" s="627"/>
      <c r="BW36" s="627"/>
      <c r="BX36" s="627">
        <v>1</v>
      </c>
      <c r="BY36" s="627"/>
      <c r="BZ36" s="627"/>
      <c r="CA36" s="627"/>
      <c r="CB36" s="627"/>
      <c r="CC36" s="627"/>
      <c r="CD36" s="627"/>
      <c r="CE36" s="627">
        <v>1</v>
      </c>
      <c r="CF36" s="627"/>
      <c r="CG36" s="627"/>
      <c r="CH36" s="629">
        <v>0</v>
      </c>
      <c r="CI36" s="629"/>
      <c r="CJ36" s="630">
        <f t="shared" si="82"/>
        <v>6</v>
      </c>
      <c r="CK36" s="627">
        <f t="shared" ref="CK36:CK61" si="111">AO36</f>
        <v>1</v>
      </c>
      <c r="CL36" s="627">
        <f t="shared" ref="CL36:CL61" si="112">AP36</f>
        <v>4</v>
      </c>
      <c r="CM36" s="631">
        <f t="shared" ref="CM36:CM61" si="113">SUM(CK36:CL36)</f>
        <v>5</v>
      </c>
      <c r="CN36" s="632">
        <f t="shared" ref="CN36:CN61" si="114">SUM(BH36)-CK36</f>
        <v>0</v>
      </c>
      <c r="CO36" s="633">
        <f t="shared" ref="CO36:CO61" si="115">SUM(BI36:CI36)-CL36</f>
        <v>1</v>
      </c>
      <c r="CP36" s="632">
        <f t="shared" ref="CP36:CP61" si="116">SUM(CN36:CO36)</f>
        <v>1</v>
      </c>
      <c r="CQ36" s="634"/>
      <c r="CR36" s="634"/>
      <c r="CS36" s="634"/>
      <c r="CT36" s="634"/>
      <c r="CU36" s="634"/>
      <c r="CV36" s="634"/>
      <c r="CW36" s="634"/>
      <c r="CX36" s="635"/>
      <c r="CY36" s="635"/>
      <c r="CZ36" s="635"/>
      <c r="DA36" s="634"/>
      <c r="DB36" s="634"/>
      <c r="DC36" s="634"/>
      <c r="DD36" s="634"/>
      <c r="DE36" s="634"/>
      <c r="DF36" s="634"/>
      <c r="DG36" s="634"/>
      <c r="DH36" s="634"/>
      <c r="DI36" s="634"/>
      <c r="DJ36" s="634"/>
      <c r="DK36" s="634"/>
      <c r="DL36" s="634"/>
      <c r="DM36" s="634"/>
      <c r="DN36" s="634"/>
      <c r="DO36" s="634"/>
      <c r="DP36" s="634"/>
      <c r="DQ36" s="636">
        <f t="shared" ref="DQ36:DQ61" si="117">SUM(CQ36:DP36)</f>
        <v>0</v>
      </c>
      <c r="DR36" s="637">
        <f t="shared" ref="DR36:DR99" si="118">A36</f>
        <v>122</v>
      </c>
      <c r="DS36" s="637" t="str">
        <f t="shared" ref="DS36:DS99" si="119">B36</f>
        <v>วัดปัณณาราม</v>
      </c>
      <c r="DT36" s="634">
        <f t="shared" ref="DT36:DT61" si="120">AV36</f>
        <v>2</v>
      </c>
      <c r="DU36" s="634">
        <f t="shared" ref="DU36:DU61" si="121">AW36</f>
        <v>0</v>
      </c>
      <c r="DV36" s="634">
        <f t="shared" ref="DV36:DV61" si="122">AX36</f>
        <v>0</v>
      </c>
      <c r="DW36" s="634">
        <f t="shared" ref="DW36:DW61" si="123">AY36</f>
        <v>0</v>
      </c>
      <c r="DX36" s="636">
        <f t="shared" ref="DX36:DX61" si="124">SUM(CP36)-DT36-DU36+DV36+DW36</f>
        <v>-1</v>
      </c>
      <c r="DY36" s="638">
        <f t="shared" ref="DY36:DY61" si="125">SUM(DX36)/CM36*100</f>
        <v>-20</v>
      </c>
      <c r="DZ36" s="644">
        <v>1</v>
      </c>
      <c r="EA36" s="644"/>
      <c r="EB36" s="644">
        <v>1</v>
      </c>
      <c r="EC36" s="644"/>
      <c r="ED36" s="644"/>
      <c r="EE36" s="644"/>
      <c r="EF36" s="644"/>
      <c r="EG36" s="644"/>
      <c r="EH36" s="644"/>
      <c r="EI36" s="644"/>
      <c r="EJ36" s="644"/>
      <c r="EK36" s="644"/>
      <c r="EL36" s="644"/>
      <c r="EM36" s="644"/>
      <c r="EN36" s="644"/>
      <c r="EO36" s="644"/>
      <c r="EP36" s="644"/>
      <c r="EQ36" s="644"/>
      <c r="ER36" s="644"/>
      <c r="ES36" s="644"/>
      <c r="ET36" s="644"/>
      <c r="EU36" s="644"/>
      <c r="EV36" s="644"/>
      <c r="EW36" s="644"/>
      <c r="EX36" s="644"/>
      <c r="EY36" s="644"/>
      <c r="EZ36" s="640">
        <f t="shared" ref="EZ36:EZ61" si="126">SUM(DZ36:EY36)</f>
        <v>2</v>
      </c>
      <c r="FA36" s="626"/>
      <c r="FB36" s="641">
        <f t="shared" ref="FB36:FB61" si="127">SUM(DT36)-EZ36</f>
        <v>0</v>
      </c>
      <c r="FD36" s="626">
        <f t="shared" si="85"/>
        <v>0</v>
      </c>
    </row>
    <row r="37" spans="1:160" s="395" customFormat="1">
      <c r="A37" s="446">
        <v>57</v>
      </c>
      <c r="B37" s="446" t="s">
        <v>530</v>
      </c>
      <c r="C37" s="446" t="str">
        <f>[1]เตรียมข้อมูล!C61</f>
        <v>ปากพะยูน</v>
      </c>
      <c r="D37" s="446"/>
      <c r="E37" s="384">
        <v>34</v>
      </c>
      <c r="F37" s="384">
        <v>4</v>
      </c>
      <c r="G37" s="384" t="s">
        <v>104</v>
      </c>
      <c r="H37" s="613">
        <v>9</v>
      </c>
      <c r="I37" s="614">
        <f t="shared" si="86"/>
        <v>1</v>
      </c>
      <c r="J37" s="613">
        <v>14</v>
      </c>
      <c r="K37" s="614">
        <f t="shared" si="87"/>
        <v>1</v>
      </c>
      <c r="L37" s="613">
        <v>9</v>
      </c>
      <c r="M37" s="614">
        <f t="shared" si="88"/>
        <v>1</v>
      </c>
      <c r="N37" s="613">
        <v>8</v>
      </c>
      <c r="O37" s="614">
        <f t="shared" si="89"/>
        <v>1</v>
      </c>
      <c r="P37" s="613">
        <v>10</v>
      </c>
      <c r="Q37" s="614">
        <f t="shared" si="90"/>
        <v>1</v>
      </c>
      <c r="R37" s="613">
        <v>15</v>
      </c>
      <c r="S37" s="614">
        <f t="shared" si="91"/>
        <v>1</v>
      </c>
      <c r="T37" s="613">
        <v>8</v>
      </c>
      <c r="U37" s="614">
        <f t="shared" si="92"/>
        <v>1</v>
      </c>
      <c r="V37" s="613">
        <v>9</v>
      </c>
      <c r="W37" s="614">
        <f t="shared" si="93"/>
        <v>1</v>
      </c>
      <c r="X37" s="615">
        <v>0</v>
      </c>
      <c r="Y37" s="614">
        <f t="shared" si="94"/>
        <v>0</v>
      </c>
      <c r="Z37" s="615">
        <v>0</v>
      </c>
      <c r="AA37" s="614">
        <f t="shared" si="95"/>
        <v>0</v>
      </c>
      <c r="AB37" s="615">
        <v>0</v>
      </c>
      <c r="AC37" s="614">
        <f t="shared" si="96"/>
        <v>0</v>
      </c>
      <c r="AD37" s="615"/>
      <c r="AE37" s="616"/>
      <c r="AF37" s="615"/>
      <c r="AG37" s="616"/>
      <c r="AH37" s="615"/>
      <c r="AI37" s="616"/>
      <c r="AJ37" s="617">
        <f t="shared" si="97"/>
        <v>82</v>
      </c>
      <c r="AK37" s="618">
        <f t="shared" si="98"/>
        <v>8</v>
      </c>
      <c r="AL37" s="613">
        <v>1</v>
      </c>
      <c r="AM37" s="613">
        <v>5</v>
      </c>
      <c r="AN37" s="618">
        <f t="shared" si="99"/>
        <v>6</v>
      </c>
      <c r="AO37" s="619">
        <f t="shared" si="100"/>
        <v>1</v>
      </c>
      <c r="AP37" s="620">
        <f t="shared" si="101"/>
        <v>5</v>
      </c>
      <c r="AQ37" s="621">
        <f t="shared" si="102"/>
        <v>6</v>
      </c>
      <c r="AR37" s="622">
        <f t="shared" si="103"/>
        <v>0</v>
      </c>
      <c r="AS37" s="622">
        <f t="shared" si="104"/>
        <v>0</v>
      </c>
      <c r="AT37" s="622">
        <f t="shared" si="105"/>
        <v>0</v>
      </c>
      <c r="AU37" s="623">
        <f t="shared" si="106"/>
        <v>0</v>
      </c>
      <c r="AV37" s="613"/>
      <c r="AW37" s="613"/>
      <c r="AX37" s="718">
        <v>1</v>
      </c>
      <c r="AY37" s="613"/>
      <c r="AZ37" s="618">
        <f t="shared" si="107"/>
        <v>1</v>
      </c>
      <c r="BA37" s="624">
        <f t="shared" si="108"/>
        <v>16.666666666666664</v>
      </c>
      <c r="BB37" s="613"/>
      <c r="BC37" s="625"/>
      <c r="BD37" s="625">
        <f t="shared" si="109"/>
        <v>1</v>
      </c>
      <c r="BE37" s="625">
        <f t="shared" si="110"/>
        <v>5</v>
      </c>
      <c r="BF37" s="626">
        <f t="shared" si="79"/>
        <v>57</v>
      </c>
      <c r="BG37" s="626" t="str">
        <f t="shared" si="80"/>
        <v>บ้านปากบางนาคราช</v>
      </c>
      <c r="BH37" s="627">
        <f t="shared" si="81"/>
        <v>1</v>
      </c>
      <c r="BI37" s="627">
        <v>1</v>
      </c>
      <c r="BJ37" s="627">
        <v>2</v>
      </c>
      <c r="BK37" s="627">
        <v>1</v>
      </c>
      <c r="BL37" s="627"/>
      <c r="BM37" s="627"/>
      <c r="BN37" s="627">
        <v>1</v>
      </c>
      <c r="BO37" s="628"/>
      <c r="BP37" s="628"/>
      <c r="BQ37" s="628"/>
      <c r="BR37" s="627"/>
      <c r="BS37" s="627"/>
      <c r="BT37" s="627"/>
      <c r="BU37" s="627"/>
      <c r="BV37" s="627"/>
      <c r="BW37" s="627"/>
      <c r="BX37" s="627"/>
      <c r="BY37" s="627"/>
      <c r="BZ37" s="627"/>
      <c r="CA37" s="627"/>
      <c r="CB37" s="627"/>
      <c r="CC37" s="627"/>
      <c r="CD37" s="627"/>
      <c r="CE37" s="627"/>
      <c r="CF37" s="627"/>
      <c r="CG37" s="627"/>
      <c r="CH37" s="629">
        <v>0</v>
      </c>
      <c r="CI37" s="629"/>
      <c r="CJ37" s="630">
        <f t="shared" si="82"/>
        <v>6</v>
      </c>
      <c r="CK37" s="627">
        <f t="shared" si="111"/>
        <v>1</v>
      </c>
      <c r="CL37" s="627">
        <f t="shared" si="112"/>
        <v>5</v>
      </c>
      <c r="CM37" s="631">
        <f t="shared" si="113"/>
        <v>6</v>
      </c>
      <c r="CN37" s="632">
        <f t="shared" si="114"/>
        <v>0</v>
      </c>
      <c r="CO37" s="633">
        <f t="shared" si="115"/>
        <v>0</v>
      </c>
      <c r="CP37" s="632">
        <f t="shared" si="116"/>
        <v>0</v>
      </c>
      <c r="CQ37" s="634"/>
      <c r="CR37" s="634"/>
      <c r="CS37" s="634"/>
      <c r="CT37" s="634"/>
      <c r="CU37" s="634"/>
      <c r="CV37" s="634"/>
      <c r="CW37" s="634"/>
      <c r="CX37" s="635"/>
      <c r="CY37" s="635"/>
      <c r="CZ37" s="635"/>
      <c r="DA37" s="634"/>
      <c r="DB37" s="634"/>
      <c r="DC37" s="634"/>
      <c r="DD37" s="634"/>
      <c r="DE37" s="634"/>
      <c r="DF37" s="634"/>
      <c r="DG37" s="634"/>
      <c r="DH37" s="634"/>
      <c r="DI37" s="634"/>
      <c r="DJ37" s="634"/>
      <c r="DK37" s="634"/>
      <c r="DL37" s="634"/>
      <c r="DM37" s="634"/>
      <c r="DN37" s="634"/>
      <c r="DO37" s="634"/>
      <c r="DP37" s="634"/>
      <c r="DQ37" s="636">
        <f t="shared" si="117"/>
        <v>0</v>
      </c>
      <c r="DR37" s="637">
        <f t="shared" si="118"/>
        <v>57</v>
      </c>
      <c r="DS37" s="637" t="str">
        <f t="shared" si="119"/>
        <v>บ้านปากบางนาคราช</v>
      </c>
      <c r="DT37" s="634">
        <f t="shared" si="120"/>
        <v>0</v>
      </c>
      <c r="DU37" s="634">
        <f t="shared" si="121"/>
        <v>0</v>
      </c>
      <c r="DV37" s="634">
        <f t="shared" si="122"/>
        <v>1</v>
      </c>
      <c r="DW37" s="634">
        <f t="shared" si="123"/>
        <v>0</v>
      </c>
      <c r="DX37" s="636">
        <f t="shared" si="124"/>
        <v>1</v>
      </c>
      <c r="DY37" s="638">
        <f t="shared" si="125"/>
        <v>16.666666666666664</v>
      </c>
      <c r="DZ37" s="639"/>
      <c r="EA37" s="639"/>
      <c r="EB37" s="639"/>
      <c r="EC37" s="639"/>
      <c r="ED37" s="639"/>
      <c r="EE37" s="639"/>
      <c r="EF37" s="639"/>
      <c r="EG37" s="639"/>
      <c r="EH37" s="639"/>
      <c r="EI37" s="639"/>
      <c r="EJ37" s="639"/>
      <c r="EK37" s="639"/>
      <c r="EL37" s="639"/>
      <c r="EM37" s="639"/>
      <c r="EN37" s="639"/>
      <c r="EO37" s="639"/>
      <c r="EP37" s="639"/>
      <c r="EQ37" s="639"/>
      <c r="ER37" s="639"/>
      <c r="ES37" s="639"/>
      <c r="ET37" s="639"/>
      <c r="EU37" s="639"/>
      <c r="EV37" s="639"/>
      <c r="EW37" s="639"/>
      <c r="EX37" s="639"/>
      <c r="EY37" s="639"/>
      <c r="EZ37" s="640">
        <f t="shared" si="126"/>
        <v>0</v>
      </c>
      <c r="FA37" s="626"/>
      <c r="FB37" s="641">
        <f t="shared" si="127"/>
        <v>0</v>
      </c>
      <c r="FD37" s="626">
        <f t="shared" si="85"/>
        <v>0</v>
      </c>
    </row>
    <row r="38" spans="1:160" s="395" customFormat="1">
      <c r="A38" s="446">
        <v>111</v>
      </c>
      <c r="B38" s="446" t="s">
        <v>531</v>
      </c>
      <c r="C38" s="446" t="str">
        <f>[1]เตรียมข้อมูล!C115</f>
        <v>ป่าบอน</v>
      </c>
      <c r="D38" s="446"/>
      <c r="E38" s="384">
        <v>36</v>
      </c>
      <c r="F38" s="384">
        <v>4</v>
      </c>
      <c r="G38" s="384" t="s">
        <v>104</v>
      </c>
      <c r="H38" s="613">
        <v>8</v>
      </c>
      <c r="I38" s="614">
        <f t="shared" si="86"/>
        <v>1</v>
      </c>
      <c r="J38" s="613">
        <v>16</v>
      </c>
      <c r="K38" s="614">
        <f t="shared" si="87"/>
        <v>1</v>
      </c>
      <c r="L38" s="613">
        <v>15</v>
      </c>
      <c r="M38" s="614">
        <f t="shared" si="88"/>
        <v>1</v>
      </c>
      <c r="N38" s="613">
        <v>16</v>
      </c>
      <c r="O38" s="614">
        <f t="shared" si="89"/>
        <v>1</v>
      </c>
      <c r="P38" s="613">
        <v>13</v>
      </c>
      <c r="Q38" s="614">
        <f t="shared" si="90"/>
        <v>1</v>
      </c>
      <c r="R38" s="613">
        <v>21</v>
      </c>
      <c r="S38" s="614">
        <f t="shared" si="91"/>
        <v>1</v>
      </c>
      <c r="T38" s="613">
        <v>10</v>
      </c>
      <c r="U38" s="614">
        <f t="shared" si="92"/>
        <v>1</v>
      </c>
      <c r="V38" s="613">
        <v>11</v>
      </c>
      <c r="W38" s="614">
        <f t="shared" si="93"/>
        <v>1</v>
      </c>
      <c r="X38" s="615">
        <v>0</v>
      </c>
      <c r="Y38" s="614">
        <f t="shared" si="94"/>
        <v>0</v>
      </c>
      <c r="Z38" s="615">
        <v>0</v>
      </c>
      <c r="AA38" s="614">
        <f t="shared" si="95"/>
        <v>0</v>
      </c>
      <c r="AB38" s="615">
        <v>0</v>
      </c>
      <c r="AC38" s="614">
        <f t="shared" si="96"/>
        <v>0</v>
      </c>
      <c r="AD38" s="615"/>
      <c r="AE38" s="616"/>
      <c r="AF38" s="615"/>
      <c r="AG38" s="616"/>
      <c r="AH38" s="615"/>
      <c r="AI38" s="616"/>
      <c r="AJ38" s="617">
        <f t="shared" si="97"/>
        <v>110</v>
      </c>
      <c r="AK38" s="618">
        <f t="shared" si="98"/>
        <v>8</v>
      </c>
      <c r="AL38" s="613">
        <v>1</v>
      </c>
      <c r="AM38" s="613">
        <v>6</v>
      </c>
      <c r="AN38" s="618">
        <f t="shared" si="99"/>
        <v>7</v>
      </c>
      <c r="AO38" s="619">
        <f t="shared" si="100"/>
        <v>1</v>
      </c>
      <c r="AP38" s="620">
        <f t="shared" si="101"/>
        <v>6</v>
      </c>
      <c r="AQ38" s="621">
        <f t="shared" si="102"/>
        <v>7</v>
      </c>
      <c r="AR38" s="622">
        <f t="shared" si="103"/>
        <v>0</v>
      </c>
      <c r="AS38" s="622">
        <f t="shared" si="104"/>
        <v>0</v>
      </c>
      <c r="AT38" s="622">
        <f t="shared" si="105"/>
        <v>0</v>
      </c>
      <c r="AU38" s="623">
        <f t="shared" si="106"/>
        <v>0</v>
      </c>
      <c r="AV38" s="613"/>
      <c r="AW38" s="613"/>
      <c r="AX38" s="718"/>
      <c r="AY38" s="613"/>
      <c r="AZ38" s="618">
        <f t="shared" si="107"/>
        <v>0</v>
      </c>
      <c r="BA38" s="624">
        <f t="shared" si="108"/>
        <v>0</v>
      </c>
      <c r="BB38" s="613"/>
      <c r="BC38" s="625"/>
      <c r="BD38" s="625">
        <f t="shared" si="109"/>
        <v>1</v>
      </c>
      <c r="BE38" s="625">
        <f t="shared" si="110"/>
        <v>6</v>
      </c>
      <c r="BF38" s="626">
        <f t="shared" si="79"/>
        <v>111</v>
      </c>
      <c r="BG38" s="626" t="str">
        <f t="shared" si="80"/>
        <v>บ้านควนหินแท่น</v>
      </c>
      <c r="BH38" s="627">
        <f t="shared" si="81"/>
        <v>1</v>
      </c>
      <c r="BI38" s="627"/>
      <c r="BJ38" s="627">
        <v>1</v>
      </c>
      <c r="BK38" s="627">
        <v>1</v>
      </c>
      <c r="BL38" s="627">
        <v>1</v>
      </c>
      <c r="BM38" s="627">
        <v>1</v>
      </c>
      <c r="BN38" s="627">
        <v>1</v>
      </c>
      <c r="BO38" s="628"/>
      <c r="BP38" s="628"/>
      <c r="BQ38" s="628"/>
      <c r="BR38" s="627"/>
      <c r="BS38" s="627"/>
      <c r="BT38" s="627"/>
      <c r="BU38" s="627"/>
      <c r="BV38" s="627"/>
      <c r="BW38" s="627"/>
      <c r="BX38" s="627"/>
      <c r="BY38" s="627"/>
      <c r="BZ38" s="627"/>
      <c r="CA38" s="627">
        <v>1</v>
      </c>
      <c r="CB38" s="627"/>
      <c r="CC38" s="627"/>
      <c r="CD38" s="627"/>
      <c r="CE38" s="627"/>
      <c r="CF38" s="627"/>
      <c r="CG38" s="627"/>
      <c r="CH38" s="629">
        <v>0</v>
      </c>
      <c r="CI38" s="629"/>
      <c r="CJ38" s="630">
        <f t="shared" si="82"/>
        <v>7</v>
      </c>
      <c r="CK38" s="627">
        <f t="shared" si="111"/>
        <v>1</v>
      </c>
      <c r="CL38" s="627">
        <f t="shared" si="112"/>
        <v>6</v>
      </c>
      <c r="CM38" s="631">
        <f t="shared" si="113"/>
        <v>7</v>
      </c>
      <c r="CN38" s="632">
        <f t="shared" si="114"/>
        <v>0</v>
      </c>
      <c r="CO38" s="633">
        <f t="shared" si="115"/>
        <v>0</v>
      </c>
      <c r="CP38" s="632">
        <f t="shared" si="116"/>
        <v>0</v>
      </c>
      <c r="CQ38" s="634"/>
      <c r="CR38" s="634"/>
      <c r="CS38" s="634"/>
      <c r="CT38" s="634"/>
      <c r="CU38" s="634"/>
      <c r="CV38" s="634"/>
      <c r="CW38" s="634"/>
      <c r="CX38" s="635"/>
      <c r="CY38" s="635"/>
      <c r="CZ38" s="635"/>
      <c r="DA38" s="634"/>
      <c r="DB38" s="634"/>
      <c r="DC38" s="634"/>
      <c r="DD38" s="634"/>
      <c r="DE38" s="634"/>
      <c r="DF38" s="634"/>
      <c r="DG38" s="634"/>
      <c r="DH38" s="634"/>
      <c r="DI38" s="634"/>
      <c r="DJ38" s="634"/>
      <c r="DK38" s="634"/>
      <c r="DL38" s="634"/>
      <c r="DM38" s="634"/>
      <c r="DN38" s="634"/>
      <c r="DO38" s="634"/>
      <c r="DP38" s="634"/>
      <c r="DQ38" s="636">
        <f t="shared" si="117"/>
        <v>0</v>
      </c>
      <c r="DR38" s="637">
        <f t="shared" si="118"/>
        <v>111</v>
      </c>
      <c r="DS38" s="637" t="str">
        <f t="shared" si="119"/>
        <v>บ้านควนหินแท่น</v>
      </c>
      <c r="DT38" s="634">
        <f t="shared" si="120"/>
        <v>0</v>
      </c>
      <c r="DU38" s="634">
        <f t="shared" si="121"/>
        <v>0</v>
      </c>
      <c r="DV38" s="634">
        <f t="shared" si="122"/>
        <v>0</v>
      </c>
      <c r="DW38" s="634">
        <f t="shared" si="123"/>
        <v>0</v>
      </c>
      <c r="DX38" s="636">
        <f t="shared" si="124"/>
        <v>0</v>
      </c>
      <c r="DY38" s="638">
        <f t="shared" si="125"/>
        <v>0</v>
      </c>
      <c r="DZ38" s="639"/>
      <c r="EA38" s="639"/>
      <c r="EB38" s="639"/>
      <c r="EC38" s="639"/>
      <c r="ED38" s="639"/>
      <c r="EE38" s="639"/>
      <c r="EF38" s="639"/>
      <c r="EG38" s="639"/>
      <c r="EH38" s="639"/>
      <c r="EI38" s="639"/>
      <c r="EJ38" s="639"/>
      <c r="EK38" s="639"/>
      <c r="EL38" s="639"/>
      <c r="EM38" s="639"/>
      <c r="EN38" s="639"/>
      <c r="EO38" s="639"/>
      <c r="EP38" s="639"/>
      <c r="EQ38" s="639"/>
      <c r="ER38" s="639"/>
      <c r="ES38" s="639"/>
      <c r="ET38" s="639"/>
      <c r="EU38" s="639"/>
      <c r="EV38" s="639"/>
      <c r="EW38" s="639"/>
      <c r="EX38" s="639"/>
      <c r="EY38" s="639"/>
      <c r="EZ38" s="640">
        <f t="shared" si="126"/>
        <v>0</v>
      </c>
      <c r="FA38" s="626"/>
      <c r="FB38" s="641">
        <f t="shared" si="127"/>
        <v>0</v>
      </c>
      <c r="FD38" s="626">
        <f t="shared" si="85"/>
        <v>0</v>
      </c>
    </row>
    <row r="39" spans="1:160" s="395" customFormat="1">
      <c r="A39" s="446">
        <v>60</v>
      </c>
      <c r="B39" s="446" t="s">
        <v>532</v>
      </c>
      <c r="C39" s="446" t="str">
        <f>[1]เตรียมข้อมูล!C64</f>
        <v>ปากพะยูน</v>
      </c>
      <c r="D39" s="446"/>
      <c r="E39" s="384">
        <v>45</v>
      </c>
      <c r="F39" s="384">
        <v>4</v>
      </c>
      <c r="G39" s="384" t="s">
        <v>104</v>
      </c>
      <c r="H39" s="613">
        <v>13</v>
      </c>
      <c r="I39" s="614">
        <f t="shared" si="86"/>
        <v>1</v>
      </c>
      <c r="J39" s="613">
        <v>14</v>
      </c>
      <c r="K39" s="614">
        <f t="shared" si="87"/>
        <v>1</v>
      </c>
      <c r="L39" s="613">
        <v>17</v>
      </c>
      <c r="M39" s="614">
        <f t="shared" si="88"/>
        <v>1</v>
      </c>
      <c r="N39" s="613">
        <v>12</v>
      </c>
      <c r="O39" s="614">
        <f t="shared" si="89"/>
        <v>1</v>
      </c>
      <c r="P39" s="613">
        <v>14</v>
      </c>
      <c r="Q39" s="614">
        <f t="shared" si="90"/>
        <v>1</v>
      </c>
      <c r="R39" s="613">
        <v>8</v>
      </c>
      <c r="S39" s="614">
        <f t="shared" si="91"/>
        <v>1</v>
      </c>
      <c r="T39" s="613">
        <v>16</v>
      </c>
      <c r="U39" s="614">
        <f t="shared" si="92"/>
        <v>1</v>
      </c>
      <c r="V39" s="613">
        <v>12</v>
      </c>
      <c r="W39" s="614">
        <f t="shared" si="93"/>
        <v>1</v>
      </c>
      <c r="X39" s="615">
        <v>0</v>
      </c>
      <c r="Y39" s="614">
        <f t="shared" si="94"/>
        <v>0</v>
      </c>
      <c r="Z39" s="615">
        <v>0</v>
      </c>
      <c r="AA39" s="614">
        <f t="shared" si="95"/>
        <v>0</v>
      </c>
      <c r="AB39" s="615">
        <v>0</v>
      </c>
      <c r="AC39" s="614">
        <f t="shared" si="96"/>
        <v>0</v>
      </c>
      <c r="AD39" s="615"/>
      <c r="AE39" s="616"/>
      <c r="AF39" s="615"/>
      <c r="AG39" s="616"/>
      <c r="AH39" s="615"/>
      <c r="AI39" s="616"/>
      <c r="AJ39" s="617">
        <f t="shared" si="97"/>
        <v>106</v>
      </c>
      <c r="AK39" s="618">
        <f t="shared" si="98"/>
        <v>8</v>
      </c>
      <c r="AL39" s="613">
        <v>1</v>
      </c>
      <c r="AM39" s="613">
        <v>8</v>
      </c>
      <c r="AN39" s="618">
        <f t="shared" si="99"/>
        <v>9</v>
      </c>
      <c r="AO39" s="619">
        <f t="shared" si="100"/>
        <v>1</v>
      </c>
      <c r="AP39" s="620">
        <f t="shared" si="101"/>
        <v>6</v>
      </c>
      <c r="AQ39" s="621">
        <f t="shared" si="102"/>
        <v>7</v>
      </c>
      <c r="AR39" s="622">
        <f t="shared" si="103"/>
        <v>0</v>
      </c>
      <c r="AS39" s="622">
        <f t="shared" si="104"/>
        <v>2</v>
      </c>
      <c r="AT39" s="622">
        <f t="shared" si="105"/>
        <v>2</v>
      </c>
      <c r="AU39" s="623">
        <f t="shared" si="106"/>
        <v>28.571428571428569</v>
      </c>
      <c r="AV39" s="613">
        <v>1</v>
      </c>
      <c r="AW39" s="613"/>
      <c r="AX39" s="718"/>
      <c r="AY39" s="613"/>
      <c r="AZ39" s="618">
        <f t="shared" si="107"/>
        <v>1</v>
      </c>
      <c r="BA39" s="624">
        <f t="shared" si="108"/>
        <v>14.285714285714285</v>
      </c>
      <c r="BB39" s="613"/>
      <c r="BC39" s="625"/>
      <c r="BD39" s="625">
        <f t="shared" si="109"/>
        <v>1</v>
      </c>
      <c r="BE39" s="625">
        <f t="shared" si="110"/>
        <v>6</v>
      </c>
      <c r="BF39" s="626">
        <f t="shared" si="79"/>
        <v>60</v>
      </c>
      <c r="BG39" s="626" t="str">
        <f t="shared" si="80"/>
        <v>บ้านช่องฟืน</v>
      </c>
      <c r="BH39" s="627">
        <f t="shared" si="81"/>
        <v>1</v>
      </c>
      <c r="BI39" s="627">
        <v>0</v>
      </c>
      <c r="BJ39" s="627">
        <v>3</v>
      </c>
      <c r="BK39" s="627">
        <v>1</v>
      </c>
      <c r="BL39" s="627">
        <v>0</v>
      </c>
      <c r="BM39" s="627">
        <v>0</v>
      </c>
      <c r="BN39" s="627">
        <v>0</v>
      </c>
      <c r="BO39" s="628">
        <v>0</v>
      </c>
      <c r="BP39" s="628">
        <v>0</v>
      </c>
      <c r="BQ39" s="628">
        <v>0</v>
      </c>
      <c r="BR39" s="627">
        <v>1</v>
      </c>
      <c r="BS39" s="627">
        <v>0</v>
      </c>
      <c r="BT39" s="627">
        <v>1</v>
      </c>
      <c r="BU39" s="627">
        <v>0</v>
      </c>
      <c r="BV39" s="627">
        <v>0</v>
      </c>
      <c r="BW39" s="627">
        <v>0</v>
      </c>
      <c r="BX39" s="627">
        <v>1</v>
      </c>
      <c r="BY39" s="627">
        <v>0</v>
      </c>
      <c r="BZ39" s="627">
        <v>0</v>
      </c>
      <c r="CA39" s="627">
        <v>0</v>
      </c>
      <c r="CB39" s="627">
        <v>0</v>
      </c>
      <c r="CC39" s="627">
        <v>0</v>
      </c>
      <c r="CD39" s="627">
        <v>1</v>
      </c>
      <c r="CE39" s="627"/>
      <c r="CF39" s="627"/>
      <c r="CG39" s="627"/>
      <c r="CH39" s="629">
        <v>0</v>
      </c>
      <c r="CI39" s="629"/>
      <c r="CJ39" s="630">
        <f t="shared" si="82"/>
        <v>9</v>
      </c>
      <c r="CK39" s="627">
        <f t="shared" si="111"/>
        <v>1</v>
      </c>
      <c r="CL39" s="627">
        <f t="shared" si="112"/>
        <v>6</v>
      </c>
      <c r="CM39" s="631">
        <f t="shared" si="113"/>
        <v>7</v>
      </c>
      <c r="CN39" s="632">
        <f t="shared" si="114"/>
        <v>0</v>
      </c>
      <c r="CO39" s="633">
        <f t="shared" si="115"/>
        <v>2</v>
      </c>
      <c r="CP39" s="632">
        <f t="shared" si="116"/>
        <v>2</v>
      </c>
      <c r="CQ39" s="634"/>
      <c r="CR39" s="634"/>
      <c r="CS39" s="634"/>
      <c r="CT39" s="634"/>
      <c r="CU39" s="634"/>
      <c r="CV39" s="634"/>
      <c r="CW39" s="634"/>
      <c r="CX39" s="635"/>
      <c r="CY39" s="635"/>
      <c r="CZ39" s="635"/>
      <c r="DA39" s="634"/>
      <c r="DB39" s="634"/>
      <c r="DC39" s="634"/>
      <c r="DD39" s="634"/>
      <c r="DE39" s="634"/>
      <c r="DF39" s="634"/>
      <c r="DG39" s="634"/>
      <c r="DH39" s="634"/>
      <c r="DI39" s="634"/>
      <c r="DJ39" s="634"/>
      <c r="DK39" s="634"/>
      <c r="DL39" s="634"/>
      <c r="DM39" s="634"/>
      <c r="DN39" s="634"/>
      <c r="DO39" s="634"/>
      <c r="DP39" s="634"/>
      <c r="DQ39" s="636">
        <f t="shared" si="117"/>
        <v>0</v>
      </c>
      <c r="DR39" s="637">
        <f t="shared" si="118"/>
        <v>60</v>
      </c>
      <c r="DS39" s="637" t="str">
        <f t="shared" si="119"/>
        <v>บ้านช่องฟืน</v>
      </c>
      <c r="DT39" s="634">
        <f t="shared" si="120"/>
        <v>1</v>
      </c>
      <c r="DU39" s="634">
        <f t="shared" si="121"/>
        <v>0</v>
      </c>
      <c r="DV39" s="634">
        <f t="shared" si="122"/>
        <v>0</v>
      </c>
      <c r="DW39" s="634">
        <f t="shared" si="123"/>
        <v>0</v>
      </c>
      <c r="DX39" s="636">
        <f t="shared" si="124"/>
        <v>1</v>
      </c>
      <c r="DY39" s="638">
        <f t="shared" si="125"/>
        <v>14.285714285714285</v>
      </c>
      <c r="DZ39" s="639">
        <v>1</v>
      </c>
      <c r="EA39" s="639"/>
      <c r="EB39" s="639"/>
      <c r="EC39" s="639"/>
      <c r="ED39" s="639"/>
      <c r="EE39" s="639"/>
      <c r="EF39" s="639"/>
      <c r="EG39" s="639"/>
      <c r="EH39" s="639"/>
      <c r="EI39" s="639"/>
      <c r="EJ39" s="639"/>
      <c r="EK39" s="639"/>
      <c r="EL39" s="639"/>
      <c r="EM39" s="639"/>
      <c r="EN39" s="639"/>
      <c r="EO39" s="639"/>
      <c r="EP39" s="639"/>
      <c r="EQ39" s="639"/>
      <c r="ER39" s="639"/>
      <c r="ES39" s="639"/>
      <c r="ET39" s="639"/>
      <c r="EU39" s="639"/>
      <c r="EV39" s="639"/>
      <c r="EW39" s="639"/>
      <c r="EX39" s="639"/>
      <c r="EY39" s="639"/>
      <c r="EZ39" s="640">
        <f t="shared" si="126"/>
        <v>1</v>
      </c>
      <c r="FA39" s="626"/>
      <c r="FB39" s="641">
        <f t="shared" si="127"/>
        <v>0</v>
      </c>
      <c r="FD39" s="626">
        <f t="shared" si="85"/>
        <v>0</v>
      </c>
    </row>
    <row r="40" spans="1:160" s="395" customFormat="1">
      <c r="A40" s="446">
        <v>125</v>
      </c>
      <c r="B40" s="446" t="s">
        <v>533</v>
      </c>
      <c r="C40" s="446" t="str">
        <f>[1]เตรียมข้อมูล!C129</f>
        <v>บางแก้ว</v>
      </c>
      <c r="D40" s="446"/>
      <c r="E40" s="384">
        <v>18</v>
      </c>
      <c r="F40" s="384">
        <v>4</v>
      </c>
      <c r="G40" s="384" t="s">
        <v>104</v>
      </c>
      <c r="H40" s="613">
        <v>4</v>
      </c>
      <c r="I40" s="614">
        <f t="shared" si="86"/>
        <v>1</v>
      </c>
      <c r="J40" s="613">
        <v>8</v>
      </c>
      <c r="K40" s="614">
        <f t="shared" si="87"/>
        <v>1</v>
      </c>
      <c r="L40" s="613">
        <v>14</v>
      </c>
      <c r="M40" s="614">
        <f t="shared" si="88"/>
        <v>1</v>
      </c>
      <c r="N40" s="613">
        <v>5</v>
      </c>
      <c r="O40" s="614">
        <f t="shared" si="89"/>
        <v>1</v>
      </c>
      <c r="P40" s="613">
        <v>8</v>
      </c>
      <c r="Q40" s="614">
        <f t="shared" si="90"/>
        <v>1</v>
      </c>
      <c r="R40" s="613">
        <v>13</v>
      </c>
      <c r="S40" s="614">
        <f t="shared" si="91"/>
        <v>1</v>
      </c>
      <c r="T40" s="613">
        <v>7</v>
      </c>
      <c r="U40" s="614">
        <f t="shared" si="92"/>
        <v>1</v>
      </c>
      <c r="V40" s="613">
        <v>10</v>
      </c>
      <c r="W40" s="614">
        <f t="shared" si="93"/>
        <v>1</v>
      </c>
      <c r="X40" s="615">
        <v>0</v>
      </c>
      <c r="Y40" s="614">
        <f t="shared" si="94"/>
        <v>0</v>
      </c>
      <c r="Z40" s="615">
        <v>0</v>
      </c>
      <c r="AA40" s="614">
        <f t="shared" si="95"/>
        <v>0</v>
      </c>
      <c r="AB40" s="615">
        <v>0</v>
      </c>
      <c r="AC40" s="614">
        <f t="shared" si="96"/>
        <v>0</v>
      </c>
      <c r="AD40" s="615"/>
      <c r="AE40" s="616"/>
      <c r="AF40" s="615"/>
      <c r="AG40" s="616"/>
      <c r="AH40" s="615"/>
      <c r="AI40" s="616"/>
      <c r="AJ40" s="617">
        <f t="shared" si="97"/>
        <v>69</v>
      </c>
      <c r="AK40" s="618">
        <f t="shared" si="98"/>
        <v>8</v>
      </c>
      <c r="AL40" s="613">
        <v>1</v>
      </c>
      <c r="AM40" s="613">
        <v>5</v>
      </c>
      <c r="AN40" s="618">
        <f t="shared" si="99"/>
        <v>6</v>
      </c>
      <c r="AO40" s="619">
        <f t="shared" si="100"/>
        <v>1</v>
      </c>
      <c r="AP40" s="620">
        <f t="shared" si="101"/>
        <v>4</v>
      </c>
      <c r="AQ40" s="621">
        <f t="shared" si="102"/>
        <v>5</v>
      </c>
      <c r="AR40" s="622">
        <f t="shared" si="103"/>
        <v>0</v>
      </c>
      <c r="AS40" s="622">
        <f t="shared" si="104"/>
        <v>1</v>
      </c>
      <c r="AT40" s="622">
        <f t="shared" si="105"/>
        <v>1</v>
      </c>
      <c r="AU40" s="623">
        <f t="shared" si="106"/>
        <v>20</v>
      </c>
      <c r="AV40" s="613"/>
      <c r="AW40" s="613"/>
      <c r="AX40" s="718"/>
      <c r="AY40" s="613"/>
      <c r="AZ40" s="618">
        <f t="shared" si="107"/>
        <v>1</v>
      </c>
      <c r="BA40" s="624">
        <f t="shared" si="108"/>
        <v>20</v>
      </c>
      <c r="BB40" s="613"/>
      <c r="BC40" s="625"/>
      <c r="BD40" s="625">
        <f t="shared" si="109"/>
        <v>1</v>
      </c>
      <c r="BE40" s="625">
        <f t="shared" si="110"/>
        <v>4</v>
      </c>
      <c r="BF40" s="626">
        <f t="shared" si="79"/>
        <v>125</v>
      </c>
      <c r="BG40" s="626" t="str">
        <f t="shared" si="80"/>
        <v>วัดนาหม่อม (เชนวิทยา)</v>
      </c>
      <c r="BH40" s="627">
        <f t="shared" si="81"/>
        <v>1</v>
      </c>
      <c r="BI40" s="627">
        <v>1</v>
      </c>
      <c r="BJ40" s="627">
        <v>2</v>
      </c>
      <c r="BK40" s="627">
        <v>1</v>
      </c>
      <c r="BL40" s="627">
        <v>1</v>
      </c>
      <c r="BM40" s="627"/>
      <c r="BN40" s="627"/>
      <c r="BO40" s="628"/>
      <c r="BP40" s="628"/>
      <c r="BQ40" s="628"/>
      <c r="BR40" s="627"/>
      <c r="BS40" s="627"/>
      <c r="BT40" s="627"/>
      <c r="BU40" s="627"/>
      <c r="BV40" s="627"/>
      <c r="BW40" s="627"/>
      <c r="BX40" s="627"/>
      <c r="BY40" s="627"/>
      <c r="BZ40" s="627"/>
      <c r="CA40" s="627"/>
      <c r="CB40" s="627"/>
      <c r="CC40" s="627"/>
      <c r="CD40" s="627"/>
      <c r="CE40" s="627"/>
      <c r="CF40" s="627"/>
      <c r="CG40" s="627"/>
      <c r="CH40" s="629">
        <v>0</v>
      </c>
      <c r="CI40" s="629"/>
      <c r="CJ40" s="630">
        <f t="shared" si="82"/>
        <v>6</v>
      </c>
      <c r="CK40" s="627">
        <f t="shared" si="111"/>
        <v>1</v>
      </c>
      <c r="CL40" s="627">
        <f t="shared" si="112"/>
        <v>4</v>
      </c>
      <c r="CM40" s="631">
        <f t="shared" si="113"/>
        <v>5</v>
      </c>
      <c r="CN40" s="632">
        <f t="shared" si="114"/>
        <v>0</v>
      </c>
      <c r="CO40" s="633">
        <f t="shared" si="115"/>
        <v>1</v>
      </c>
      <c r="CP40" s="632">
        <f t="shared" si="116"/>
        <v>1</v>
      </c>
      <c r="CQ40" s="634"/>
      <c r="CR40" s="634"/>
      <c r="CS40" s="634"/>
      <c r="CT40" s="634"/>
      <c r="CU40" s="634"/>
      <c r="CV40" s="634"/>
      <c r="CW40" s="634"/>
      <c r="CX40" s="635"/>
      <c r="CY40" s="635"/>
      <c r="CZ40" s="635"/>
      <c r="DA40" s="634"/>
      <c r="DB40" s="634"/>
      <c r="DC40" s="634"/>
      <c r="DD40" s="634"/>
      <c r="DE40" s="634"/>
      <c r="DF40" s="634"/>
      <c r="DG40" s="634"/>
      <c r="DH40" s="634"/>
      <c r="DI40" s="634"/>
      <c r="DJ40" s="634"/>
      <c r="DK40" s="634"/>
      <c r="DL40" s="634"/>
      <c r="DM40" s="634"/>
      <c r="DN40" s="634"/>
      <c r="DO40" s="634"/>
      <c r="DP40" s="634"/>
      <c r="DQ40" s="636">
        <f t="shared" si="117"/>
        <v>0</v>
      </c>
      <c r="DR40" s="637">
        <f t="shared" si="118"/>
        <v>125</v>
      </c>
      <c r="DS40" s="637" t="str">
        <f t="shared" si="119"/>
        <v>วัดนาหม่อม (เชนวิทยา)</v>
      </c>
      <c r="DT40" s="634">
        <f t="shared" si="120"/>
        <v>0</v>
      </c>
      <c r="DU40" s="634">
        <f t="shared" si="121"/>
        <v>0</v>
      </c>
      <c r="DV40" s="634">
        <f t="shared" si="122"/>
        <v>0</v>
      </c>
      <c r="DW40" s="634">
        <f t="shared" si="123"/>
        <v>0</v>
      </c>
      <c r="DX40" s="636">
        <f t="shared" si="124"/>
        <v>1</v>
      </c>
      <c r="DY40" s="638">
        <f t="shared" si="125"/>
        <v>20</v>
      </c>
      <c r="DZ40" s="639"/>
      <c r="EA40" s="639"/>
      <c r="EB40" s="639"/>
      <c r="EC40" s="639"/>
      <c r="ED40" s="639"/>
      <c r="EE40" s="639"/>
      <c r="EF40" s="639"/>
      <c r="EG40" s="639"/>
      <c r="EH40" s="639"/>
      <c r="EI40" s="639"/>
      <c r="EJ40" s="639"/>
      <c r="EK40" s="639"/>
      <c r="EL40" s="639"/>
      <c r="EM40" s="639"/>
      <c r="EN40" s="639"/>
      <c r="EO40" s="639"/>
      <c r="EP40" s="639"/>
      <c r="EQ40" s="639"/>
      <c r="ER40" s="639"/>
      <c r="ES40" s="639"/>
      <c r="ET40" s="639"/>
      <c r="EU40" s="639"/>
      <c r="EV40" s="639"/>
      <c r="EW40" s="639"/>
      <c r="EX40" s="639"/>
      <c r="EY40" s="639"/>
      <c r="EZ40" s="640">
        <f t="shared" si="126"/>
        <v>0</v>
      </c>
      <c r="FA40" s="626"/>
      <c r="FB40" s="641">
        <f t="shared" si="127"/>
        <v>0</v>
      </c>
      <c r="FD40" s="626">
        <f t="shared" si="85"/>
        <v>0</v>
      </c>
    </row>
    <row r="41" spans="1:160" s="395" customFormat="1">
      <c r="A41" s="446">
        <v>113</v>
      </c>
      <c r="B41" s="446" t="s">
        <v>534</v>
      </c>
      <c r="C41" s="446" t="str">
        <f>[1]เตรียมข้อมูล!C117</f>
        <v>บางแก้ว</v>
      </c>
      <c r="D41" s="446"/>
      <c r="E41" s="384">
        <v>15</v>
      </c>
      <c r="F41" s="384">
        <v>1</v>
      </c>
      <c r="G41" s="384" t="s">
        <v>104</v>
      </c>
      <c r="H41" s="613">
        <v>6</v>
      </c>
      <c r="I41" s="614">
        <f t="shared" si="86"/>
        <v>1</v>
      </c>
      <c r="J41" s="613">
        <v>9</v>
      </c>
      <c r="K41" s="614">
        <f t="shared" si="87"/>
        <v>1</v>
      </c>
      <c r="L41" s="613">
        <v>10</v>
      </c>
      <c r="M41" s="614">
        <f t="shared" si="88"/>
        <v>1</v>
      </c>
      <c r="N41" s="613">
        <v>6</v>
      </c>
      <c r="O41" s="614">
        <f t="shared" si="89"/>
        <v>1</v>
      </c>
      <c r="P41" s="613">
        <v>9</v>
      </c>
      <c r="Q41" s="614">
        <f t="shared" si="90"/>
        <v>1</v>
      </c>
      <c r="R41" s="613">
        <v>9</v>
      </c>
      <c r="S41" s="614">
        <f t="shared" si="91"/>
        <v>1</v>
      </c>
      <c r="T41" s="613">
        <v>15</v>
      </c>
      <c r="U41" s="614">
        <f t="shared" si="92"/>
        <v>1</v>
      </c>
      <c r="V41" s="613">
        <v>10</v>
      </c>
      <c r="W41" s="614">
        <f t="shared" si="93"/>
        <v>1</v>
      </c>
      <c r="X41" s="615">
        <v>0</v>
      </c>
      <c r="Y41" s="614">
        <f t="shared" si="94"/>
        <v>0</v>
      </c>
      <c r="Z41" s="615">
        <v>0</v>
      </c>
      <c r="AA41" s="614">
        <f t="shared" si="95"/>
        <v>0</v>
      </c>
      <c r="AB41" s="615">
        <v>0</v>
      </c>
      <c r="AC41" s="614">
        <f t="shared" si="96"/>
        <v>0</v>
      </c>
      <c r="AD41" s="615"/>
      <c r="AE41" s="616"/>
      <c r="AF41" s="615"/>
      <c r="AG41" s="616"/>
      <c r="AH41" s="615"/>
      <c r="AI41" s="616"/>
      <c r="AJ41" s="617">
        <f t="shared" si="97"/>
        <v>74</v>
      </c>
      <c r="AK41" s="618">
        <f t="shared" si="98"/>
        <v>8</v>
      </c>
      <c r="AL41" s="613">
        <v>1</v>
      </c>
      <c r="AM41" s="613">
        <v>6</v>
      </c>
      <c r="AN41" s="618">
        <f t="shared" si="99"/>
        <v>7</v>
      </c>
      <c r="AO41" s="619">
        <f t="shared" si="100"/>
        <v>1</v>
      </c>
      <c r="AP41" s="620">
        <f t="shared" si="101"/>
        <v>4</v>
      </c>
      <c r="AQ41" s="621">
        <f t="shared" si="102"/>
        <v>5</v>
      </c>
      <c r="AR41" s="622">
        <f t="shared" si="103"/>
        <v>0</v>
      </c>
      <c r="AS41" s="622">
        <f t="shared" si="104"/>
        <v>2</v>
      </c>
      <c r="AT41" s="622">
        <f t="shared" si="105"/>
        <v>2</v>
      </c>
      <c r="AU41" s="623">
        <f t="shared" si="106"/>
        <v>40</v>
      </c>
      <c r="AV41" s="613">
        <v>1</v>
      </c>
      <c r="AW41" s="613"/>
      <c r="AX41" s="718"/>
      <c r="AY41" s="613"/>
      <c r="AZ41" s="618">
        <f t="shared" si="107"/>
        <v>1</v>
      </c>
      <c r="BA41" s="624">
        <f t="shared" si="108"/>
        <v>20</v>
      </c>
      <c r="BB41" s="613"/>
      <c r="BC41" s="625"/>
      <c r="BD41" s="625">
        <f t="shared" si="109"/>
        <v>1</v>
      </c>
      <c r="BE41" s="625">
        <f t="shared" si="110"/>
        <v>4</v>
      </c>
      <c r="BF41" s="626">
        <f t="shared" si="79"/>
        <v>113</v>
      </c>
      <c r="BG41" s="626" t="str">
        <f t="shared" si="80"/>
        <v>วัดนาปะขอ</v>
      </c>
      <c r="BH41" s="627">
        <f t="shared" si="81"/>
        <v>1</v>
      </c>
      <c r="BI41" s="627">
        <v>1</v>
      </c>
      <c r="BJ41" s="627">
        <v>2</v>
      </c>
      <c r="BK41" s="627">
        <v>1</v>
      </c>
      <c r="BL41" s="627">
        <v>1</v>
      </c>
      <c r="BM41" s="627"/>
      <c r="BN41" s="627"/>
      <c r="BO41" s="628"/>
      <c r="BP41" s="628"/>
      <c r="BQ41" s="628"/>
      <c r="BR41" s="627"/>
      <c r="BS41" s="627"/>
      <c r="BT41" s="627"/>
      <c r="BU41" s="627"/>
      <c r="BV41" s="627"/>
      <c r="BW41" s="627"/>
      <c r="BX41" s="627"/>
      <c r="BY41" s="627"/>
      <c r="BZ41" s="627"/>
      <c r="CA41" s="627">
        <v>1</v>
      </c>
      <c r="CB41" s="627"/>
      <c r="CC41" s="627"/>
      <c r="CD41" s="627"/>
      <c r="CE41" s="627"/>
      <c r="CF41" s="627"/>
      <c r="CG41" s="627"/>
      <c r="CH41" s="629">
        <v>0</v>
      </c>
      <c r="CI41" s="629"/>
      <c r="CJ41" s="630">
        <f t="shared" si="82"/>
        <v>7</v>
      </c>
      <c r="CK41" s="627">
        <f t="shared" si="111"/>
        <v>1</v>
      </c>
      <c r="CL41" s="627">
        <f t="shared" si="112"/>
        <v>4</v>
      </c>
      <c r="CM41" s="631">
        <f t="shared" si="113"/>
        <v>5</v>
      </c>
      <c r="CN41" s="632">
        <f t="shared" si="114"/>
        <v>0</v>
      </c>
      <c r="CO41" s="633">
        <f t="shared" si="115"/>
        <v>2</v>
      </c>
      <c r="CP41" s="632">
        <f t="shared" si="116"/>
        <v>2</v>
      </c>
      <c r="CQ41" s="634"/>
      <c r="CR41" s="634"/>
      <c r="CS41" s="634"/>
      <c r="CT41" s="634"/>
      <c r="CU41" s="634"/>
      <c r="CV41" s="634"/>
      <c r="CW41" s="634"/>
      <c r="CX41" s="635"/>
      <c r="CY41" s="635"/>
      <c r="CZ41" s="635"/>
      <c r="DA41" s="634"/>
      <c r="DB41" s="634"/>
      <c r="DC41" s="634"/>
      <c r="DD41" s="634"/>
      <c r="DE41" s="634"/>
      <c r="DF41" s="634"/>
      <c r="DG41" s="634"/>
      <c r="DH41" s="634"/>
      <c r="DI41" s="634"/>
      <c r="DJ41" s="634"/>
      <c r="DK41" s="634"/>
      <c r="DL41" s="634"/>
      <c r="DM41" s="634"/>
      <c r="DN41" s="634"/>
      <c r="DO41" s="634"/>
      <c r="DP41" s="634"/>
      <c r="DQ41" s="636">
        <f t="shared" si="117"/>
        <v>0</v>
      </c>
      <c r="DR41" s="637">
        <f t="shared" si="118"/>
        <v>113</v>
      </c>
      <c r="DS41" s="637" t="str">
        <f t="shared" si="119"/>
        <v>วัดนาปะขอ</v>
      </c>
      <c r="DT41" s="634">
        <f t="shared" si="120"/>
        <v>1</v>
      </c>
      <c r="DU41" s="634">
        <f t="shared" si="121"/>
        <v>0</v>
      </c>
      <c r="DV41" s="634">
        <f t="shared" si="122"/>
        <v>0</v>
      </c>
      <c r="DW41" s="634">
        <f t="shared" si="123"/>
        <v>0</v>
      </c>
      <c r="DX41" s="636">
        <f t="shared" si="124"/>
        <v>1</v>
      </c>
      <c r="DY41" s="638">
        <f t="shared" si="125"/>
        <v>20</v>
      </c>
      <c r="DZ41" s="639"/>
      <c r="EA41" s="639"/>
      <c r="EB41" s="639"/>
      <c r="EC41" s="639">
        <v>1</v>
      </c>
      <c r="ED41" s="639"/>
      <c r="EE41" s="639"/>
      <c r="EF41" s="639"/>
      <c r="EG41" s="639"/>
      <c r="EH41" s="639"/>
      <c r="EI41" s="639"/>
      <c r="EJ41" s="639"/>
      <c r="EK41" s="639"/>
      <c r="EL41" s="639"/>
      <c r="EM41" s="639"/>
      <c r="EN41" s="639"/>
      <c r="EO41" s="639"/>
      <c r="EP41" s="639"/>
      <c r="EQ41" s="639"/>
      <c r="ER41" s="639"/>
      <c r="ES41" s="639"/>
      <c r="ET41" s="639"/>
      <c r="EU41" s="639"/>
      <c r="EV41" s="639"/>
      <c r="EW41" s="639"/>
      <c r="EX41" s="639"/>
      <c r="EY41" s="639"/>
      <c r="EZ41" s="640">
        <f t="shared" si="126"/>
        <v>1</v>
      </c>
      <c r="FA41" s="626"/>
      <c r="FB41" s="641">
        <f t="shared" si="127"/>
        <v>0</v>
      </c>
      <c r="FD41" s="626">
        <f t="shared" si="85"/>
        <v>0</v>
      </c>
    </row>
    <row r="42" spans="1:160" s="395" customFormat="1">
      <c r="A42" s="446">
        <v>27</v>
      </c>
      <c r="B42" s="446" t="s">
        <v>535</v>
      </c>
      <c r="C42" s="446" t="str">
        <f>[1]เตรียมข้อมูล!C31</f>
        <v>เขาชัยสน</v>
      </c>
      <c r="D42" s="446"/>
      <c r="E42" s="384">
        <v>15</v>
      </c>
      <c r="F42" s="384">
        <v>4</v>
      </c>
      <c r="G42" s="384" t="s">
        <v>104</v>
      </c>
      <c r="H42" s="613">
        <v>7</v>
      </c>
      <c r="I42" s="614">
        <f t="shared" si="86"/>
        <v>1</v>
      </c>
      <c r="J42" s="613">
        <v>8</v>
      </c>
      <c r="K42" s="614">
        <f t="shared" si="87"/>
        <v>1</v>
      </c>
      <c r="L42" s="613">
        <v>15</v>
      </c>
      <c r="M42" s="614">
        <f t="shared" si="88"/>
        <v>1</v>
      </c>
      <c r="N42" s="613">
        <v>7</v>
      </c>
      <c r="O42" s="614">
        <f t="shared" si="89"/>
        <v>1</v>
      </c>
      <c r="P42" s="613">
        <v>11</v>
      </c>
      <c r="Q42" s="614">
        <f t="shared" si="90"/>
        <v>1</v>
      </c>
      <c r="R42" s="613">
        <v>6</v>
      </c>
      <c r="S42" s="614">
        <f t="shared" si="91"/>
        <v>1</v>
      </c>
      <c r="T42" s="613">
        <v>9</v>
      </c>
      <c r="U42" s="614">
        <f t="shared" si="92"/>
        <v>1</v>
      </c>
      <c r="V42" s="613">
        <v>12</v>
      </c>
      <c r="W42" s="614">
        <f t="shared" si="93"/>
        <v>1</v>
      </c>
      <c r="X42" s="615">
        <v>0</v>
      </c>
      <c r="Y42" s="614">
        <f t="shared" si="94"/>
        <v>0</v>
      </c>
      <c r="Z42" s="615">
        <v>0</v>
      </c>
      <c r="AA42" s="614">
        <f t="shared" si="95"/>
        <v>0</v>
      </c>
      <c r="AB42" s="615">
        <v>0</v>
      </c>
      <c r="AC42" s="614">
        <f t="shared" si="96"/>
        <v>0</v>
      </c>
      <c r="AD42" s="615"/>
      <c r="AE42" s="616"/>
      <c r="AF42" s="615"/>
      <c r="AG42" s="616"/>
      <c r="AH42" s="615"/>
      <c r="AI42" s="616"/>
      <c r="AJ42" s="617">
        <f t="shared" si="97"/>
        <v>75</v>
      </c>
      <c r="AK42" s="618">
        <f t="shared" si="98"/>
        <v>8</v>
      </c>
      <c r="AL42" s="613">
        <v>1</v>
      </c>
      <c r="AM42" s="613">
        <v>6</v>
      </c>
      <c r="AN42" s="618">
        <f t="shared" si="99"/>
        <v>7</v>
      </c>
      <c r="AO42" s="619">
        <f t="shared" si="100"/>
        <v>1</v>
      </c>
      <c r="AP42" s="620">
        <f t="shared" si="101"/>
        <v>4</v>
      </c>
      <c r="AQ42" s="621">
        <f t="shared" si="102"/>
        <v>5</v>
      </c>
      <c r="AR42" s="622">
        <f t="shared" si="103"/>
        <v>0</v>
      </c>
      <c r="AS42" s="622">
        <f t="shared" si="104"/>
        <v>2</v>
      </c>
      <c r="AT42" s="622">
        <f t="shared" si="105"/>
        <v>2</v>
      </c>
      <c r="AU42" s="623">
        <f t="shared" si="106"/>
        <v>40</v>
      </c>
      <c r="AV42" s="613"/>
      <c r="AW42" s="613">
        <v>1</v>
      </c>
      <c r="AX42" s="718"/>
      <c r="AY42" s="613"/>
      <c r="AZ42" s="618">
        <f t="shared" si="107"/>
        <v>1</v>
      </c>
      <c r="BA42" s="624">
        <f t="shared" si="108"/>
        <v>20</v>
      </c>
      <c r="BB42" s="613"/>
      <c r="BC42" s="625"/>
      <c r="BD42" s="625">
        <f t="shared" si="109"/>
        <v>1</v>
      </c>
      <c r="BE42" s="625">
        <f t="shared" si="110"/>
        <v>4</v>
      </c>
      <c r="BF42" s="626">
        <f t="shared" si="79"/>
        <v>27</v>
      </c>
      <c r="BG42" s="626" t="str">
        <f t="shared" si="80"/>
        <v>บ้านท่านางพรหม (ธนาคารกรุงเทพ 8)</v>
      </c>
      <c r="BH42" s="627">
        <f t="shared" si="81"/>
        <v>1</v>
      </c>
      <c r="BI42" s="627"/>
      <c r="BJ42" s="627">
        <v>4</v>
      </c>
      <c r="BK42" s="627"/>
      <c r="BL42" s="627"/>
      <c r="BM42" s="627"/>
      <c r="BN42" s="627"/>
      <c r="BO42" s="628"/>
      <c r="BP42" s="628"/>
      <c r="BQ42" s="628"/>
      <c r="BR42" s="627"/>
      <c r="BS42" s="627"/>
      <c r="BT42" s="627"/>
      <c r="BU42" s="627"/>
      <c r="BV42" s="627"/>
      <c r="BW42" s="627"/>
      <c r="BX42" s="627"/>
      <c r="BY42" s="627"/>
      <c r="BZ42" s="627"/>
      <c r="CA42" s="627"/>
      <c r="CB42" s="627"/>
      <c r="CC42" s="627">
        <v>1</v>
      </c>
      <c r="CD42" s="627"/>
      <c r="CE42" s="627"/>
      <c r="CF42" s="627"/>
      <c r="CG42" s="627"/>
      <c r="CH42" s="629">
        <v>0</v>
      </c>
      <c r="CI42" s="629">
        <v>1</v>
      </c>
      <c r="CJ42" s="630">
        <f t="shared" si="82"/>
        <v>7</v>
      </c>
      <c r="CK42" s="627">
        <f t="shared" si="111"/>
        <v>1</v>
      </c>
      <c r="CL42" s="627">
        <f t="shared" si="112"/>
        <v>4</v>
      </c>
      <c r="CM42" s="631">
        <f t="shared" si="113"/>
        <v>5</v>
      </c>
      <c r="CN42" s="632">
        <f t="shared" si="114"/>
        <v>0</v>
      </c>
      <c r="CO42" s="633">
        <f t="shared" si="115"/>
        <v>2</v>
      </c>
      <c r="CP42" s="632">
        <f t="shared" si="116"/>
        <v>2</v>
      </c>
      <c r="CQ42" s="634"/>
      <c r="CR42" s="634"/>
      <c r="CS42" s="634"/>
      <c r="CT42" s="634"/>
      <c r="CU42" s="634"/>
      <c r="CV42" s="634"/>
      <c r="CW42" s="634"/>
      <c r="CX42" s="635"/>
      <c r="CY42" s="635"/>
      <c r="CZ42" s="635"/>
      <c r="DA42" s="634"/>
      <c r="DB42" s="634"/>
      <c r="DC42" s="634"/>
      <c r="DD42" s="634"/>
      <c r="DE42" s="634"/>
      <c r="DF42" s="634"/>
      <c r="DG42" s="634"/>
      <c r="DH42" s="634"/>
      <c r="DI42" s="634"/>
      <c r="DJ42" s="634"/>
      <c r="DK42" s="634"/>
      <c r="DL42" s="634"/>
      <c r="DM42" s="634"/>
      <c r="DN42" s="634"/>
      <c r="DO42" s="634"/>
      <c r="DP42" s="634"/>
      <c r="DQ42" s="636">
        <f t="shared" si="117"/>
        <v>0</v>
      </c>
      <c r="DR42" s="637">
        <f t="shared" si="118"/>
        <v>27</v>
      </c>
      <c r="DS42" s="637" t="str">
        <f t="shared" si="119"/>
        <v>บ้านท่านางพรหม (ธนาคารกรุงเทพ 8)</v>
      </c>
      <c r="DT42" s="634">
        <f t="shared" si="120"/>
        <v>0</v>
      </c>
      <c r="DU42" s="634">
        <f t="shared" si="121"/>
        <v>1</v>
      </c>
      <c r="DV42" s="634">
        <f t="shared" si="122"/>
        <v>0</v>
      </c>
      <c r="DW42" s="634">
        <f t="shared" si="123"/>
        <v>0</v>
      </c>
      <c r="DX42" s="636">
        <f t="shared" si="124"/>
        <v>1</v>
      </c>
      <c r="DY42" s="638">
        <f t="shared" si="125"/>
        <v>20</v>
      </c>
      <c r="DZ42" s="639"/>
      <c r="EA42" s="639"/>
      <c r="EB42" s="639"/>
      <c r="EC42" s="639"/>
      <c r="ED42" s="639"/>
      <c r="EE42" s="639"/>
      <c r="EF42" s="639"/>
      <c r="EG42" s="639"/>
      <c r="EH42" s="639"/>
      <c r="EI42" s="639"/>
      <c r="EJ42" s="639"/>
      <c r="EK42" s="639"/>
      <c r="EL42" s="639"/>
      <c r="EM42" s="639"/>
      <c r="EN42" s="639"/>
      <c r="EO42" s="639"/>
      <c r="EP42" s="639"/>
      <c r="EQ42" s="639"/>
      <c r="ER42" s="639"/>
      <c r="ES42" s="639"/>
      <c r="ET42" s="639"/>
      <c r="EU42" s="639"/>
      <c r="EV42" s="639"/>
      <c r="EW42" s="639"/>
      <c r="EX42" s="639"/>
      <c r="EY42" s="639"/>
      <c r="EZ42" s="640">
        <f t="shared" si="126"/>
        <v>0</v>
      </c>
      <c r="FA42" s="626"/>
      <c r="FB42" s="641">
        <f t="shared" si="127"/>
        <v>0</v>
      </c>
      <c r="FD42" s="626">
        <f t="shared" si="85"/>
        <v>0</v>
      </c>
    </row>
    <row r="43" spans="1:160" s="395" customFormat="1">
      <c r="A43" s="446">
        <v>50</v>
      </c>
      <c r="B43" s="446" t="s">
        <v>536</v>
      </c>
      <c r="C43" s="446" t="str">
        <f>[1]เตรียมข้อมูล!C54</f>
        <v>ปากพะยูน</v>
      </c>
      <c r="D43" s="446"/>
      <c r="E43" s="384">
        <v>18</v>
      </c>
      <c r="F43" s="384">
        <v>4</v>
      </c>
      <c r="G43" s="384" t="s">
        <v>104</v>
      </c>
      <c r="H43" s="613">
        <v>11</v>
      </c>
      <c r="I43" s="614">
        <f t="shared" si="86"/>
        <v>1</v>
      </c>
      <c r="J43" s="613">
        <v>14</v>
      </c>
      <c r="K43" s="614">
        <f t="shared" si="87"/>
        <v>1</v>
      </c>
      <c r="L43" s="613">
        <v>11</v>
      </c>
      <c r="M43" s="614">
        <f t="shared" si="88"/>
        <v>1</v>
      </c>
      <c r="N43" s="613">
        <v>7</v>
      </c>
      <c r="O43" s="614">
        <f t="shared" si="89"/>
        <v>1</v>
      </c>
      <c r="P43" s="613">
        <v>11</v>
      </c>
      <c r="Q43" s="614">
        <f t="shared" si="90"/>
        <v>1</v>
      </c>
      <c r="R43" s="613">
        <v>11</v>
      </c>
      <c r="S43" s="614">
        <f t="shared" si="91"/>
        <v>1</v>
      </c>
      <c r="T43" s="613">
        <v>9</v>
      </c>
      <c r="U43" s="614">
        <f t="shared" si="92"/>
        <v>1</v>
      </c>
      <c r="V43" s="613">
        <v>6</v>
      </c>
      <c r="W43" s="614">
        <f t="shared" si="93"/>
        <v>1</v>
      </c>
      <c r="X43" s="615">
        <v>0</v>
      </c>
      <c r="Y43" s="614">
        <f t="shared" si="94"/>
        <v>0</v>
      </c>
      <c r="Z43" s="615">
        <v>0</v>
      </c>
      <c r="AA43" s="614">
        <f t="shared" si="95"/>
        <v>0</v>
      </c>
      <c r="AB43" s="615">
        <v>0</v>
      </c>
      <c r="AC43" s="614">
        <f t="shared" si="96"/>
        <v>0</v>
      </c>
      <c r="AD43" s="615"/>
      <c r="AE43" s="616"/>
      <c r="AF43" s="615"/>
      <c r="AG43" s="616"/>
      <c r="AH43" s="615"/>
      <c r="AI43" s="616"/>
      <c r="AJ43" s="617">
        <f t="shared" si="97"/>
        <v>80</v>
      </c>
      <c r="AK43" s="618">
        <f t="shared" si="98"/>
        <v>8</v>
      </c>
      <c r="AL43" s="613">
        <v>1</v>
      </c>
      <c r="AM43" s="613">
        <v>5</v>
      </c>
      <c r="AN43" s="618">
        <f t="shared" si="99"/>
        <v>6</v>
      </c>
      <c r="AO43" s="619">
        <f t="shared" si="100"/>
        <v>1</v>
      </c>
      <c r="AP43" s="620">
        <f t="shared" si="101"/>
        <v>4</v>
      </c>
      <c r="AQ43" s="621">
        <f t="shared" si="102"/>
        <v>5</v>
      </c>
      <c r="AR43" s="622">
        <f t="shared" si="103"/>
        <v>0</v>
      </c>
      <c r="AS43" s="622">
        <f t="shared" si="104"/>
        <v>1</v>
      </c>
      <c r="AT43" s="622">
        <f t="shared" si="105"/>
        <v>1</v>
      </c>
      <c r="AU43" s="623">
        <f t="shared" si="106"/>
        <v>20</v>
      </c>
      <c r="AV43" s="613"/>
      <c r="AW43" s="613"/>
      <c r="AX43" s="718"/>
      <c r="AY43" s="613"/>
      <c r="AZ43" s="618">
        <f t="shared" si="107"/>
        <v>1</v>
      </c>
      <c r="BA43" s="624">
        <f t="shared" si="108"/>
        <v>20</v>
      </c>
      <c r="BB43" s="613"/>
      <c r="BC43" s="625"/>
      <c r="BD43" s="625">
        <f t="shared" si="109"/>
        <v>1</v>
      </c>
      <c r="BE43" s="625">
        <f t="shared" si="110"/>
        <v>4</v>
      </c>
      <c r="BF43" s="626">
        <f t="shared" si="79"/>
        <v>50</v>
      </c>
      <c r="BG43" s="626" t="str">
        <f t="shared" si="80"/>
        <v>บ้านแหลม</v>
      </c>
      <c r="BH43" s="627">
        <f t="shared" si="81"/>
        <v>1</v>
      </c>
      <c r="BI43" s="627"/>
      <c r="BJ43" s="627">
        <v>1</v>
      </c>
      <c r="BK43" s="627">
        <v>1</v>
      </c>
      <c r="BL43" s="627">
        <v>0</v>
      </c>
      <c r="BM43" s="627">
        <v>0</v>
      </c>
      <c r="BN43" s="627">
        <v>0</v>
      </c>
      <c r="BO43" s="628">
        <v>0</v>
      </c>
      <c r="BP43" s="628">
        <v>0</v>
      </c>
      <c r="BQ43" s="628">
        <v>0</v>
      </c>
      <c r="BR43" s="627">
        <v>1</v>
      </c>
      <c r="BS43" s="627">
        <v>0</v>
      </c>
      <c r="BT43" s="627">
        <v>0</v>
      </c>
      <c r="BU43" s="627">
        <v>0</v>
      </c>
      <c r="BV43" s="627">
        <v>0</v>
      </c>
      <c r="BW43" s="627">
        <v>0</v>
      </c>
      <c r="BX43" s="627">
        <v>1</v>
      </c>
      <c r="BY43" s="627">
        <v>0</v>
      </c>
      <c r="BZ43" s="627">
        <v>0</v>
      </c>
      <c r="CA43" s="627">
        <v>0</v>
      </c>
      <c r="CB43" s="627">
        <v>0</v>
      </c>
      <c r="CC43" s="627">
        <v>0</v>
      </c>
      <c r="CD43" s="627">
        <v>0</v>
      </c>
      <c r="CE43" s="627">
        <v>0</v>
      </c>
      <c r="CF43" s="627">
        <v>1</v>
      </c>
      <c r="CG43" s="627"/>
      <c r="CH43" s="629">
        <v>0</v>
      </c>
      <c r="CI43" s="629"/>
      <c r="CJ43" s="630">
        <f t="shared" si="82"/>
        <v>6</v>
      </c>
      <c r="CK43" s="627">
        <f t="shared" si="111"/>
        <v>1</v>
      </c>
      <c r="CL43" s="627">
        <f t="shared" si="112"/>
        <v>4</v>
      </c>
      <c r="CM43" s="631">
        <f t="shared" si="113"/>
        <v>5</v>
      </c>
      <c r="CN43" s="632">
        <f t="shared" si="114"/>
        <v>0</v>
      </c>
      <c r="CO43" s="633">
        <f t="shared" si="115"/>
        <v>1</v>
      </c>
      <c r="CP43" s="632">
        <f t="shared" si="116"/>
        <v>1</v>
      </c>
      <c r="CQ43" s="634"/>
      <c r="CR43" s="634"/>
      <c r="CS43" s="634"/>
      <c r="CT43" s="634"/>
      <c r="CU43" s="634"/>
      <c r="CV43" s="634"/>
      <c r="CW43" s="634"/>
      <c r="CX43" s="635"/>
      <c r="CY43" s="635"/>
      <c r="CZ43" s="635"/>
      <c r="DA43" s="634"/>
      <c r="DB43" s="634"/>
      <c r="DC43" s="634"/>
      <c r="DD43" s="634"/>
      <c r="DE43" s="634"/>
      <c r="DF43" s="634"/>
      <c r="DG43" s="634"/>
      <c r="DH43" s="634"/>
      <c r="DI43" s="634"/>
      <c r="DJ43" s="634"/>
      <c r="DK43" s="634"/>
      <c r="DL43" s="634"/>
      <c r="DM43" s="634"/>
      <c r="DN43" s="634"/>
      <c r="DO43" s="634"/>
      <c r="DP43" s="634"/>
      <c r="DQ43" s="636">
        <f t="shared" si="117"/>
        <v>0</v>
      </c>
      <c r="DR43" s="637">
        <f t="shared" si="118"/>
        <v>50</v>
      </c>
      <c r="DS43" s="637" t="str">
        <f t="shared" si="119"/>
        <v>บ้านแหลม</v>
      </c>
      <c r="DT43" s="634">
        <f t="shared" si="120"/>
        <v>0</v>
      </c>
      <c r="DU43" s="634">
        <f t="shared" si="121"/>
        <v>0</v>
      </c>
      <c r="DV43" s="634">
        <f t="shared" si="122"/>
        <v>0</v>
      </c>
      <c r="DW43" s="634">
        <f t="shared" si="123"/>
        <v>0</v>
      </c>
      <c r="DX43" s="636">
        <f t="shared" si="124"/>
        <v>1</v>
      </c>
      <c r="DY43" s="638">
        <f t="shared" si="125"/>
        <v>20</v>
      </c>
      <c r="DZ43" s="639"/>
      <c r="EA43" s="639"/>
      <c r="EB43" s="639"/>
      <c r="EC43" s="639"/>
      <c r="ED43" s="639"/>
      <c r="EE43" s="639"/>
      <c r="EF43" s="639"/>
      <c r="EG43" s="639"/>
      <c r="EH43" s="639"/>
      <c r="EI43" s="639"/>
      <c r="EJ43" s="639"/>
      <c r="EK43" s="639"/>
      <c r="EL43" s="639"/>
      <c r="EM43" s="639"/>
      <c r="EN43" s="639"/>
      <c r="EO43" s="639"/>
      <c r="EP43" s="639"/>
      <c r="EQ43" s="639"/>
      <c r="ER43" s="639"/>
      <c r="ES43" s="639"/>
      <c r="ET43" s="639"/>
      <c r="EU43" s="639"/>
      <c r="EV43" s="639"/>
      <c r="EW43" s="639"/>
      <c r="EX43" s="639"/>
      <c r="EY43" s="639"/>
      <c r="EZ43" s="640">
        <f t="shared" si="126"/>
        <v>0</v>
      </c>
      <c r="FA43" s="626"/>
      <c r="FB43" s="641">
        <f t="shared" si="127"/>
        <v>0</v>
      </c>
      <c r="FD43" s="626">
        <f t="shared" si="85"/>
        <v>0</v>
      </c>
    </row>
    <row r="44" spans="1:160" s="395" customFormat="1">
      <c r="A44" s="446">
        <v>36</v>
      </c>
      <c r="B44" s="446" t="s">
        <v>537</v>
      </c>
      <c r="C44" s="446" t="str">
        <f>[1]เตรียมข้อมูล!C40</f>
        <v>ปากพะยูน</v>
      </c>
      <c r="D44" s="446"/>
      <c r="E44" s="384">
        <v>24</v>
      </c>
      <c r="F44" s="384">
        <v>4</v>
      </c>
      <c r="G44" s="384" t="s">
        <v>104</v>
      </c>
      <c r="H44" s="613">
        <v>15</v>
      </c>
      <c r="I44" s="614">
        <f t="shared" si="86"/>
        <v>1</v>
      </c>
      <c r="J44" s="613">
        <v>17</v>
      </c>
      <c r="K44" s="614">
        <f t="shared" si="87"/>
        <v>1</v>
      </c>
      <c r="L44" s="613">
        <v>8</v>
      </c>
      <c r="M44" s="614">
        <f t="shared" si="88"/>
        <v>1</v>
      </c>
      <c r="N44" s="613">
        <v>13</v>
      </c>
      <c r="O44" s="614">
        <f t="shared" si="89"/>
        <v>1</v>
      </c>
      <c r="P44" s="613">
        <v>12</v>
      </c>
      <c r="Q44" s="614">
        <f t="shared" si="90"/>
        <v>1</v>
      </c>
      <c r="R44" s="613">
        <v>15</v>
      </c>
      <c r="S44" s="614">
        <f t="shared" si="91"/>
        <v>1</v>
      </c>
      <c r="T44" s="613">
        <v>10</v>
      </c>
      <c r="U44" s="614">
        <f t="shared" si="92"/>
        <v>1</v>
      </c>
      <c r="V44" s="613">
        <v>14</v>
      </c>
      <c r="W44" s="614">
        <f t="shared" si="93"/>
        <v>1</v>
      </c>
      <c r="X44" s="615">
        <v>0</v>
      </c>
      <c r="Y44" s="614">
        <f t="shared" si="94"/>
        <v>0</v>
      </c>
      <c r="Z44" s="615">
        <v>0</v>
      </c>
      <c r="AA44" s="614">
        <f t="shared" si="95"/>
        <v>0</v>
      </c>
      <c r="AB44" s="615">
        <v>0</v>
      </c>
      <c r="AC44" s="614">
        <f t="shared" si="96"/>
        <v>0</v>
      </c>
      <c r="AD44" s="615"/>
      <c r="AE44" s="616"/>
      <c r="AF44" s="615"/>
      <c r="AG44" s="616"/>
      <c r="AH44" s="615"/>
      <c r="AI44" s="616"/>
      <c r="AJ44" s="617">
        <f t="shared" si="97"/>
        <v>104</v>
      </c>
      <c r="AK44" s="618">
        <f t="shared" si="98"/>
        <v>8</v>
      </c>
      <c r="AL44" s="613">
        <v>1</v>
      </c>
      <c r="AM44" s="613">
        <v>8</v>
      </c>
      <c r="AN44" s="618">
        <f t="shared" si="99"/>
        <v>9</v>
      </c>
      <c r="AO44" s="619">
        <f t="shared" si="100"/>
        <v>1</v>
      </c>
      <c r="AP44" s="620">
        <f t="shared" si="101"/>
        <v>6</v>
      </c>
      <c r="AQ44" s="621">
        <f t="shared" si="102"/>
        <v>7</v>
      </c>
      <c r="AR44" s="622">
        <f t="shared" si="103"/>
        <v>0</v>
      </c>
      <c r="AS44" s="622">
        <f t="shared" si="104"/>
        <v>2</v>
      </c>
      <c r="AT44" s="622">
        <f t="shared" si="105"/>
        <v>2</v>
      </c>
      <c r="AU44" s="623">
        <f t="shared" si="106"/>
        <v>28.571428571428569</v>
      </c>
      <c r="AV44" s="613"/>
      <c r="AW44" s="613"/>
      <c r="AX44" s="718"/>
      <c r="AY44" s="613"/>
      <c r="AZ44" s="618">
        <f t="shared" si="107"/>
        <v>2</v>
      </c>
      <c r="BA44" s="624">
        <f t="shared" si="108"/>
        <v>28.571428571428569</v>
      </c>
      <c r="BB44" s="613"/>
      <c r="BC44" s="625"/>
      <c r="BD44" s="625">
        <f t="shared" si="109"/>
        <v>1</v>
      </c>
      <c r="BE44" s="625">
        <f t="shared" si="110"/>
        <v>6</v>
      </c>
      <c r="BF44" s="626">
        <f t="shared" si="79"/>
        <v>36</v>
      </c>
      <c r="BG44" s="626" t="str">
        <f t="shared" si="80"/>
        <v>วัดสุภาษิตาราม</v>
      </c>
      <c r="BH44" s="627">
        <f t="shared" si="81"/>
        <v>1</v>
      </c>
      <c r="BI44" s="627">
        <v>2</v>
      </c>
      <c r="BJ44" s="627">
        <v>1</v>
      </c>
      <c r="BK44" s="627">
        <v>1</v>
      </c>
      <c r="BL44" s="627">
        <v>1</v>
      </c>
      <c r="BM44" s="627"/>
      <c r="BN44" s="627">
        <v>1</v>
      </c>
      <c r="BO44" s="628"/>
      <c r="BP44" s="628"/>
      <c r="BQ44" s="628"/>
      <c r="BR44" s="627">
        <v>1</v>
      </c>
      <c r="BS44" s="627"/>
      <c r="BT44" s="627"/>
      <c r="BU44" s="627"/>
      <c r="BV44" s="627"/>
      <c r="BW44" s="627"/>
      <c r="BX44" s="627"/>
      <c r="BY44" s="627"/>
      <c r="BZ44" s="627"/>
      <c r="CA44" s="627">
        <v>1</v>
      </c>
      <c r="CB44" s="627"/>
      <c r="CC44" s="627"/>
      <c r="CD44" s="627"/>
      <c r="CE44" s="627"/>
      <c r="CF44" s="627"/>
      <c r="CG44" s="627"/>
      <c r="CH44" s="629">
        <v>0</v>
      </c>
      <c r="CI44" s="629"/>
      <c r="CJ44" s="630">
        <f t="shared" si="82"/>
        <v>9</v>
      </c>
      <c r="CK44" s="627">
        <f t="shared" si="111"/>
        <v>1</v>
      </c>
      <c r="CL44" s="627">
        <f t="shared" si="112"/>
        <v>6</v>
      </c>
      <c r="CM44" s="631">
        <f t="shared" si="113"/>
        <v>7</v>
      </c>
      <c r="CN44" s="632">
        <f t="shared" si="114"/>
        <v>0</v>
      </c>
      <c r="CO44" s="633">
        <f t="shared" si="115"/>
        <v>2</v>
      </c>
      <c r="CP44" s="632">
        <f t="shared" si="116"/>
        <v>2</v>
      </c>
      <c r="CQ44" s="634"/>
      <c r="CR44" s="634"/>
      <c r="CS44" s="634"/>
      <c r="CT44" s="634"/>
      <c r="CU44" s="634"/>
      <c r="CV44" s="634"/>
      <c r="CW44" s="634"/>
      <c r="CX44" s="635"/>
      <c r="CY44" s="635"/>
      <c r="CZ44" s="635"/>
      <c r="DA44" s="634"/>
      <c r="DB44" s="634"/>
      <c r="DC44" s="634"/>
      <c r="DD44" s="634"/>
      <c r="DE44" s="634"/>
      <c r="DF44" s="634"/>
      <c r="DG44" s="634"/>
      <c r="DH44" s="634"/>
      <c r="DI44" s="634"/>
      <c r="DJ44" s="634"/>
      <c r="DK44" s="634"/>
      <c r="DL44" s="634"/>
      <c r="DM44" s="634"/>
      <c r="DN44" s="634"/>
      <c r="DO44" s="634"/>
      <c r="DP44" s="634"/>
      <c r="DQ44" s="636">
        <f t="shared" si="117"/>
        <v>0</v>
      </c>
      <c r="DR44" s="637">
        <f t="shared" si="118"/>
        <v>36</v>
      </c>
      <c r="DS44" s="637" t="str">
        <f t="shared" si="119"/>
        <v>วัดสุภาษิตาราม</v>
      </c>
      <c r="DT44" s="634">
        <f t="shared" si="120"/>
        <v>0</v>
      </c>
      <c r="DU44" s="634">
        <f t="shared" si="121"/>
        <v>0</v>
      </c>
      <c r="DV44" s="634">
        <f t="shared" si="122"/>
        <v>0</v>
      </c>
      <c r="DW44" s="634">
        <f t="shared" si="123"/>
        <v>0</v>
      </c>
      <c r="DX44" s="636">
        <f t="shared" si="124"/>
        <v>2</v>
      </c>
      <c r="DY44" s="638">
        <f t="shared" si="125"/>
        <v>28.571428571428569</v>
      </c>
      <c r="DZ44" s="639"/>
      <c r="EA44" s="639"/>
      <c r="EB44" s="639"/>
      <c r="EC44" s="639"/>
      <c r="ED44" s="639"/>
      <c r="EE44" s="639"/>
      <c r="EF44" s="639"/>
      <c r="EG44" s="639"/>
      <c r="EH44" s="639"/>
      <c r="EI44" s="639"/>
      <c r="EJ44" s="639"/>
      <c r="EK44" s="639"/>
      <c r="EL44" s="639"/>
      <c r="EM44" s="639"/>
      <c r="EN44" s="639"/>
      <c r="EO44" s="639"/>
      <c r="EP44" s="639"/>
      <c r="EQ44" s="639"/>
      <c r="ER44" s="639"/>
      <c r="ES44" s="639"/>
      <c r="ET44" s="639"/>
      <c r="EU44" s="639"/>
      <c r="EV44" s="639"/>
      <c r="EW44" s="639"/>
      <c r="EX44" s="639"/>
      <c r="EY44" s="639"/>
      <c r="EZ44" s="640">
        <f t="shared" si="126"/>
        <v>0</v>
      </c>
      <c r="FA44" s="626"/>
      <c r="FB44" s="641">
        <f t="shared" si="127"/>
        <v>0</v>
      </c>
      <c r="FD44" s="626">
        <f t="shared" si="85"/>
        <v>0</v>
      </c>
    </row>
    <row r="45" spans="1:160" s="395" customFormat="1">
      <c r="A45" s="446">
        <v>79</v>
      </c>
      <c r="B45" s="446" t="s">
        <v>538</v>
      </c>
      <c r="C45" s="446" t="str">
        <f>[1]เตรียมข้อมูล!C83</f>
        <v>กงหรา</v>
      </c>
      <c r="D45" s="446"/>
      <c r="E45" s="384">
        <v>4</v>
      </c>
      <c r="F45" s="384">
        <v>4</v>
      </c>
      <c r="G45" s="384" t="s">
        <v>104</v>
      </c>
      <c r="H45" s="613">
        <v>11</v>
      </c>
      <c r="I45" s="614">
        <f t="shared" si="86"/>
        <v>1</v>
      </c>
      <c r="J45" s="613">
        <v>10</v>
      </c>
      <c r="K45" s="614">
        <f t="shared" si="87"/>
        <v>1</v>
      </c>
      <c r="L45" s="613">
        <v>8</v>
      </c>
      <c r="M45" s="614">
        <f t="shared" si="88"/>
        <v>1</v>
      </c>
      <c r="N45" s="613">
        <v>15</v>
      </c>
      <c r="O45" s="614">
        <f t="shared" si="89"/>
        <v>1</v>
      </c>
      <c r="P45" s="613">
        <v>11</v>
      </c>
      <c r="Q45" s="614">
        <f t="shared" si="90"/>
        <v>1</v>
      </c>
      <c r="R45" s="613">
        <v>16</v>
      </c>
      <c r="S45" s="614">
        <f t="shared" si="91"/>
        <v>1</v>
      </c>
      <c r="T45" s="613">
        <v>18</v>
      </c>
      <c r="U45" s="614">
        <f t="shared" si="92"/>
        <v>1</v>
      </c>
      <c r="V45" s="613">
        <v>16</v>
      </c>
      <c r="W45" s="614">
        <f t="shared" si="93"/>
        <v>1</v>
      </c>
      <c r="X45" s="615">
        <v>0</v>
      </c>
      <c r="Y45" s="614">
        <f t="shared" si="94"/>
        <v>0</v>
      </c>
      <c r="Z45" s="615">
        <v>0</v>
      </c>
      <c r="AA45" s="614">
        <f t="shared" si="95"/>
        <v>0</v>
      </c>
      <c r="AB45" s="615">
        <v>0</v>
      </c>
      <c r="AC45" s="614">
        <f t="shared" si="96"/>
        <v>0</v>
      </c>
      <c r="AD45" s="615"/>
      <c r="AE45" s="616"/>
      <c r="AF45" s="615"/>
      <c r="AG45" s="616"/>
      <c r="AH45" s="615"/>
      <c r="AI45" s="616"/>
      <c r="AJ45" s="617">
        <f t="shared" si="97"/>
        <v>105</v>
      </c>
      <c r="AK45" s="618">
        <f t="shared" si="98"/>
        <v>8</v>
      </c>
      <c r="AL45" s="613">
        <v>1</v>
      </c>
      <c r="AM45" s="613">
        <v>9</v>
      </c>
      <c r="AN45" s="618">
        <f t="shared" si="99"/>
        <v>10</v>
      </c>
      <c r="AO45" s="619">
        <f t="shared" si="100"/>
        <v>1</v>
      </c>
      <c r="AP45" s="620">
        <f t="shared" si="101"/>
        <v>6</v>
      </c>
      <c r="AQ45" s="621">
        <f t="shared" si="102"/>
        <v>7</v>
      </c>
      <c r="AR45" s="622">
        <f t="shared" si="103"/>
        <v>0</v>
      </c>
      <c r="AS45" s="622">
        <f t="shared" si="104"/>
        <v>3</v>
      </c>
      <c r="AT45" s="622">
        <f t="shared" si="105"/>
        <v>3</v>
      </c>
      <c r="AU45" s="623">
        <f t="shared" si="106"/>
        <v>42.857142857142854</v>
      </c>
      <c r="AV45" s="613">
        <v>1</v>
      </c>
      <c r="AW45" s="613"/>
      <c r="AX45" s="718"/>
      <c r="AY45" s="613"/>
      <c r="AZ45" s="618">
        <f t="shared" si="107"/>
        <v>2</v>
      </c>
      <c r="BA45" s="624">
        <f t="shared" si="108"/>
        <v>28.571428571428569</v>
      </c>
      <c r="BB45" s="613"/>
      <c r="BC45" s="625"/>
      <c r="BD45" s="625">
        <f t="shared" si="109"/>
        <v>1</v>
      </c>
      <c r="BE45" s="625">
        <f t="shared" si="110"/>
        <v>6</v>
      </c>
      <c r="BF45" s="626">
        <f t="shared" si="79"/>
        <v>79</v>
      </c>
      <c r="BG45" s="626" t="str">
        <f t="shared" si="80"/>
        <v>วัดควนขี้แรด</v>
      </c>
      <c r="BH45" s="627">
        <f t="shared" si="81"/>
        <v>1</v>
      </c>
      <c r="BI45" s="627">
        <v>1</v>
      </c>
      <c r="BJ45" s="627">
        <v>1</v>
      </c>
      <c r="BK45" s="627">
        <v>1</v>
      </c>
      <c r="BL45" s="627">
        <v>1</v>
      </c>
      <c r="BM45" s="627"/>
      <c r="BN45" s="627">
        <v>1</v>
      </c>
      <c r="BO45" s="628"/>
      <c r="BP45" s="628"/>
      <c r="BQ45" s="628"/>
      <c r="BR45" s="627"/>
      <c r="BS45" s="627"/>
      <c r="BT45" s="627">
        <v>1</v>
      </c>
      <c r="BU45" s="627"/>
      <c r="BV45" s="627"/>
      <c r="BW45" s="627"/>
      <c r="BX45" s="627">
        <v>1</v>
      </c>
      <c r="BY45" s="627"/>
      <c r="BZ45" s="627"/>
      <c r="CA45" s="627">
        <v>1</v>
      </c>
      <c r="CB45" s="627"/>
      <c r="CC45" s="627">
        <v>1</v>
      </c>
      <c r="CD45" s="627"/>
      <c r="CE45" s="627"/>
      <c r="CF45" s="627"/>
      <c r="CG45" s="627"/>
      <c r="CH45" s="629">
        <v>0</v>
      </c>
      <c r="CI45" s="629"/>
      <c r="CJ45" s="630">
        <f t="shared" si="82"/>
        <v>10</v>
      </c>
      <c r="CK45" s="627">
        <f t="shared" si="111"/>
        <v>1</v>
      </c>
      <c r="CL45" s="627">
        <f t="shared" si="112"/>
        <v>6</v>
      </c>
      <c r="CM45" s="631">
        <f t="shared" si="113"/>
        <v>7</v>
      </c>
      <c r="CN45" s="632">
        <f t="shared" si="114"/>
        <v>0</v>
      </c>
      <c r="CO45" s="633">
        <f t="shared" si="115"/>
        <v>3</v>
      </c>
      <c r="CP45" s="632">
        <f t="shared" si="116"/>
        <v>3</v>
      </c>
      <c r="CQ45" s="634"/>
      <c r="CR45" s="634"/>
      <c r="CS45" s="634"/>
      <c r="CT45" s="634"/>
      <c r="CU45" s="634"/>
      <c r="CV45" s="634"/>
      <c r="CW45" s="634"/>
      <c r="CX45" s="635"/>
      <c r="CY45" s="635"/>
      <c r="CZ45" s="635"/>
      <c r="DA45" s="634"/>
      <c r="DB45" s="634"/>
      <c r="DC45" s="634"/>
      <c r="DD45" s="634"/>
      <c r="DE45" s="634"/>
      <c r="DF45" s="634"/>
      <c r="DG45" s="634"/>
      <c r="DH45" s="634"/>
      <c r="DI45" s="634"/>
      <c r="DJ45" s="634"/>
      <c r="DK45" s="634"/>
      <c r="DL45" s="634"/>
      <c r="DM45" s="634"/>
      <c r="DN45" s="634"/>
      <c r="DO45" s="634"/>
      <c r="DP45" s="634"/>
      <c r="DQ45" s="636">
        <f t="shared" si="117"/>
        <v>0</v>
      </c>
      <c r="DR45" s="637">
        <f t="shared" si="118"/>
        <v>79</v>
      </c>
      <c r="DS45" s="637" t="str">
        <f t="shared" si="119"/>
        <v>วัดควนขี้แรด</v>
      </c>
      <c r="DT45" s="634">
        <f t="shared" si="120"/>
        <v>1</v>
      </c>
      <c r="DU45" s="634">
        <f t="shared" si="121"/>
        <v>0</v>
      </c>
      <c r="DV45" s="634">
        <f t="shared" si="122"/>
        <v>0</v>
      </c>
      <c r="DW45" s="634">
        <f t="shared" si="123"/>
        <v>0</v>
      </c>
      <c r="DX45" s="636">
        <f t="shared" si="124"/>
        <v>2</v>
      </c>
      <c r="DY45" s="638">
        <f t="shared" si="125"/>
        <v>28.571428571428569</v>
      </c>
      <c r="DZ45" s="639"/>
      <c r="EA45" s="639"/>
      <c r="EB45" s="639"/>
      <c r="EC45" s="639"/>
      <c r="ED45" s="639"/>
      <c r="EE45" s="639"/>
      <c r="EF45" s="639"/>
      <c r="EG45" s="639"/>
      <c r="EH45" s="639"/>
      <c r="EI45" s="639"/>
      <c r="EJ45" s="639"/>
      <c r="EK45" s="639"/>
      <c r="EL45" s="639"/>
      <c r="EM45" s="639">
        <v>1</v>
      </c>
      <c r="EN45" s="639"/>
      <c r="EO45" s="639"/>
      <c r="EP45" s="639"/>
      <c r="EQ45" s="639"/>
      <c r="ER45" s="639"/>
      <c r="ES45" s="639"/>
      <c r="ET45" s="639"/>
      <c r="EU45" s="639"/>
      <c r="EV45" s="639"/>
      <c r="EW45" s="639"/>
      <c r="EX45" s="639"/>
      <c r="EY45" s="639"/>
      <c r="EZ45" s="640">
        <f t="shared" si="126"/>
        <v>1</v>
      </c>
      <c r="FA45" s="626"/>
      <c r="FB45" s="641">
        <f t="shared" si="127"/>
        <v>0</v>
      </c>
      <c r="FD45" s="626">
        <f t="shared" si="85"/>
        <v>0</v>
      </c>
    </row>
    <row r="46" spans="1:160" s="395" customFormat="1">
      <c r="A46" s="446">
        <v>84</v>
      </c>
      <c r="B46" s="446" t="s">
        <v>539</v>
      </c>
      <c r="C46" s="446" t="str">
        <f>[1]เตรียมข้อมูล!C88</f>
        <v>ตะโหมด</v>
      </c>
      <c r="D46" s="446"/>
      <c r="E46" s="384">
        <v>26</v>
      </c>
      <c r="F46" s="384">
        <v>4</v>
      </c>
      <c r="G46" s="384" t="s">
        <v>104</v>
      </c>
      <c r="H46" s="613">
        <v>15</v>
      </c>
      <c r="I46" s="614">
        <f t="shared" si="86"/>
        <v>1</v>
      </c>
      <c r="J46" s="613">
        <v>21</v>
      </c>
      <c r="K46" s="614">
        <f t="shared" si="87"/>
        <v>1</v>
      </c>
      <c r="L46" s="613">
        <v>15</v>
      </c>
      <c r="M46" s="614">
        <f t="shared" si="88"/>
        <v>1</v>
      </c>
      <c r="N46" s="613">
        <v>5</v>
      </c>
      <c r="O46" s="614">
        <f t="shared" si="89"/>
        <v>1</v>
      </c>
      <c r="P46" s="613">
        <v>14</v>
      </c>
      <c r="Q46" s="614">
        <f t="shared" si="90"/>
        <v>1</v>
      </c>
      <c r="R46" s="613">
        <v>9</v>
      </c>
      <c r="S46" s="614">
        <f t="shared" si="91"/>
        <v>1</v>
      </c>
      <c r="T46" s="613">
        <v>15</v>
      </c>
      <c r="U46" s="614">
        <f t="shared" si="92"/>
        <v>1</v>
      </c>
      <c r="V46" s="613">
        <v>19</v>
      </c>
      <c r="W46" s="614">
        <f t="shared" si="93"/>
        <v>1</v>
      </c>
      <c r="X46" s="615">
        <v>0</v>
      </c>
      <c r="Y46" s="614">
        <f t="shared" si="94"/>
        <v>0</v>
      </c>
      <c r="Z46" s="615">
        <v>0</v>
      </c>
      <c r="AA46" s="614">
        <f t="shared" si="95"/>
        <v>0</v>
      </c>
      <c r="AB46" s="615">
        <v>0</v>
      </c>
      <c r="AC46" s="614">
        <f t="shared" si="96"/>
        <v>0</v>
      </c>
      <c r="AD46" s="615"/>
      <c r="AE46" s="616"/>
      <c r="AF46" s="615"/>
      <c r="AG46" s="616"/>
      <c r="AH46" s="615"/>
      <c r="AI46" s="616"/>
      <c r="AJ46" s="617">
        <f t="shared" si="97"/>
        <v>113</v>
      </c>
      <c r="AK46" s="618">
        <f t="shared" si="98"/>
        <v>8</v>
      </c>
      <c r="AL46" s="613">
        <v>1</v>
      </c>
      <c r="AM46" s="613">
        <v>8</v>
      </c>
      <c r="AN46" s="618">
        <f t="shared" si="99"/>
        <v>9</v>
      </c>
      <c r="AO46" s="619">
        <f t="shared" si="100"/>
        <v>1</v>
      </c>
      <c r="AP46" s="620">
        <f t="shared" si="101"/>
        <v>6</v>
      </c>
      <c r="AQ46" s="621">
        <f t="shared" si="102"/>
        <v>7</v>
      </c>
      <c r="AR46" s="622">
        <f t="shared" si="103"/>
        <v>0</v>
      </c>
      <c r="AS46" s="622">
        <f t="shared" si="104"/>
        <v>2</v>
      </c>
      <c r="AT46" s="622">
        <f t="shared" si="105"/>
        <v>2</v>
      </c>
      <c r="AU46" s="623">
        <f t="shared" si="106"/>
        <v>28.571428571428569</v>
      </c>
      <c r="AV46" s="613"/>
      <c r="AW46" s="613"/>
      <c r="AX46" s="718"/>
      <c r="AY46" s="613"/>
      <c r="AZ46" s="618">
        <f t="shared" si="107"/>
        <v>2</v>
      </c>
      <c r="BA46" s="624">
        <f t="shared" si="108"/>
        <v>28.571428571428569</v>
      </c>
      <c r="BB46" s="613"/>
      <c r="BC46" s="625"/>
      <c r="BD46" s="625">
        <f t="shared" si="109"/>
        <v>1</v>
      </c>
      <c r="BE46" s="625">
        <f t="shared" si="110"/>
        <v>6</v>
      </c>
      <c r="BF46" s="626">
        <f t="shared" si="79"/>
        <v>84</v>
      </c>
      <c r="BG46" s="626" t="str">
        <f t="shared" si="80"/>
        <v>บ้านคลองใหญ่</v>
      </c>
      <c r="BH46" s="627">
        <f t="shared" si="81"/>
        <v>1</v>
      </c>
      <c r="BI46" s="627">
        <v>2</v>
      </c>
      <c r="BJ46" s="627"/>
      <c r="BK46" s="627">
        <v>2</v>
      </c>
      <c r="BL46" s="627"/>
      <c r="BM46" s="627"/>
      <c r="BN46" s="627">
        <v>2</v>
      </c>
      <c r="BO46" s="628"/>
      <c r="BP46" s="628"/>
      <c r="BQ46" s="628"/>
      <c r="BR46" s="627"/>
      <c r="BS46" s="627"/>
      <c r="BT46" s="627"/>
      <c r="BU46" s="627"/>
      <c r="BV46" s="627"/>
      <c r="BW46" s="627"/>
      <c r="BX46" s="627"/>
      <c r="BY46" s="627"/>
      <c r="BZ46" s="627"/>
      <c r="CA46" s="627">
        <v>2</v>
      </c>
      <c r="CB46" s="627"/>
      <c r="CC46" s="627"/>
      <c r="CD46" s="627"/>
      <c r="CE46" s="627"/>
      <c r="CF46" s="627"/>
      <c r="CG46" s="627"/>
      <c r="CH46" s="629">
        <v>0</v>
      </c>
      <c r="CI46" s="629"/>
      <c r="CJ46" s="630">
        <f t="shared" si="82"/>
        <v>9</v>
      </c>
      <c r="CK46" s="627">
        <f t="shared" si="111"/>
        <v>1</v>
      </c>
      <c r="CL46" s="627">
        <f t="shared" si="112"/>
        <v>6</v>
      </c>
      <c r="CM46" s="631">
        <f t="shared" si="113"/>
        <v>7</v>
      </c>
      <c r="CN46" s="632">
        <f t="shared" si="114"/>
        <v>0</v>
      </c>
      <c r="CO46" s="633">
        <f t="shared" si="115"/>
        <v>2</v>
      </c>
      <c r="CP46" s="632">
        <f t="shared" si="116"/>
        <v>2</v>
      </c>
      <c r="CQ46" s="634"/>
      <c r="CR46" s="634"/>
      <c r="CS46" s="634"/>
      <c r="CT46" s="634"/>
      <c r="CU46" s="634"/>
      <c r="CV46" s="634"/>
      <c r="CW46" s="634"/>
      <c r="CX46" s="635"/>
      <c r="CY46" s="635"/>
      <c r="CZ46" s="635"/>
      <c r="DA46" s="634"/>
      <c r="DB46" s="634"/>
      <c r="DC46" s="634"/>
      <c r="DD46" s="634"/>
      <c r="DE46" s="634"/>
      <c r="DF46" s="634"/>
      <c r="DG46" s="634"/>
      <c r="DH46" s="634"/>
      <c r="DI46" s="634"/>
      <c r="DJ46" s="634"/>
      <c r="DK46" s="634"/>
      <c r="DL46" s="634"/>
      <c r="DM46" s="634"/>
      <c r="DN46" s="634"/>
      <c r="DO46" s="634"/>
      <c r="DP46" s="634"/>
      <c r="DQ46" s="636">
        <f t="shared" si="117"/>
        <v>0</v>
      </c>
      <c r="DR46" s="637">
        <f t="shared" si="118"/>
        <v>84</v>
      </c>
      <c r="DS46" s="637" t="str">
        <f t="shared" si="119"/>
        <v>บ้านคลองใหญ่</v>
      </c>
      <c r="DT46" s="634">
        <f t="shared" si="120"/>
        <v>0</v>
      </c>
      <c r="DU46" s="634">
        <f t="shared" si="121"/>
        <v>0</v>
      </c>
      <c r="DV46" s="634">
        <f t="shared" si="122"/>
        <v>0</v>
      </c>
      <c r="DW46" s="634">
        <f t="shared" si="123"/>
        <v>0</v>
      </c>
      <c r="DX46" s="636">
        <f t="shared" si="124"/>
        <v>2</v>
      </c>
      <c r="DY46" s="638">
        <f t="shared" si="125"/>
        <v>28.571428571428569</v>
      </c>
      <c r="DZ46" s="639"/>
      <c r="EA46" s="639"/>
      <c r="EB46" s="639"/>
      <c r="EC46" s="639"/>
      <c r="ED46" s="639"/>
      <c r="EE46" s="639"/>
      <c r="EF46" s="639"/>
      <c r="EG46" s="639"/>
      <c r="EH46" s="639"/>
      <c r="EI46" s="639"/>
      <c r="EJ46" s="639"/>
      <c r="EK46" s="639"/>
      <c r="EL46" s="639"/>
      <c r="EM46" s="639"/>
      <c r="EN46" s="639"/>
      <c r="EO46" s="639"/>
      <c r="EP46" s="639"/>
      <c r="EQ46" s="639"/>
      <c r="ER46" s="639"/>
      <c r="ES46" s="639"/>
      <c r="ET46" s="639"/>
      <c r="EU46" s="639"/>
      <c r="EV46" s="639"/>
      <c r="EW46" s="639"/>
      <c r="EX46" s="639"/>
      <c r="EY46" s="639"/>
      <c r="EZ46" s="640">
        <f t="shared" si="126"/>
        <v>0</v>
      </c>
      <c r="FA46" s="626"/>
      <c r="FB46" s="641">
        <f t="shared" si="127"/>
        <v>0</v>
      </c>
      <c r="FD46" s="626">
        <f t="shared" si="85"/>
        <v>0</v>
      </c>
    </row>
    <row r="47" spans="1:160" s="395" customFormat="1">
      <c r="A47" s="446">
        <v>14</v>
      </c>
      <c r="B47" s="446" t="s">
        <v>540</v>
      </c>
      <c r="C47" s="446" t="str">
        <f>[1]เตรียมข้อมูล!C18</f>
        <v>เขาชัยสน</v>
      </c>
      <c r="D47" s="446"/>
      <c r="E47" s="384">
        <v>25</v>
      </c>
      <c r="F47" s="384">
        <v>4</v>
      </c>
      <c r="G47" s="384" t="s">
        <v>104</v>
      </c>
      <c r="H47" s="613">
        <v>4</v>
      </c>
      <c r="I47" s="614">
        <f t="shared" si="86"/>
        <v>1</v>
      </c>
      <c r="J47" s="613">
        <v>4</v>
      </c>
      <c r="K47" s="614">
        <f t="shared" si="87"/>
        <v>1</v>
      </c>
      <c r="L47" s="613">
        <v>20</v>
      </c>
      <c r="M47" s="614">
        <f t="shared" si="88"/>
        <v>1</v>
      </c>
      <c r="N47" s="613">
        <v>12</v>
      </c>
      <c r="O47" s="614">
        <f t="shared" si="89"/>
        <v>1</v>
      </c>
      <c r="P47" s="613">
        <v>11</v>
      </c>
      <c r="Q47" s="614">
        <f t="shared" si="90"/>
        <v>1</v>
      </c>
      <c r="R47" s="613">
        <v>14</v>
      </c>
      <c r="S47" s="614">
        <f t="shared" si="91"/>
        <v>1</v>
      </c>
      <c r="T47" s="613">
        <v>9</v>
      </c>
      <c r="U47" s="614">
        <f t="shared" si="92"/>
        <v>1</v>
      </c>
      <c r="V47" s="613">
        <v>7</v>
      </c>
      <c r="W47" s="614">
        <f t="shared" si="93"/>
        <v>1</v>
      </c>
      <c r="X47" s="615">
        <v>0</v>
      </c>
      <c r="Y47" s="614">
        <f t="shared" si="94"/>
        <v>0</v>
      </c>
      <c r="Z47" s="615">
        <v>0</v>
      </c>
      <c r="AA47" s="614">
        <f t="shared" si="95"/>
        <v>0</v>
      </c>
      <c r="AB47" s="615">
        <v>0</v>
      </c>
      <c r="AC47" s="614">
        <f t="shared" si="96"/>
        <v>0</v>
      </c>
      <c r="AD47" s="615"/>
      <c r="AE47" s="616"/>
      <c r="AF47" s="615"/>
      <c r="AG47" s="616"/>
      <c r="AH47" s="615"/>
      <c r="AI47" s="616"/>
      <c r="AJ47" s="617">
        <f t="shared" si="97"/>
        <v>81</v>
      </c>
      <c r="AK47" s="618">
        <f t="shared" si="98"/>
        <v>8</v>
      </c>
      <c r="AL47" s="613">
        <v>1</v>
      </c>
      <c r="AM47" s="613">
        <v>7</v>
      </c>
      <c r="AN47" s="618">
        <f t="shared" si="99"/>
        <v>8</v>
      </c>
      <c r="AO47" s="619">
        <f t="shared" si="100"/>
        <v>1</v>
      </c>
      <c r="AP47" s="620">
        <f t="shared" si="101"/>
        <v>5</v>
      </c>
      <c r="AQ47" s="621">
        <f t="shared" si="102"/>
        <v>6</v>
      </c>
      <c r="AR47" s="622">
        <f t="shared" si="103"/>
        <v>0</v>
      </c>
      <c r="AS47" s="622">
        <f t="shared" si="104"/>
        <v>2</v>
      </c>
      <c r="AT47" s="622">
        <f t="shared" si="105"/>
        <v>2</v>
      </c>
      <c r="AU47" s="623">
        <f t="shared" si="106"/>
        <v>33.333333333333329</v>
      </c>
      <c r="AV47" s="613"/>
      <c r="AW47" s="613"/>
      <c r="AX47" s="718"/>
      <c r="AY47" s="613"/>
      <c r="AZ47" s="618">
        <f t="shared" si="107"/>
        <v>2</v>
      </c>
      <c r="BA47" s="624">
        <f t="shared" si="108"/>
        <v>33.333333333333329</v>
      </c>
      <c r="BB47" s="613"/>
      <c r="BC47" s="625"/>
      <c r="BD47" s="625">
        <f t="shared" si="109"/>
        <v>1</v>
      </c>
      <c r="BE47" s="625">
        <f t="shared" si="110"/>
        <v>5</v>
      </c>
      <c r="BF47" s="626">
        <f t="shared" si="79"/>
        <v>14</v>
      </c>
      <c r="BG47" s="626" t="str">
        <f t="shared" si="80"/>
        <v>วัดหานโพธิ์</v>
      </c>
      <c r="BH47" s="627">
        <f t="shared" si="81"/>
        <v>1</v>
      </c>
      <c r="BI47" s="627">
        <v>2</v>
      </c>
      <c r="BJ47" s="627">
        <v>1</v>
      </c>
      <c r="BK47" s="627">
        <v>1</v>
      </c>
      <c r="BL47" s="627">
        <v>1</v>
      </c>
      <c r="BM47" s="627"/>
      <c r="BN47" s="627">
        <v>1</v>
      </c>
      <c r="BO47" s="628"/>
      <c r="BP47" s="628"/>
      <c r="BQ47" s="628"/>
      <c r="BR47" s="627"/>
      <c r="BS47" s="627"/>
      <c r="BT47" s="627"/>
      <c r="BU47" s="627"/>
      <c r="BV47" s="627"/>
      <c r="BW47" s="627"/>
      <c r="BX47" s="627"/>
      <c r="BY47" s="627"/>
      <c r="BZ47" s="627"/>
      <c r="CA47" s="627">
        <v>1</v>
      </c>
      <c r="CB47" s="627"/>
      <c r="CC47" s="627"/>
      <c r="CD47" s="627"/>
      <c r="CE47" s="627"/>
      <c r="CF47" s="627"/>
      <c r="CG47" s="627"/>
      <c r="CH47" s="629">
        <v>0</v>
      </c>
      <c r="CI47" s="629"/>
      <c r="CJ47" s="630">
        <f t="shared" si="82"/>
        <v>8</v>
      </c>
      <c r="CK47" s="627">
        <f t="shared" si="111"/>
        <v>1</v>
      </c>
      <c r="CL47" s="627">
        <f t="shared" si="112"/>
        <v>5</v>
      </c>
      <c r="CM47" s="631">
        <f t="shared" si="113"/>
        <v>6</v>
      </c>
      <c r="CN47" s="632">
        <f t="shared" si="114"/>
        <v>0</v>
      </c>
      <c r="CO47" s="633">
        <f t="shared" si="115"/>
        <v>2</v>
      </c>
      <c r="CP47" s="632">
        <f t="shared" si="116"/>
        <v>2</v>
      </c>
      <c r="CQ47" s="634"/>
      <c r="CR47" s="634"/>
      <c r="CS47" s="634"/>
      <c r="CT47" s="634"/>
      <c r="CU47" s="634"/>
      <c r="CV47" s="634"/>
      <c r="CW47" s="634"/>
      <c r="CX47" s="635"/>
      <c r="CY47" s="635"/>
      <c r="CZ47" s="635"/>
      <c r="DA47" s="634"/>
      <c r="DB47" s="634"/>
      <c r="DC47" s="634"/>
      <c r="DD47" s="634"/>
      <c r="DE47" s="634"/>
      <c r="DF47" s="634"/>
      <c r="DG47" s="634"/>
      <c r="DH47" s="634"/>
      <c r="DI47" s="634"/>
      <c r="DJ47" s="634"/>
      <c r="DK47" s="634"/>
      <c r="DL47" s="634"/>
      <c r="DM47" s="634"/>
      <c r="DN47" s="634"/>
      <c r="DO47" s="634"/>
      <c r="DP47" s="634"/>
      <c r="DQ47" s="636">
        <f t="shared" si="117"/>
        <v>0</v>
      </c>
      <c r="DR47" s="637">
        <f t="shared" si="118"/>
        <v>14</v>
      </c>
      <c r="DS47" s="637" t="str">
        <f t="shared" si="119"/>
        <v>วัดหานโพธิ์</v>
      </c>
      <c r="DT47" s="634">
        <f t="shared" si="120"/>
        <v>0</v>
      </c>
      <c r="DU47" s="634">
        <f t="shared" si="121"/>
        <v>0</v>
      </c>
      <c r="DV47" s="634">
        <f t="shared" si="122"/>
        <v>0</v>
      </c>
      <c r="DW47" s="634">
        <f t="shared" si="123"/>
        <v>0</v>
      </c>
      <c r="DX47" s="636">
        <f t="shared" si="124"/>
        <v>2</v>
      </c>
      <c r="DY47" s="638">
        <f t="shared" si="125"/>
        <v>33.333333333333329</v>
      </c>
      <c r="DZ47" s="639"/>
      <c r="EA47" s="639"/>
      <c r="EB47" s="639"/>
      <c r="EC47" s="639"/>
      <c r="ED47" s="639"/>
      <c r="EE47" s="639"/>
      <c r="EF47" s="639"/>
      <c r="EG47" s="639"/>
      <c r="EH47" s="639"/>
      <c r="EI47" s="639"/>
      <c r="EJ47" s="639"/>
      <c r="EK47" s="639"/>
      <c r="EL47" s="639"/>
      <c r="EM47" s="639"/>
      <c r="EN47" s="639"/>
      <c r="EO47" s="639"/>
      <c r="EP47" s="639"/>
      <c r="EQ47" s="639"/>
      <c r="ER47" s="639"/>
      <c r="ES47" s="639"/>
      <c r="ET47" s="639"/>
      <c r="EU47" s="639"/>
      <c r="EV47" s="639"/>
      <c r="EW47" s="639"/>
      <c r="EX47" s="639"/>
      <c r="EY47" s="639"/>
      <c r="EZ47" s="640">
        <f t="shared" si="126"/>
        <v>0</v>
      </c>
      <c r="FA47" s="626"/>
      <c r="FB47" s="641">
        <f t="shared" si="127"/>
        <v>0</v>
      </c>
      <c r="FD47" s="626">
        <f t="shared" si="85"/>
        <v>0</v>
      </c>
    </row>
    <row r="48" spans="1:160" s="395" customFormat="1">
      <c r="A48" s="446">
        <v>10</v>
      </c>
      <c r="B48" s="446" t="s">
        <v>541</v>
      </c>
      <c r="C48" s="446" t="str">
        <f>[1]เตรียมข้อมูล!C14</f>
        <v>เขาชัยสน</v>
      </c>
      <c r="D48" s="446"/>
      <c r="E48" s="384">
        <v>20</v>
      </c>
      <c r="F48" s="384">
        <v>4</v>
      </c>
      <c r="G48" s="384" t="s">
        <v>104</v>
      </c>
      <c r="H48" s="613">
        <v>12</v>
      </c>
      <c r="I48" s="614">
        <f t="shared" si="86"/>
        <v>1</v>
      </c>
      <c r="J48" s="613">
        <v>12</v>
      </c>
      <c r="K48" s="614">
        <f t="shared" si="87"/>
        <v>1</v>
      </c>
      <c r="L48" s="613">
        <v>14</v>
      </c>
      <c r="M48" s="614">
        <f t="shared" si="88"/>
        <v>1</v>
      </c>
      <c r="N48" s="613">
        <v>11</v>
      </c>
      <c r="O48" s="614">
        <f t="shared" si="89"/>
        <v>1</v>
      </c>
      <c r="P48" s="613">
        <v>14</v>
      </c>
      <c r="Q48" s="614">
        <f t="shared" si="90"/>
        <v>1</v>
      </c>
      <c r="R48" s="613">
        <v>9</v>
      </c>
      <c r="S48" s="614">
        <f t="shared" si="91"/>
        <v>1</v>
      </c>
      <c r="T48" s="613">
        <v>15</v>
      </c>
      <c r="U48" s="614">
        <f t="shared" si="92"/>
        <v>1</v>
      </c>
      <c r="V48" s="613">
        <v>9</v>
      </c>
      <c r="W48" s="614">
        <f t="shared" si="93"/>
        <v>1</v>
      </c>
      <c r="X48" s="615">
        <v>0</v>
      </c>
      <c r="Y48" s="614">
        <f t="shared" si="94"/>
        <v>0</v>
      </c>
      <c r="Z48" s="615">
        <v>0</v>
      </c>
      <c r="AA48" s="614">
        <f t="shared" si="95"/>
        <v>0</v>
      </c>
      <c r="AB48" s="615">
        <v>0</v>
      </c>
      <c r="AC48" s="614">
        <f t="shared" si="96"/>
        <v>0</v>
      </c>
      <c r="AD48" s="615"/>
      <c r="AE48" s="616"/>
      <c r="AF48" s="615"/>
      <c r="AG48" s="616"/>
      <c r="AH48" s="615"/>
      <c r="AI48" s="616"/>
      <c r="AJ48" s="617">
        <f t="shared" si="97"/>
        <v>96</v>
      </c>
      <c r="AK48" s="618">
        <f t="shared" si="98"/>
        <v>8</v>
      </c>
      <c r="AL48" s="613">
        <v>1</v>
      </c>
      <c r="AM48" s="613">
        <v>7</v>
      </c>
      <c r="AN48" s="618">
        <f t="shared" si="99"/>
        <v>8</v>
      </c>
      <c r="AO48" s="619">
        <f t="shared" si="100"/>
        <v>1</v>
      </c>
      <c r="AP48" s="620">
        <f t="shared" si="101"/>
        <v>5</v>
      </c>
      <c r="AQ48" s="621">
        <f t="shared" si="102"/>
        <v>6</v>
      </c>
      <c r="AR48" s="622">
        <f t="shared" si="103"/>
        <v>0</v>
      </c>
      <c r="AS48" s="622">
        <f t="shared" si="104"/>
        <v>2</v>
      </c>
      <c r="AT48" s="622">
        <f t="shared" si="105"/>
        <v>2</v>
      </c>
      <c r="AU48" s="623">
        <f t="shared" si="106"/>
        <v>33.333333333333329</v>
      </c>
      <c r="AV48" s="613"/>
      <c r="AW48" s="613"/>
      <c r="AX48" s="718"/>
      <c r="AY48" s="613"/>
      <c r="AZ48" s="618">
        <f t="shared" si="107"/>
        <v>2</v>
      </c>
      <c r="BA48" s="624">
        <f t="shared" si="108"/>
        <v>33.333333333333329</v>
      </c>
      <c r="BB48" s="613"/>
      <c r="BC48" s="625"/>
      <c r="BD48" s="625">
        <f t="shared" si="109"/>
        <v>1</v>
      </c>
      <c r="BE48" s="625">
        <f t="shared" si="110"/>
        <v>5</v>
      </c>
      <c r="BF48" s="626">
        <f t="shared" si="79"/>
        <v>10</v>
      </c>
      <c r="BG48" s="626" t="str">
        <f t="shared" si="80"/>
        <v>บ้านโคกม่วง (ดำประชาอุทิศ)</v>
      </c>
      <c r="BH48" s="627">
        <f t="shared" si="81"/>
        <v>1</v>
      </c>
      <c r="BI48" s="627"/>
      <c r="BJ48" s="627">
        <v>2</v>
      </c>
      <c r="BK48" s="627"/>
      <c r="BL48" s="627">
        <v>1</v>
      </c>
      <c r="BM48" s="627"/>
      <c r="BN48" s="627"/>
      <c r="BO48" s="628"/>
      <c r="BP48" s="628"/>
      <c r="BQ48" s="628"/>
      <c r="BR48" s="627">
        <v>1</v>
      </c>
      <c r="BS48" s="627"/>
      <c r="BT48" s="627"/>
      <c r="BU48" s="627">
        <v>1</v>
      </c>
      <c r="BV48" s="627"/>
      <c r="BW48" s="627"/>
      <c r="BX48" s="627"/>
      <c r="BY48" s="627"/>
      <c r="BZ48" s="627"/>
      <c r="CA48" s="627">
        <v>1</v>
      </c>
      <c r="CB48" s="627"/>
      <c r="CC48" s="627"/>
      <c r="CD48" s="627"/>
      <c r="CE48" s="627">
        <v>1</v>
      </c>
      <c r="CF48" s="627"/>
      <c r="CG48" s="627"/>
      <c r="CH48" s="629">
        <v>0</v>
      </c>
      <c r="CI48" s="629"/>
      <c r="CJ48" s="630">
        <f t="shared" si="82"/>
        <v>8</v>
      </c>
      <c r="CK48" s="627">
        <f t="shared" si="111"/>
        <v>1</v>
      </c>
      <c r="CL48" s="627">
        <f t="shared" si="112"/>
        <v>5</v>
      </c>
      <c r="CM48" s="631">
        <f t="shared" si="113"/>
        <v>6</v>
      </c>
      <c r="CN48" s="632">
        <f t="shared" si="114"/>
        <v>0</v>
      </c>
      <c r="CO48" s="633">
        <f t="shared" si="115"/>
        <v>2</v>
      </c>
      <c r="CP48" s="632">
        <f t="shared" si="116"/>
        <v>2</v>
      </c>
      <c r="CQ48" s="634"/>
      <c r="CR48" s="634"/>
      <c r="CS48" s="634"/>
      <c r="CT48" s="634"/>
      <c r="CU48" s="634"/>
      <c r="CV48" s="634"/>
      <c r="CW48" s="634"/>
      <c r="CX48" s="635"/>
      <c r="CY48" s="635"/>
      <c r="CZ48" s="635"/>
      <c r="DA48" s="634"/>
      <c r="DB48" s="634"/>
      <c r="DC48" s="634"/>
      <c r="DD48" s="634"/>
      <c r="DE48" s="634"/>
      <c r="DF48" s="634"/>
      <c r="DG48" s="634"/>
      <c r="DH48" s="634"/>
      <c r="DI48" s="634"/>
      <c r="DJ48" s="634"/>
      <c r="DK48" s="634"/>
      <c r="DL48" s="634"/>
      <c r="DM48" s="634"/>
      <c r="DN48" s="634"/>
      <c r="DO48" s="634"/>
      <c r="DP48" s="634"/>
      <c r="DQ48" s="636">
        <f t="shared" si="117"/>
        <v>0</v>
      </c>
      <c r="DR48" s="637">
        <f t="shared" si="118"/>
        <v>10</v>
      </c>
      <c r="DS48" s="637" t="str">
        <f t="shared" si="119"/>
        <v>บ้านโคกม่วง (ดำประชาอุทิศ)</v>
      </c>
      <c r="DT48" s="634">
        <f t="shared" si="120"/>
        <v>0</v>
      </c>
      <c r="DU48" s="634">
        <f t="shared" si="121"/>
        <v>0</v>
      </c>
      <c r="DV48" s="634">
        <f t="shared" si="122"/>
        <v>0</v>
      </c>
      <c r="DW48" s="634">
        <f t="shared" si="123"/>
        <v>0</v>
      </c>
      <c r="DX48" s="636">
        <f t="shared" si="124"/>
        <v>2</v>
      </c>
      <c r="DY48" s="638">
        <f t="shared" si="125"/>
        <v>33.333333333333329</v>
      </c>
      <c r="DZ48" s="639"/>
      <c r="EA48" s="639"/>
      <c r="EB48" s="639"/>
      <c r="EC48" s="639"/>
      <c r="ED48" s="639"/>
      <c r="EE48" s="639"/>
      <c r="EF48" s="639"/>
      <c r="EG48" s="639"/>
      <c r="EH48" s="639"/>
      <c r="EI48" s="639"/>
      <c r="EJ48" s="639"/>
      <c r="EK48" s="639"/>
      <c r="EL48" s="639"/>
      <c r="EM48" s="639"/>
      <c r="EN48" s="639"/>
      <c r="EO48" s="639"/>
      <c r="EP48" s="639"/>
      <c r="EQ48" s="639"/>
      <c r="ER48" s="639"/>
      <c r="ES48" s="639"/>
      <c r="ET48" s="639"/>
      <c r="EU48" s="639"/>
      <c r="EV48" s="639"/>
      <c r="EW48" s="639"/>
      <c r="EX48" s="639"/>
      <c r="EY48" s="639"/>
      <c r="EZ48" s="640">
        <f t="shared" si="126"/>
        <v>0</v>
      </c>
      <c r="FA48" s="626"/>
      <c r="FB48" s="641">
        <f t="shared" si="127"/>
        <v>0</v>
      </c>
      <c r="FD48" s="626">
        <f t="shared" si="85"/>
        <v>0</v>
      </c>
    </row>
    <row r="49" spans="1:160" s="395" customFormat="1">
      <c r="A49" s="446">
        <v>5</v>
      </c>
      <c r="B49" s="446" t="s">
        <v>542</v>
      </c>
      <c r="C49" s="446" t="str">
        <f>[1]เตรียมข้อมูล!C9</f>
        <v>เขาชัยสน</v>
      </c>
      <c r="D49" s="446"/>
      <c r="E49" s="384">
        <v>15</v>
      </c>
      <c r="F49" s="384">
        <v>4</v>
      </c>
      <c r="G49" s="384" t="s">
        <v>104</v>
      </c>
      <c r="H49" s="613">
        <v>8</v>
      </c>
      <c r="I49" s="614">
        <f t="shared" si="86"/>
        <v>1</v>
      </c>
      <c r="J49" s="613">
        <v>14</v>
      </c>
      <c r="K49" s="614">
        <f t="shared" si="87"/>
        <v>1</v>
      </c>
      <c r="L49" s="613">
        <v>14</v>
      </c>
      <c r="M49" s="614">
        <f t="shared" si="88"/>
        <v>1</v>
      </c>
      <c r="N49" s="613">
        <v>12</v>
      </c>
      <c r="O49" s="614">
        <f t="shared" si="89"/>
        <v>1</v>
      </c>
      <c r="P49" s="613">
        <v>7</v>
      </c>
      <c r="Q49" s="614">
        <f t="shared" si="90"/>
        <v>1</v>
      </c>
      <c r="R49" s="613">
        <v>16</v>
      </c>
      <c r="S49" s="614">
        <f t="shared" si="91"/>
        <v>1</v>
      </c>
      <c r="T49" s="613">
        <v>14</v>
      </c>
      <c r="U49" s="614">
        <f t="shared" si="92"/>
        <v>1</v>
      </c>
      <c r="V49" s="613">
        <v>15</v>
      </c>
      <c r="W49" s="614">
        <f t="shared" si="93"/>
        <v>1</v>
      </c>
      <c r="X49" s="615">
        <v>0</v>
      </c>
      <c r="Y49" s="614">
        <f t="shared" si="94"/>
        <v>0</v>
      </c>
      <c r="Z49" s="615">
        <v>0</v>
      </c>
      <c r="AA49" s="614">
        <f t="shared" si="95"/>
        <v>0</v>
      </c>
      <c r="AB49" s="615">
        <v>0</v>
      </c>
      <c r="AC49" s="614">
        <f t="shared" si="96"/>
        <v>0</v>
      </c>
      <c r="AD49" s="615"/>
      <c r="AE49" s="616"/>
      <c r="AF49" s="615"/>
      <c r="AG49" s="616"/>
      <c r="AH49" s="615"/>
      <c r="AI49" s="616"/>
      <c r="AJ49" s="617">
        <f t="shared" si="97"/>
        <v>100</v>
      </c>
      <c r="AK49" s="618">
        <f t="shared" si="98"/>
        <v>8</v>
      </c>
      <c r="AL49" s="613">
        <v>1</v>
      </c>
      <c r="AM49" s="613">
        <v>7</v>
      </c>
      <c r="AN49" s="618">
        <f t="shared" si="99"/>
        <v>8</v>
      </c>
      <c r="AO49" s="619">
        <f t="shared" si="100"/>
        <v>1</v>
      </c>
      <c r="AP49" s="620">
        <f t="shared" si="101"/>
        <v>5</v>
      </c>
      <c r="AQ49" s="621">
        <f t="shared" si="102"/>
        <v>6</v>
      </c>
      <c r="AR49" s="622">
        <f t="shared" si="103"/>
        <v>0</v>
      </c>
      <c r="AS49" s="622">
        <f t="shared" si="104"/>
        <v>2</v>
      </c>
      <c r="AT49" s="622">
        <f t="shared" si="105"/>
        <v>2</v>
      </c>
      <c r="AU49" s="623">
        <f t="shared" si="106"/>
        <v>33.333333333333329</v>
      </c>
      <c r="AV49" s="613"/>
      <c r="AW49" s="613"/>
      <c r="AX49" s="718"/>
      <c r="AY49" s="613"/>
      <c r="AZ49" s="618">
        <f t="shared" si="107"/>
        <v>2</v>
      </c>
      <c r="BA49" s="624">
        <f t="shared" si="108"/>
        <v>33.333333333333329</v>
      </c>
      <c r="BB49" s="613"/>
      <c r="BC49" s="625"/>
      <c r="BD49" s="625">
        <f t="shared" si="109"/>
        <v>1</v>
      </c>
      <c r="BE49" s="625">
        <f t="shared" si="110"/>
        <v>5</v>
      </c>
      <c r="BF49" s="626">
        <f t="shared" si="79"/>
        <v>5</v>
      </c>
      <c r="BG49" s="626" t="str">
        <f t="shared" si="80"/>
        <v>วัดแหลมจองถนน</v>
      </c>
      <c r="BH49" s="627">
        <f t="shared" si="81"/>
        <v>1</v>
      </c>
      <c r="BI49" s="627">
        <v>1</v>
      </c>
      <c r="BJ49" s="627">
        <v>1</v>
      </c>
      <c r="BK49" s="627">
        <v>1</v>
      </c>
      <c r="BL49" s="627">
        <v>1</v>
      </c>
      <c r="BM49" s="627"/>
      <c r="BN49" s="627">
        <v>1</v>
      </c>
      <c r="BO49" s="628"/>
      <c r="BP49" s="628"/>
      <c r="BQ49" s="628"/>
      <c r="BR49" s="627"/>
      <c r="BS49" s="627"/>
      <c r="BT49" s="627">
        <v>1</v>
      </c>
      <c r="BU49" s="627"/>
      <c r="BV49" s="627"/>
      <c r="BW49" s="627"/>
      <c r="BX49" s="627"/>
      <c r="BY49" s="627"/>
      <c r="BZ49" s="627"/>
      <c r="CA49" s="627"/>
      <c r="CB49" s="627"/>
      <c r="CC49" s="627">
        <v>1</v>
      </c>
      <c r="CD49" s="627"/>
      <c r="CE49" s="627"/>
      <c r="CF49" s="627"/>
      <c r="CG49" s="627"/>
      <c r="CH49" s="629">
        <v>0</v>
      </c>
      <c r="CI49" s="629"/>
      <c r="CJ49" s="630">
        <f t="shared" si="82"/>
        <v>8</v>
      </c>
      <c r="CK49" s="627">
        <f t="shared" si="111"/>
        <v>1</v>
      </c>
      <c r="CL49" s="627">
        <f t="shared" si="112"/>
        <v>5</v>
      </c>
      <c r="CM49" s="631">
        <f t="shared" si="113"/>
        <v>6</v>
      </c>
      <c r="CN49" s="632">
        <f t="shared" si="114"/>
        <v>0</v>
      </c>
      <c r="CO49" s="633">
        <f t="shared" si="115"/>
        <v>2</v>
      </c>
      <c r="CP49" s="632">
        <f t="shared" si="116"/>
        <v>2</v>
      </c>
      <c r="CQ49" s="634"/>
      <c r="CR49" s="634"/>
      <c r="CS49" s="634"/>
      <c r="CT49" s="634"/>
      <c r="CU49" s="634"/>
      <c r="CV49" s="634"/>
      <c r="CW49" s="634"/>
      <c r="CX49" s="635"/>
      <c r="CY49" s="635"/>
      <c r="CZ49" s="635"/>
      <c r="DA49" s="634"/>
      <c r="DB49" s="634"/>
      <c r="DC49" s="634"/>
      <c r="DD49" s="634"/>
      <c r="DE49" s="634"/>
      <c r="DF49" s="634"/>
      <c r="DG49" s="634"/>
      <c r="DH49" s="634"/>
      <c r="DI49" s="634"/>
      <c r="DJ49" s="634"/>
      <c r="DK49" s="634"/>
      <c r="DL49" s="634"/>
      <c r="DM49" s="634"/>
      <c r="DN49" s="634"/>
      <c r="DO49" s="634"/>
      <c r="DP49" s="634"/>
      <c r="DQ49" s="636">
        <f t="shared" si="117"/>
        <v>0</v>
      </c>
      <c r="DR49" s="637">
        <f t="shared" si="118"/>
        <v>5</v>
      </c>
      <c r="DS49" s="637" t="str">
        <f t="shared" si="119"/>
        <v>วัดแหลมจองถนน</v>
      </c>
      <c r="DT49" s="634">
        <f t="shared" si="120"/>
        <v>0</v>
      </c>
      <c r="DU49" s="634">
        <f t="shared" si="121"/>
        <v>0</v>
      </c>
      <c r="DV49" s="634">
        <f t="shared" si="122"/>
        <v>0</v>
      </c>
      <c r="DW49" s="634">
        <f t="shared" si="123"/>
        <v>0</v>
      </c>
      <c r="DX49" s="636">
        <f t="shared" si="124"/>
        <v>2</v>
      </c>
      <c r="DY49" s="638">
        <f t="shared" si="125"/>
        <v>33.333333333333329</v>
      </c>
      <c r="DZ49" s="639"/>
      <c r="EA49" s="639"/>
      <c r="EB49" s="639"/>
      <c r="EC49" s="639"/>
      <c r="ED49" s="639"/>
      <c r="EE49" s="639"/>
      <c r="EF49" s="639"/>
      <c r="EG49" s="639"/>
      <c r="EH49" s="639"/>
      <c r="EI49" s="639"/>
      <c r="EJ49" s="639"/>
      <c r="EK49" s="639"/>
      <c r="EL49" s="639"/>
      <c r="EM49" s="639"/>
      <c r="EN49" s="639"/>
      <c r="EO49" s="639"/>
      <c r="EP49" s="639"/>
      <c r="EQ49" s="639"/>
      <c r="ER49" s="639"/>
      <c r="ES49" s="639"/>
      <c r="ET49" s="639"/>
      <c r="EU49" s="639"/>
      <c r="EV49" s="639"/>
      <c r="EW49" s="639"/>
      <c r="EX49" s="639"/>
      <c r="EY49" s="639"/>
      <c r="EZ49" s="640">
        <f t="shared" si="126"/>
        <v>0</v>
      </c>
      <c r="FA49" s="645"/>
      <c r="FB49" s="641">
        <f t="shared" si="127"/>
        <v>0</v>
      </c>
      <c r="FD49" s="626">
        <f t="shared" si="85"/>
        <v>0</v>
      </c>
    </row>
    <row r="50" spans="1:160" s="395" customFormat="1">
      <c r="A50" s="446">
        <v>55</v>
      </c>
      <c r="B50" s="446" t="s">
        <v>543</v>
      </c>
      <c r="C50" s="446" t="str">
        <f>[1]เตรียมข้อมูล!C59</f>
        <v>ปากพะยูน</v>
      </c>
      <c r="D50" s="446"/>
      <c r="E50" s="384">
        <v>51</v>
      </c>
      <c r="F50" s="384">
        <v>4</v>
      </c>
      <c r="G50" s="384" t="s">
        <v>104</v>
      </c>
      <c r="H50" s="613">
        <v>11</v>
      </c>
      <c r="I50" s="614">
        <f t="shared" si="86"/>
        <v>1</v>
      </c>
      <c r="J50" s="613">
        <v>13</v>
      </c>
      <c r="K50" s="614">
        <f t="shared" si="87"/>
        <v>1</v>
      </c>
      <c r="L50" s="613">
        <v>9</v>
      </c>
      <c r="M50" s="614">
        <f t="shared" si="88"/>
        <v>1</v>
      </c>
      <c r="N50" s="613">
        <v>8</v>
      </c>
      <c r="O50" s="614">
        <f t="shared" si="89"/>
        <v>1</v>
      </c>
      <c r="P50" s="613">
        <v>18</v>
      </c>
      <c r="Q50" s="614">
        <f t="shared" si="90"/>
        <v>1</v>
      </c>
      <c r="R50" s="613">
        <v>17</v>
      </c>
      <c r="S50" s="614">
        <f t="shared" si="91"/>
        <v>1</v>
      </c>
      <c r="T50" s="613">
        <v>14</v>
      </c>
      <c r="U50" s="614">
        <f t="shared" si="92"/>
        <v>1</v>
      </c>
      <c r="V50" s="613">
        <v>10</v>
      </c>
      <c r="W50" s="614">
        <f t="shared" si="93"/>
        <v>1</v>
      </c>
      <c r="X50" s="615">
        <v>0</v>
      </c>
      <c r="Y50" s="614">
        <f t="shared" si="94"/>
        <v>0</v>
      </c>
      <c r="Z50" s="615">
        <v>0</v>
      </c>
      <c r="AA50" s="614">
        <f t="shared" si="95"/>
        <v>0</v>
      </c>
      <c r="AB50" s="615">
        <v>0</v>
      </c>
      <c r="AC50" s="614">
        <f t="shared" si="96"/>
        <v>0</v>
      </c>
      <c r="AD50" s="615"/>
      <c r="AE50" s="616"/>
      <c r="AF50" s="615"/>
      <c r="AG50" s="616"/>
      <c r="AH50" s="615"/>
      <c r="AI50" s="616"/>
      <c r="AJ50" s="617">
        <f t="shared" si="97"/>
        <v>100</v>
      </c>
      <c r="AK50" s="618">
        <f t="shared" si="98"/>
        <v>8</v>
      </c>
      <c r="AL50" s="613">
        <v>1</v>
      </c>
      <c r="AM50" s="613">
        <v>8</v>
      </c>
      <c r="AN50" s="618">
        <f t="shared" si="99"/>
        <v>9</v>
      </c>
      <c r="AO50" s="619">
        <f t="shared" si="100"/>
        <v>1</v>
      </c>
      <c r="AP50" s="620">
        <f t="shared" si="101"/>
        <v>5</v>
      </c>
      <c r="AQ50" s="621">
        <f t="shared" si="102"/>
        <v>6</v>
      </c>
      <c r="AR50" s="622">
        <f t="shared" si="103"/>
        <v>0</v>
      </c>
      <c r="AS50" s="622">
        <f t="shared" si="104"/>
        <v>3</v>
      </c>
      <c r="AT50" s="622">
        <f t="shared" si="105"/>
        <v>3</v>
      </c>
      <c r="AU50" s="623">
        <f t="shared" si="106"/>
        <v>50</v>
      </c>
      <c r="AV50" s="613">
        <v>1</v>
      </c>
      <c r="AW50" s="613"/>
      <c r="AX50" s="718"/>
      <c r="AY50" s="613"/>
      <c r="AZ50" s="618">
        <f t="shared" si="107"/>
        <v>2</v>
      </c>
      <c r="BA50" s="624">
        <f t="shared" si="108"/>
        <v>33.333333333333329</v>
      </c>
      <c r="BB50" s="613"/>
      <c r="BC50" s="625"/>
      <c r="BD50" s="625">
        <f t="shared" si="109"/>
        <v>1</v>
      </c>
      <c r="BE50" s="625">
        <f t="shared" si="110"/>
        <v>5</v>
      </c>
      <c r="BF50" s="626">
        <f t="shared" si="79"/>
        <v>55</v>
      </c>
      <c r="BG50" s="626" t="str">
        <f t="shared" si="80"/>
        <v>บ้านเกาะหมาก</v>
      </c>
      <c r="BH50" s="627">
        <f t="shared" si="81"/>
        <v>1</v>
      </c>
      <c r="BI50" s="627">
        <v>1</v>
      </c>
      <c r="BJ50" s="627" t="s">
        <v>503</v>
      </c>
      <c r="BK50" s="627">
        <v>1</v>
      </c>
      <c r="BL50" s="627">
        <v>2</v>
      </c>
      <c r="BM50" s="627" t="s">
        <v>503</v>
      </c>
      <c r="BN50" s="627">
        <v>1</v>
      </c>
      <c r="BO50" s="628" t="s">
        <v>503</v>
      </c>
      <c r="BP50" s="628" t="s">
        <v>503</v>
      </c>
      <c r="BQ50" s="628" t="s">
        <v>503</v>
      </c>
      <c r="BR50" s="627">
        <v>1</v>
      </c>
      <c r="BS50" s="627">
        <v>1</v>
      </c>
      <c r="BT50" s="627" t="s">
        <v>503</v>
      </c>
      <c r="BU50" s="627" t="s">
        <v>503</v>
      </c>
      <c r="BV50" s="627" t="s">
        <v>503</v>
      </c>
      <c r="BW50" s="627" t="s">
        <v>503</v>
      </c>
      <c r="BX50" s="627" t="s">
        <v>503</v>
      </c>
      <c r="BY50" s="627" t="s">
        <v>503</v>
      </c>
      <c r="BZ50" s="627" t="s">
        <v>503</v>
      </c>
      <c r="CA50" s="627" t="s">
        <v>503</v>
      </c>
      <c r="CB50" s="627" t="s">
        <v>503</v>
      </c>
      <c r="CC50" s="627">
        <v>1</v>
      </c>
      <c r="CD50" s="627"/>
      <c r="CE50" s="627"/>
      <c r="CF50" s="627"/>
      <c r="CG50" s="627"/>
      <c r="CH50" s="629">
        <v>0</v>
      </c>
      <c r="CI50" s="629"/>
      <c r="CJ50" s="630">
        <f t="shared" si="82"/>
        <v>9</v>
      </c>
      <c r="CK50" s="627">
        <f t="shared" si="111"/>
        <v>1</v>
      </c>
      <c r="CL50" s="627">
        <f t="shared" si="112"/>
        <v>5</v>
      </c>
      <c r="CM50" s="631">
        <f t="shared" si="113"/>
        <v>6</v>
      </c>
      <c r="CN50" s="632">
        <f t="shared" si="114"/>
        <v>0</v>
      </c>
      <c r="CO50" s="633">
        <f t="shared" si="115"/>
        <v>3</v>
      </c>
      <c r="CP50" s="632">
        <f t="shared" si="116"/>
        <v>3</v>
      </c>
      <c r="CQ50" s="634"/>
      <c r="CR50" s="634"/>
      <c r="CS50" s="634"/>
      <c r="CT50" s="634"/>
      <c r="CU50" s="634"/>
      <c r="CV50" s="634"/>
      <c r="CW50" s="634"/>
      <c r="CX50" s="635"/>
      <c r="CY50" s="635"/>
      <c r="CZ50" s="635"/>
      <c r="DA50" s="634"/>
      <c r="DB50" s="634"/>
      <c r="DC50" s="634"/>
      <c r="DD50" s="634"/>
      <c r="DE50" s="634"/>
      <c r="DF50" s="634"/>
      <c r="DG50" s="634"/>
      <c r="DH50" s="634"/>
      <c r="DI50" s="634"/>
      <c r="DJ50" s="634"/>
      <c r="DK50" s="634"/>
      <c r="DL50" s="634"/>
      <c r="DM50" s="634"/>
      <c r="DN50" s="634"/>
      <c r="DO50" s="634"/>
      <c r="DP50" s="634"/>
      <c r="DQ50" s="636">
        <f t="shared" si="117"/>
        <v>0</v>
      </c>
      <c r="DR50" s="637">
        <f t="shared" si="118"/>
        <v>55</v>
      </c>
      <c r="DS50" s="637" t="str">
        <f t="shared" si="119"/>
        <v>บ้านเกาะหมาก</v>
      </c>
      <c r="DT50" s="634">
        <f t="shared" si="120"/>
        <v>1</v>
      </c>
      <c r="DU50" s="634">
        <f t="shared" si="121"/>
        <v>0</v>
      </c>
      <c r="DV50" s="634">
        <f t="shared" si="122"/>
        <v>0</v>
      </c>
      <c r="DW50" s="634">
        <f t="shared" si="123"/>
        <v>0</v>
      </c>
      <c r="DX50" s="636">
        <f t="shared" si="124"/>
        <v>2</v>
      </c>
      <c r="DY50" s="638">
        <f t="shared" si="125"/>
        <v>33.333333333333329</v>
      </c>
      <c r="DZ50" s="646"/>
      <c r="EA50" s="646"/>
      <c r="EB50" s="646"/>
      <c r="EC50" s="646"/>
      <c r="ED50" s="646"/>
      <c r="EE50" s="646"/>
      <c r="EF50" s="646">
        <v>1</v>
      </c>
      <c r="EG50" s="646"/>
      <c r="EH50" s="646"/>
      <c r="EI50" s="646"/>
      <c r="EJ50" s="646"/>
      <c r="EK50" s="646"/>
      <c r="EL50" s="646"/>
      <c r="EM50" s="646"/>
      <c r="EN50" s="646"/>
      <c r="EO50" s="646"/>
      <c r="EP50" s="646"/>
      <c r="EQ50" s="646"/>
      <c r="ER50" s="646"/>
      <c r="ES50" s="646"/>
      <c r="ET50" s="646"/>
      <c r="EU50" s="646"/>
      <c r="EV50" s="646"/>
      <c r="EW50" s="646"/>
      <c r="EX50" s="646"/>
      <c r="EY50" s="646"/>
      <c r="EZ50" s="640">
        <f t="shared" si="126"/>
        <v>1</v>
      </c>
      <c r="FA50" s="626"/>
      <c r="FB50" s="641">
        <f t="shared" si="127"/>
        <v>0</v>
      </c>
      <c r="FD50" s="626">
        <f t="shared" si="85"/>
        <v>0</v>
      </c>
    </row>
    <row r="51" spans="1:160" s="395" customFormat="1">
      <c r="A51" s="446">
        <v>56</v>
      </c>
      <c r="B51" s="446" t="s">
        <v>544</v>
      </c>
      <c r="C51" s="446" t="str">
        <f>[1]เตรียมข้อมูล!C60</f>
        <v>ปากพะยูน</v>
      </c>
      <c r="D51" s="446"/>
      <c r="E51" s="384">
        <v>29</v>
      </c>
      <c r="F51" s="384">
        <v>4</v>
      </c>
      <c r="G51" s="384" t="s">
        <v>104</v>
      </c>
      <c r="H51" s="613">
        <v>8</v>
      </c>
      <c r="I51" s="614">
        <f t="shared" si="86"/>
        <v>1</v>
      </c>
      <c r="J51" s="613">
        <v>9</v>
      </c>
      <c r="K51" s="614">
        <f t="shared" si="87"/>
        <v>1</v>
      </c>
      <c r="L51" s="613">
        <v>12</v>
      </c>
      <c r="M51" s="614">
        <f t="shared" si="88"/>
        <v>1</v>
      </c>
      <c r="N51" s="613">
        <v>12</v>
      </c>
      <c r="O51" s="614">
        <f t="shared" si="89"/>
        <v>1</v>
      </c>
      <c r="P51" s="613">
        <v>11</v>
      </c>
      <c r="Q51" s="614">
        <f t="shared" si="90"/>
        <v>1</v>
      </c>
      <c r="R51" s="613">
        <v>8</v>
      </c>
      <c r="S51" s="614">
        <f t="shared" si="91"/>
        <v>1</v>
      </c>
      <c r="T51" s="613">
        <v>9</v>
      </c>
      <c r="U51" s="614">
        <f t="shared" si="92"/>
        <v>1</v>
      </c>
      <c r="V51" s="613">
        <v>2</v>
      </c>
      <c r="W51" s="614">
        <f t="shared" si="93"/>
        <v>1</v>
      </c>
      <c r="X51" s="615">
        <v>0</v>
      </c>
      <c r="Y51" s="614">
        <f t="shared" si="94"/>
        <v>0</v>
      </c>
      <c r="Z51" s="615">
        <v>0</v>
      </c>
      <c r="AA51" s="614">
        <f t="shared" si="95"/>
        <v>0</v>
      </c>
      <c r="AB51" s="615">
        <v>0</v>
      </c>
      <c r="AC51" s="614">
        <f t="shared" si="96"/>
        <v>0</v>
      </c>
      <c r="AD51" s="615"/>
      <c r="AE51" s="616"/>
      <c r="AF51" s="615"/>
      <c r="AG51" s="616"/>
      <c r="AH51" s="615"/>
      <c r="AI51" s="616"/>
      <c r="AJ51" s="617">
        <f t="shared" si="97"/>
        <v>71</v>
      </c>
      <c r="AK51" s="618">
        <f t="shared" si="98"/>
        <v>8</v>
      </c>
      <c r="AL51" s="613">
        <v>1</v>
      </c>
      <c r="AM51" s="613">
        <v>6</v>
      </c>
      <c r="AN51" s="618">
        <f t="shared" si="99"/>
        <v>7</v>
      </c>
      <c r="AO51" s="619">
        <f t="shared" si="100"/>
        <v>1</v>
      </c>
      <c r="AP51" s="620">
        <f t="shared" si="101"/>
        <v>4</v>
      </c>
      <c r="AQ51" s="621">
        <f t="shared" si="102"/>
        <v>5</v>
      </c>
      <c r="AR51" s="622">
        <f t="shared" si="103"/>
        <v>0</v>
      </c>
      <c r="AS51" s="622">
        <f t="shared" si="104"/>
        <v>2</v>
      </c>
      <c r="AT51" s="622">
        <f t="shared" si="105"/>
        <v>2</v>
      </c>
      <c r="AU51" s="623">
        <f t="shared" si="106"/>
        <v>40</v>
      </c>
      <c r="AV51" s="613"/>
      <c r="AW51" s="613"/>
      <c r="AX51" s="718"/>
      <c r="AY51" s="613"/>
      <c r="AZ51" s="618">
        <f t="shared" si="107"/>
        <v>2</v>
      </c>
      <c r="BA51" s="624">
        <f t="shared" si="108"/>
        <v>40</v>
      </c>
      <c r="BB51" s="613"/>
      <c r="BC51" s="625"/>
      <c r="BD51" s="625">
        <f t="shared" si="109"/>
        <v>1</v>
      </c>
      <c r="BE51" s="625">
        <f t="shared" si="110"/>
        <v>4</v>
      </c>
      <c r="BF51" s="626">
        <f t="shared" si="79"/>
        <v>56</v>
      </c>
      <c r="BG51" s="626" t="str">
        <f t="shared" si="80"/>
        <v>บ้านเกาะเสือ</v>
      </c>
      <c r="BH51" s="627">
        <f t="shared" si="81"/>
        <v>1</v>
      </c>
      <c r="BI51" s="627">
        <v>1</v>
      </c>
      <c r="BJ51" s="627"/>
      <c r="BK51" s="627">
        <v>3</v>
      </c>
      <c r="BL51" s="627">
        <v>1</v>
      </c>
      <c r="BM51" s="627"/>
      <c r="BN51" s="627"/>
      <c r="BO51" s="628"/>
      <c r="BP51" s="628"/>
      <c r="BQ51" s="628"/>
      <c r="BR51" s="627"/>
      <c r="BS51" s="627"/>
      <c r="BT51" s="627"/>
      <c r="BU51" s="627"/>
      <c r="BV51" s="627"/>
      <c r="BW51" s="627"/>
      <c r="BX51" s="627"/>
      <c r="BY51" s="627"/>
      <c r="BZ51" s="627"/>
      <c r="CA51" s="627">
        <v>1</v>
      </c>
      <c r="CB51" s="627"/>
      <c r="CC51" s="627"/>
      <c r="CD51" s="627"/>
      <c r="CE51" s="627"/>
      <c r="CF51" s="627"/>
      <c r="CG51" s="627"/>
      <c r="CH51" s="629">
        <v>0</v>
      </c>
      <c r="CI51" s="629"/>
      <c r="CJ51" s="630">
        <f t="shared" si="82"/>
        <v>7</v>
      </c>
      <c r="CK51" s="627">
        <f t="shared" si="111"/>
        <v>1</v>
      </c>
      <c r="CL51" s="627">
        <f t="shared" si="112"/>
        <v>4</v>
      </c>
      <c r="CM51" s="631">
        <f t="shared" si="113"/>
        <v>5</v>
      </c>
      <c r="CN51" s="632">
        <f t="shared" si="114"/>
        <v>0</v>
      </c>
      <c r="CO51" s="633">
        <f t="shared" si="115"/>
        <v>2</v>
      </c>
      <c r="CP51" s="632">
        <f t="shared" si="116"/>
        <v>2</v>
      </c>
      <c r="CQ51" s="634"/>
      <c r="CR51" s="634"/>
      <c r="CS51" s="634"/>
      <c r="CT51" s="634"/>
      <c r="CU51" s="634"/>
      <c r="CV51" s="634"/>
      <c r="CW51" s="634"/>
      <c r="CX51" s="635"/>
      <c r="CY51" s="635"/>
      <c r="CZ51" s="635"/>
      <c r="DA51" s="634"/>
      <c r="DB51" s="634"/>
      <c r="DC51" s="634"/>
      <c r="DD51" s="634"/>
      <c r="DE51" s="634"/>
      <c r="DF51" s="634"/>
      <c r="DG51" s="634"/>
      <c r="DH51" s="634"/>
      <c r="DI51" s="634"/>
      <c r="DJ51" s="634"/>
      <c r="DK51" s="634"/>
      <c r="DL51" s="634"/>
      <c r="DM51" s="634"/>
      <c r="DN51" s="634"/>
      <c r="DO51" s="634"/>
      <c r="DP51" s="634"/>
      <c r="DQ51" s="636">
        <f t="shared" si="117"/>
        <v>0</v>
      </c>
      <c r="DR51" s="637">
        <f t="shared" si="118"/>
        <v>56</v>
      </c>
      <c r="DS51" s="637" t="str">
        <f t="shared" si="119"/>
        <v>บ้านเกาะเสือ</v>
      </c>
      <c r="DT51" s="634">
        <f t="shared" si="120"/>
        <v>0</v>
      </c>
      <c r="DU51" s="634">
        <f t="shared" si="121"/>
        <v>0</v>
      </c>
      <c r="DV51" s="634">
        <f t="shared" si="122"/>
        <v>0</v>
      </c>
      <c r="DW51" s="634">
        <f t="shared" si="123"/>
        <v>0</v>
      </c>
      <c r="DX51" s="636">
        <f t="shared" si="124"/>
        <v>2</v>
      </c>
      <c r="DY51" s="638">
        <f t="shared" si="125"/>
        <v>40</v>
      </c>
      <c r="DZ51" s="639"/>
      <c r="EA51" s="639"/>
      <c r="EB51" s="639"/>
      <c r="EC51" s="639"/>
      <c r="ED51" s="639"/>
      <c r="EE51" s="639"/>
      <c r="EF51" s="639"/>
      <c r="EG51" s="639"/>
      <c r="EH51" s="639"/>
      <c r="EI51" s="639"/>
      <c r="EJ51" s="639"/>
      <c r="EK51" s="639"/>
      <c r="EL51" s="639"/>
      <c r="EM51" s="639"/>
      <c r="EN51" s="639"/>
      <c r="EO51" s="639"/>
      <c r="EP51" s="639"/>
      <c r="EQ51" s="639"/>
      <c r="ER51" s="639"/>
      <c r="ES51" s="639"/>
      <c r="ET51" s="639"/>
      <c r="EU51" s="639"/>
      <c r="EV51" s="639"/>
      <c r="EW51" s="639"/>
      <c r="EX51" s="639"/>
      <c r="EY51" s="639"/>
      <c r="EZ51" s="640">
        <f t="shared" si="126"/>
        <v>0</v>
      </c>
      <c r="FA51" s="626"/>
      <c r="FB51" s="641">
        <f t="shared" si="127"/>
        <v>0</v>
      </c>
      <c r="FD51" s="626">
        <f t="shared" si="85"/>
        <v>0</v>
      </c>
    </row>
    <row r="52" spans="1:160" s="395" customFormat="1">
      <c r="A52" s="446">
        <v>59</v>
      </c>
      <c r="B52" s="446" t="s">
        <v>545</v>
      </c>
      <c r="C52" s="446" t="str">
        <f>[1]เตรียมข้อมูล!C63</f>
        <v>ปากพะยูน</v>
      </c>
      <c r="D52" s="446"/>
      <c r="E52" s="384">
        <v>35</v>
      </c>
      <c r="F52" s="384">
        <v>4</v>
      </c>
      <c r="G52" s="384" t="s">
        <v>104</v>
      </c>
      <c r="H52" s="613">
        <v>10</v>
      </c>
      <c r="I52" s="614">
        <f t="shared" si="86"/>
        <v>1</v>
      </c>
      <c r="J52" s="613">
        <v>8</v>
      </c>
      <c r="K52" s="614">
        <f t="shared" si="87"/>
        <v>1</v>
      </c>
      <c r="L52" s="613">
        <v>9</v>
      </c>
      <c r="M52" s="614">
        <f t="shared" si="88"/>
        <v>1</v>
      </c>
      <c r="N52" s="613">
        <v>13</v>
      </c>
      <c r="O52" s="614">
        <f t="shared" si="89"/>
        <v>1</v>
      </c>
      <c r="P52" s="613">
        <v>8</v>
      </c>
      <c r="Q52" s="614">
        <f t="shared" si="90"/>
        <v>1</v>
      </c>
      <c r="R52" s="613">
        <v>7</v>
      </c>
      <c r="S52" s="614">
        <f t="shared" si="91"/>
        <v>1</v>
      </c>
      <c r="T52" s="613">
        <v>9</v>
      </c>
      <c r="U52" s="614">
        <f t="shared" si="92"/>
        <v>1</v>
      </c>
      <c r="V52" s="613">
        <v>10</v>
      </c>
      <c r="W52" s="614">
        <f t="shared" si="93"/>
        <v>1</v>
      </c>
      <c r="X52" s="615">
        <v>0</v>
      </c>
      <c r="Y52" s="614">
        <f t="shared" si="94"/>
        <v>0</v>
      </c>
      <c r="Z52" s="615">
        <v>0</v>
      </c>
      <c r="AA52" s="614">
        <f t="shared" si="95"/>
        <v>0</v>
      </c>
      <c r="AB52" s="615">
        <v>0</v>
      </c>
      <c r="AC52" s="614">
        <f t="shared" si="96"/>
        <v>0</v>
      </c>
      <c r="AD52" s="615"/>
      <c r="AE52" s="616"/>
      <c r="AF52" s="615"/>
      <c r="AG52" s="616"/>
      <c r="AH52" s="615"/>
      <c r="AI52" s="616"/>
      <c r="AJ52" s="617">
        <f t="shared" si="97"/>
        <v>74</v>
      </c>
      <c r="AK52" s="618">
        <f t="shared" si="98"/>
        <v>8</v>
      </c>
      <c r="AL52" s="613">
        <v>1</v>
      </c>
      <c r="AM52" s="613">
        <v>6</v>
      </c>
      <c r="AN52" s="618">
        <f t="shared" si="99"/>
        <v>7</v>
      </c>
      <c r="AO52" s="619">
        <f t="shared" si="100"/>
        <v>1</v>
      </c>
      <c r="AP52" s="620">
        <f t="shared" si="101"/>
        <v>4</v>
      </c>
      <c r="AQ52" s="621">
        <f t="shared" si="102"/>
        <v>5</v>
      </c>
      <c r="AR52" s="622">
        <f t="shared" si="103"/>
        <v>0</v>
      </c>
      <c r="AS52" s="622">
        <f t="shared" si="104"/>
        <v>2</v>
      </c>
      <c r="AT52" s="622">
        <f t="shared" si="105"/>
        <v>2</v>
      </c>
      <c r="AU52" s="623">
        <f t="shared" si="106"/>
        <v>40</v>
      </c>
      <c r="AV52" s="613"/>
      <c r="AW52" s="613"/>
      <c r="AX52" s="718"/>
      <c r="AY52" s="613"/>
      <c r="AZ52" s="618">
        <f t="shared" si="107"/>
        <v>2</v>
      </c>
      <c r="BA52" s="624">
        <f t="shared" si="108"/>
        <v>40</v>
      </c>
      <c r="BB52" s="613"/>
      <c r="BC52" s="625"/>
      <c r="BD52" s="625">
        <f t="shared" si="109"/>
        <v>1</v>
      </c>
      <c r="BE52" s="625">
        <f t="shared" si="110"/>
        <v>4</v>
      </c>
      <c r="BF52" s="626">
        <f t="shared" si="79"/>
        <v>59</v>
      </c>
      <c r="BG52" s="626" t="str">
        <f t="shared" si="80"/>
        <v>บ้านท่าวา</v>
      </c>
      <c r="BH52" s="627">
        <f t="shared" si="81"/>
        <v>1</v>
      </c>
      <c r="BI52" s="627">
        <v>1</v>
      </c>
      <c r="BJ52" s="627">
        <v>2</v>
      </c>
      <c r="BK52" s="627">
        <v>0</v>
      </c>
      <c r="BL52" s="627">
        <v>0</v>
      </c>
      <c r="BM52" s="627">
        <v>0</v>
      </c>
      <c r="BN52" s="627">
        <v>0</v>
      </c>
      <c r="BO52" s="628">
        <v>0</v>
      </c>
      <c r="BP52" s="628">
        <v>0</v>
      </c>
      <c r="BQ52" s="628">
        <v>0</v>
      </c>
      <c r="BR52" s="627">
        <v>1</v>
      </c>
      <c r="BS52" s="627">
        <v>0</v>
      </c>
      <c r="BT52" s="627">
        <v>0</v>
      </c>
      <c r="BU52" s="627">
        <v>0</v>
      </c>
      <c r="BV52" s="627">
        <v>0</v>
      </c>
      <c r="BW52" s="627">
        <v>0</v>
      </c>
      <c r="BX52" s="627">
        <v>1</v>
      </c>
      <c r="BY52" s="627"/>
      <c r="BZ52" s="627"/>
      <c r="CA52" s="627">
        <v>1</v>
      </c>
      <c r="CB52" s="627"/>
      <c r="CC52" s="627"/>
      <c r="CD52" s="627"/>
      <c r="CE52" s="627"/>
      <c r="CF52" s="627"/>
      <c r="CG52" s="627"/>
      <c r="CH52" s="629">
        <v>0</v>
      </c>
      <c r="CI52" s="629"/>
      <c r="CJ52" s="630">
        <f t="shared" si="82"/>
        <v>7</v>
      </c>
      <c r="CK52" s="627">
        <f t="shared" si="111"/>
        <v>1</v>
      </c>
      <c r="CL52" s="627">
        <f t="shared" si="112"/>
        <v>4</v>
      </c>
      <c r="CM52" s="631">
        <f t="shared" si="113"/>
        <v>5</v>
      </c>
      <c r="CN52" s="632">
        <f t="shared" si="114"/>
        <v>0</v>
      </c>
      <c r="CO52" s="633">
        <f t="shared" si="115"/>
        <v>2</v>
      </c>
      <c r="CP52" s="632">
        <f t="shared" si="116"/>
        <v>2</v>
      </c>
      <c r="CQ52" s="634"/>
      <c r="CR52" s="634"/>
      <c r="CS52" s="634"/>
      <c r="CT52" s="634"/>
      <c r="CU52" s="634"/>
      <c r="CV52" s="634"/>
      <c r="CW52" s="634"/>
      <c r="CX52" s="635"/>
      <c r="CY52" s="635"/>
      <c r="CZ52" s="635"/>
      <c r="DA52" s="634"/>
      <c r="DB52" s="634"/>
      <c r="DC52" s="634"/>
      <c r="DD52" s="634"/>
      <c r="DE52" s="634"/>
      <c r="DF52" s="634"/>
      <c r="DG52" s="634"/>
      <c r="DH52" s="634"/>
      <c r="DI52" s="634"/>
      <c r="DJ52" s="634"/>
      <c r="DK52" s="634"/>
      <c r="DL52" s="634"/>
      <c r="DM52" s="634"/>
      <c r="DN52" s="634"/>
      <c r="DO52" s="634"/>
      <c r="DP52" s="634"/>
      <c r="DQ52" s="636">
        <f t="shared" si="117"/>
        <v>0</v>
      </c>
      <c r="DR52" s="637">
        <f t="shared" si="118"/>
        <v>59</v>
      </c>
      <c r="DS52" s="637" t="str">
        <f t="shared" si="119"/>
        <v>บ้านท่าวา</v>
      </c>
      <c r="DT52" s="634">
        <f t="shared" si="120"/>
        <v>0</v>
      </c>
      <c r="DU52" s="634">
        <f t="shared" si="121"/>
        <v>0</v>
      </c>
      <c r="DV52" s="634">
        <f t="shared" si="122"/>
        <v>0</v>
      </c>
      <c r="DW52" s="634">
        <f t="shared" si="123"/>
        <v>0</v>
      </c>
      <c r="DX52" s="636">
        <f t="shared" si="124"/>
        <v>2</v>
      </c>
      <c r="DY52" s="638">
        <f t="shared" si="125"/>
        <v>40</v>
      </c>
      <c r="DZ52" s="639"/>
      <c r="EA52" s="639"/>
      <c r="EB52" s="639"/>
      <c r="EC52" s="639"/>
      <c r="ED52" s="639"/>
      <c r="EE52" s="639"/>
      <c r="EF52" s="639"/>
      <c r="EG52" s="639"/>
      <c r="EH52" s="639"/>
      <c r="EI52" s="639"/>
      <c r="EJ52" s="639"/>
      <c r="EK52" s="639"/>
      <c r="EL52" s="639"/>
      <c r="EM52" s="639"/>
      <c r="EN52" s="639"/>
      <c r="EO52" s="639"/>
      <c r="EP52" s="639"/>
      <c r="EQ52" s="639"/>
      <c r="ER52" s="639"/>
      <c r="ES52" s="639"/>
      <c r="ET52" s="639"/>
      <c r="EU52" s="639"/>
      <c r="EV52" s="639"/>
      <c r="EW52" s="639"/>
      <c r="EX52" s="639"/>
      <c r="EY52" s="639"/>
      <c r="EZ52" s="640">
        <f t="shared" si="126"/>
        <v>0</v>
      </c>
      <c r="FA52" s="626"/>
      <c r="FB52" s="641">
        <f t="shared" si="127"/>
        <v>0</v>
      </c>
      <c r="FD52" s="626">
        <f t="shared" si="85"/>
        <v>0</v>
      </c>
    </row>
    <row r="53" spans="1:160" s="395" customFormat="1">
      <c r="A53" s="446">
        <v>75</v>
      </c>
      <c r="B53" s="446" t="s">
        <v>546</v>
      </c>
      <c r="C53" s="446" t="str">
        <f>[1]เตรียมข้อมูล!C79</f>
        <v>กงหรา</v>
      </c>
      <c r="D53" s="446"/>
      <c r="E53" s="384">
        <v>9</v>
      </c>
      <c r="F53" s="384">
        <v>4</v>
      </c>
      <c r="G53" s="384" t="s">
        <v>104</v>
      </c>
      <c r="H53" s="613">
        <v>10</v>
      </c>
      <c r="I53" s="614">
        <f t="shared" si="86"/>
        <v>1</v>
      </c>
      <c r="J53" s="613">
        <v>14</v>
      </c>
      <c r="K53" s="614">
        <f t="shared" si="87"/>
        <v>1</v>
      </c>
      <c r="L53" s="613">
        <v>8</v>
      </c>
      <c r="M53" s="614">
        <f t="shared" si="88"/>
        <v>1</v>
      </c>
      <c r="N53" s="613">
        <v>15</v>
      </c>
      <c r="O53" s="614">
        <f t="shared" si="89"/>
        <v>1</v>
      </c>
      <c r="P53" s="613">
        <v>14</v>
      </c>
      <c r="Q53" s="614">
        <f t="shared" si="90"/>
        <v>1</v>
      </c>
      <c r="R53" s="613">
        <v>14</v>
      </c>
      <c r="S53" s="614">
        <f t="shared" si="91"/>
        <v>1</v>
      </c>
      <c r="T53" s="613">
        <v>16</v>
      </c>
      <c r="U53" s="614">
        <f t="shared" si="92"/>
        <v>1</v>
      </c>
      <c r="V53" s="613">
        <v>13</v>
      </c>
      <c r="W53" s="614">
        <f t="shared" si="93"/>
        <v>1</v>
      </c>
      <c r="X53" s="615">
        <v>0</v>
      </c>
      <c r="Y53" s="614">
        <f t="shared" si="94"/>
        <v>0</v>
      </c>
      <c r="Z53" s="615">
        <v>0</v>
      </c>
      <c r="AA53" s="614">
        <f t="shared" si="95"/>
        <v>0</v>
      </c>
      <c r="AB53" s="615">
        <v>0</v>
      </c>
      <c r="AC53" s="614">
        <f t="shared" si="96"/>
        <v>0</v>
      </c>
      <c r="AD53" s="615"/>
      <c r="AE53" s="616"/>
      <c r="AF53" s="615"/>
      <c r="AG53" s="616"/>
      <c r="AH53" s="615"/>
      <c r="AI53" s="616"/>
      <c r="AJ53" s="617">
        <f t="shared" si="97"/>
        <v>104</v>
      </c>
      <c r="AK53" s="618">
        <f t="shared" si="98"/>
        <v>8</v>
      </c>
      <c r="AL53" s="613">
        <v>1</v>
      </c>
      <c r="AM53" s="613">
        <v>9</v>
      </c>
      <c r="AN53" s="618">
        <f t="shared" si="99"/>
        <v>10</v>
      </c>
      <c r="AO53" s="619">
        <f t="shared" si="100"/>
        <v>1</v>
      </c>
      <c r="AP53" s="620">
        <f t="shared" si="101"/>
        <v>6</v>
      </c>
      <c r="AQ53" s="621">
        <f t="shared" si="102"/>
        <v>7</v>
      </c>
      <c r="AR53" s="622">
        <f t="shared" si="103"/>
        <v>0</v>
      </c>
      <c r="AS53" s="622">
        <f t="shared" si="104"/>
        <v>3</v>
      </c>
      <c r="AT53" s="622">
        <f t="shared" si="105"/>
        <v>3</v>
      </c>
      <c r="AU53" s="623">
        <f t="shared" si="106"/>
        <v>42.857142857142854</v>
      </c>
      <c r="AV53" s="613"/>
      <c r="AW53" s="613"/>
      <c r="AX53" s="718"/>
      <c r="AY53" s="613"/>
      <c r="AZ53" s="618">
        <f t="shared" si="107"/>
        <v>3</v>
      </c>
      <c r="BA53" s="624">
        <f t="shared" si="108"/>
        <v>42.857142857142854</v>
      </c>
      <c r="BB53" s="613"/>
      <c r="BC53" s="625"/>
      <c r="BD53" s="625">
        <f t="shared" si="109"/>
        <v>1</v>
      </c>
      <c r="BE53" s="625">
        <f t="shared" si="110"/>
        <v>6</v>
      </c>
      <c r="BF53" s="626">
        <f t="shared" si="79"/>
        <v>75</v>
      </c>
      <c r="BG53" s="626" t="str">
        <f t="shared" si="80"/>
        <v>บ้านวังปริง</v>
      </c>
      <c r="BH53" s="627">
        <f t="shared" si="81"/>
        <v>1</v>
      </c>
      <c r="BI53" s="627">
        <v>1</v>
      </c>
      <c r="BJ53" s="627">
        <v>0</v>
      </c>
      <c r="BK53" s="627">
        <v>2</v>
      </c>
      <c r="BL53" s="627">
        <v>1</v>
      </c>
      <c r="BM53" s="627">
        <v>0</v>
      </c>
      <c r="BN53" s="627">
        <v>1</v>
      </c>
      <c r="BO53" s="628">
        <v>0</v>
      </c>
      <c r="BP53" s="628">
        <v>0</v>
      </c>
      <c r="BQ53" s="628">
        <v>0</v>
      </c>
      <c r="BR53" s="627">
        <v>2</v>
      </c>
      <c r="BS53" s="627">
        <v>0</v>
      </c>
      <c r="BT53" s="627">
        <v>0</v>
      </c>
      <c r="BU53" s="627">
        <v>0</v>
      </c>
      <c r="BV53" s="627">
        <v>0</v>
      </c>
      <c r="BW53" s="627">
        <v>0</v>
      </c>
      <c r="BX53" s="627">
        <v>0</v>
      </c>
      <c r="BY53" s="627">
        <v>0</v>
      </c>
      <c r="BZ53" s="627">
        <v>0</v>
      </c>
      <c r="CA53" s="627">
        <v>1</v>
      </c>
      <c r="CB53" s="627">
        <v>0</v>
      </c>
      <c r="CC53" s="627">
        <v>1</v>
      </c>
      <c r="CD53" s="627">
        <v>0</v>
      </c>
      <c r="CE53" s="627">
        <v>0</v>
      </c>
      <c r="CF53" s="627">
        <v>0</v>
      </c>
      <c r="CG53" s="627">
        <v>0</v>
      </c>
      <c r="CH53" s="629">
        <v>0</v>
      </c>
      <c r="CI53" s="629"/>
      <c r="CJ53" s="630">
        <f t="shared" si="82"/>
        <v>10</v>
      </c>
      <c r="CK53" s="627">
        <f t="shared" si="111"/>
        <v>1</v>
      </c>
      <c r="CL53" s="627">
        <f t="shared" si="112"/>
        <v>6</v>
      </c>
      <c r="CM53" s="631">
        <f t="shared" si="113"/>
        <v>7</v>
      </c>
      <c r="CN53" s="632">
        <f t="shared" si="114"/>
        <v>0</v>
      </c>
      <c r="CO53" s="633">
        <f t="shared" si="115"/>
        <v>3</v>
      </c>
      <c r="CP53" s="632">
        <f t="shared" si="116"/>
        <v>3</v>
      </c>
      <c r="CQ53" s="634"/>
      <c r="CR53" s="634"/>
      <c r="CS53" s="634"/>
      <c r="CT53" s="634"/>
      <c r="CU53" s="634"/>
      <c r="CV53" s="634"/>
      <c r="CW53" s="634"/>
      <c r="CX53" s="635"/>
      <c r="CY53" s="635"/>
      <c r="CZ53" s="635"/>
      <c r="DA53" s="634"/>
      <c r="DB53" s="634"/>
      <c r="DC53" s="634"/>
      <c r="DD53" s="634"/>
      <c r="DE53" s="634"/>
      <c r="DF53" s="634"/>
      <c r="DG53" s="634"/>
      <c r="DH53" s="634"/>
      <c r="DI53" s="634"/>
      <c r="DJ53" s="634"/>
      <c r="DK53" s="634"/>
      <c r="DL53" s="634"/>
      <c r="DM53" s="634"/>
      <c r="DN53" s="634"/>
      <c r="DO53" s="634"/>
      <c r="DP53" s="634"/>
      <c r="DQ53" s="636">
        <f t="shared" si="117"/>
        <v>0</v>
      </c>
      <c r="DR53" s="637">
        <f t="shared" si="118"/>
        <v>75</v>
      </c>
      <c r="DS53" s="637" t="str">
        <f t="shared" si="119"/>
        <v>บ้านวังปริง</v>
      </c>
      <c r="DT53" s="634">
        <f t="shared" si="120"/>
        <v>0</v>
      </c>
      <c r="DU53" s="634">
        <f t="shared" si="121"/>
        <v>0</v>
      </c>
      <c r="DV53" s="634">
        <f t="shared" si="122"/>
        <v>0</v>
      </c>
      <c r="DW53" s="634">
        <f t="shared" si="123"/>
        <v>0</v>
      </c>
      <c r="DX53" s="636">
        <f t="shared" si="124"/>
        <v>3</v>
      </c>
      <c r="DY53" s="638">
        <f t="shared" si="125"/>
        <v>42.857142857142854</v>
      </c>
      <c r="DZ53" s="639"/>
      <c r="EA53" s="639"/>
      <c r="EB53" s="639"/>
      <c r="EC53" s="639"/>
      <c r="ED53" s="639"/>
      <c r="EE53" s="639"/>
      <c r="EF53" s="639"/>
      <c r="EG53" s="639"/>
      <c r="EH53" s="639"/>
      <c r="EI53" s="639"/>
      <c r="EJ53" s="639"/>
      <c r="EK53" s="639"/>
      <c r="EL53" s="639"/>
      <c r="EM53" s="639"/>
      <c r="EN53" s="639"/>
      <c r="EO53" s="639"/>
      <c r="EP53" s="639"/>
      <c r="EQ53" s="639"/>
      <c r="ER53" s="639"/>
      <c r="ES53" s="639"/>
      <c r="ET53" s="639"/>
      <c r="EU53" s="639"/>
      <c r="EV53" s="639"/>
      <c r="EW53" s="639"/>
      <c r="EX53" s="639"/>
      <c r="EY53" s="639"/>
      <c r="EZ53" s="640">
        <f t="shared" si="126"/>
        <v>0</v>
      </c>
      <c r="FA53" s="626"/>
      <c r="FB53" s="641">
        <f t="shared" si="127"/>
        <v>0</v>
      </c>
      <c r="FD53" s="626">
        <f t="shared" si="85"/>
        <v>0</v>
      </c>
    </row>
    <row r="54" spans="1:160" s="395" customFormat="1">
      <c r="A54" s="446">
        <v>41</v>
      </c>
      <c r="B54" s="446" t="s">
        <v>547</v>
      </c>
      <c r="C54" s="446" t="str">
        <f>[1]เตรียมข้อมูล!C45</f>
        <v>ปากพะยูน</v>
      </c>
      <c r="D54" s="446"/>
      <c r="E54" s="384">
        <v>35</v>
      </c>
      <c r="F54" s="384">
        <v>4</v>
      </c>
      <c r="G54" s="384" t="s">
        <v>104</v>
      </c>
      <c r="H54" s="613">
        <v>8</v>
      </c>
      <c r="I54" s="614">
        <f t="shared" si="86"/>
        <v>1</v>
      </c>
      <c r="J54" s="613">
        <v>12</v>
      </c>
      <c r="K54" s="614">
        <f t="shared" si="87"/>
        <v>1</v>
      </c>
      <c r="L54" s="613">
        <v>13</v>
      </c>
      <c r="M54" s="614">
        <f t="shared" si="88"/>
        <v>1</v>
      </c>
      <c r="N54" s="613">
        <v>16</v>
      </c>
      <c r="O54" s="614">
        <f t="shared" si="89"/>
        <v>1</v>
      </c>
      <c r="P54" s="613">
        <v>19</v>
      </c>
      <c r="Q54" s="614">
        <f t="shared" si="90"/>
        <v>1</v>
      </c>
      <c r="R54" s="613">
        <v>13</v>
      </c>
      <c r="S54" s="614">
        <f t="shared" si="91"/>
        <v>1</v>
      </c>
      <c r="T54" s="613">
        <v>17</v>
      </c>
      <c r="U54" s="614">
        <f t="shared" si="92"/>
        <v>1</v>
      </c>
      <c r="V54" s="613">
        <v>12</v>
      </c>
      <c r="W54" s="614">
        <f t="shared" si="93"/>
        <v>1</v>
      </c>
      <c r="X54" s="615">
        <v>0</v>
      </c>
      <c r="Y54" s="614">
        <f t="shared" si="94"/>
        <v>0</v>
      </c>
      <c r="Z54" s="615">
        <v>0</v>
      </c>
      <c r="AA54" s="614">
        <f t="shared" si="95"/>
        <v>0</v>
      </c>
      <c r="AB54" s="615">
        <v>0</v>
      </c>
      <c r="AC54" s="614">
        <f t="shared" si="96"/>
        <v>0</v>
      </c>
      <c r="AD54" s="615"/>
      <c r="AE54" s="616"/>
      <c r="AF54" s="615"/>
      <c r="AG54" s="616"/>
      <c r="AH54" s="615"/>
      <c r="AI54" s="616"/>
      <c r="AJ54" s="617">
        <f t="shared" si="97"/>
        <v>110</v>
      </c>
      <c r="AK54" s="618">
        <f t="shared" si="98"/>
        <v>8</v>
      </c>
      <c r="AL54" s="613">
        <v>1</v>
      </c>
      <c r="AM54" s="613">
        <v>9</v>
      </c>
      <c r="AN54" s="618">
        <f t="shared" si="99"/>
        <v>10</v>
      </c>
      <c r="AO54" s="619">
        <f t="shared" si="100"/>
        <v>1</v>
      </c>
      <c r="AP54" s="620">
        <f t="shared" si="101"/>
        <v>6</v>
      </c>
      <c r="AQ54" s="621">
        <f t="shared" si="102"/>
        <v>7</v>
      </c>
      <c r="AR54" s="622">
        <f t="shared" si="103"/>
        <v>0</v>
      </c>
      <c r="AS54" s="622">
        <f t="shared" si="104"/>
        <v>3</v>
      </c>
      <c r="AT54" s="622">
        <f t="shared" si="105"/>
        <v>3</v>
      </c>
      <c r="AU54" s="623">
        <f t="shared" si="106"/>
        <v>42.857142857142854</v>
      </c>
      <c r="AV54" s="613"/>
      <c r="AW54" s="613"/>
      <c r="AX54" s="718"/>
      <c r="AY54" s="613"/>
      <c r="AZ54" s="618">
        <f t="shared" si="107"/>
        <v>3</v>
      </c>
      <c r="BA54" s="624">
        <f t="shared" si="108"/>
        <v>42.857142857142854</v>
      </c>
      <c r="BB54" s="613"/>
      <c r="BC54" s="625"/>
      <c r="BD54" s="625">
        <f t="shared" si="109"/>
        <v>1</v>
      </c>
      <c r="BE54" s="625">
        <f t="shared" si="110"/>
        <v>6</v>
      </c>
      <c r="BF54" s="626">
        <f t="shared" si="79"/>
        <v>41</v>
      </c>
      <c r="BG54" s="626" t="str">
        <f t="shared" si="80"/>
        <v>วัดไทรพอน</v>
      </c>
      <c r="BH54" s="627">
        <f t="shared" si="81"/>
        <v>1</v>
      </c>
      <c r="BI54" s="627">
        <v>1</v>
      </c>
      <c r="BJ54" s="627">
        <v>0</v>
      </c>
      <c r="BK54" s="627">
        <v>2</v>
      </c>
      <c r="BL54" s="627">
        <v>2</v>
      </c>
      <c r="BM54" s="627">
        <v>0</v>
      </c>
      <c r="BN54" s="627">
        <v>0</v>
      </c>
      <c r="BO54" s="628">
        <v>0</v>
      </c>
      <c r="BP54" s="628">
        <v>0</v>
      </c>
      <c r="BQ54" s="628">
        <v>0</v>
      </c>
      <c r="BR54" s="627">
        <v>1</v>
      </c>
      <c r="BS54" s="627">
        <v>0</v>
      </c>
      <c r="BT54" s="627">
        <v>0</v>
      </c>
      <c r="BU54" s="627">
        <v>0</v>
      </c>
      <c r="BV54" s="627">
        <v>0</v>
      </c>
      <c r="BW54" s="627">
        <v>1</v>
      </c>
      <c r="BX54" s="627">
        <v>1</v>
      </c>
      <c r="BY54" s="627"/>
      <c r="BZ54" s="627"/>
      <c r="CA54" s="627">
        <v>1</v>
      </c>
      <c r="CB54" s="627"/>
      <c r="CC54" s="627"/>
      <c r="CD54" s="627"/>
      <c r="CE54" s="627"/>
      <c r="CF54" s="627"/>
      <c r="CG54" s="627"/>
      <c r="CH54" s="629">
        <v>0</v>
      </c>
      <c r="CI54" s="629"/>
      <c r="CJ54" s="630">
        <f t="shared" si="82"/>
        <v>10</v>
      </c>
      <c r="CK54" s="627">
        <f t="shared" si="111"/>
        <v>1</v>
      </c>
      <c r="CL54" s="627">
        <f t="shared" si="112"/>
        <v>6</v>
      </c>
      <c r="CM54" s="631">
        <f t="shared" si="113"/>
        <v>7</v>
      </c>
      <c r="CN54" s="632">
        <f t="shared" si="114"/>
        <v>0</v>
      </c>
      <c r="CO54" s="633">
        <f t="shared" si="115"/>
        <v>3</v>
      </c>
      <c r="CP54" s="632">
        <f t="shared" si="116"/>
        <v>3</v>
      </c>
      <c r="CQ54" s="634"/>
      <c r="CR54" s="634"/>
      <c r="CS54" s="634"/>
      <c r="CT54" s="634"/>
      <c r="CU54" s="634"/>
      <c r="CV54" s="634"/>
      <c r="CW54" s="634"/>
      <c r="CX54" s="635"/>
      <c r="CY54" s="635"/>
      <c r="CZ54" s="635"/>
      <c r="DA54" s="634"/>
      <c r="DB54" s="634"/>
      <c r="DC54" s="634"/>
      <c r="DD54" s="634"/>
      <c r="DE54" s="634"/>
      <c r="DF54" s="634"/>
      <c r="DG54" s="634"/>
      <c r="DH54" s="634"/>
      <c r="DI54" s="634"/>
      <c r="DJ54" s="634"/>
      <c r="DK54" s="634"/>
      <c r="DL54" s="634"/>
      <c r="DM54" s="634"/>
      <c r="DN54" s="634"/>
      <c r="DO54" s="634"/>
      <c r="DP54" s="634"/>
      <c r="DQ54" s="636">
        <f t="shared" si="117"/>
        <v>0</v>
      </c>
      <c r="DR54" s="637">
        <f t="shared" si="118"/>
        <v>41</v>
      </c>
      <c r="DS54" s="637" t="str">
        <f t="shared" si="119"/>
        <v>วัดไทรพอน</v>
      </c>
      <c r="DT54" s="634">
        <f t="shared" si="120"/>
        <v>0</v>
      </c>
      <c r="DU54" s="634">
        <f t="shared" si="121"/>
        <v>0</v>
      </c>
      <c r="DV54" s="634">
        <f t="shared" si="122"/>
        <v>0</v>
      </c>
      <c r="DW54" s="634">
        <f t="shared" si="123"/>
        <v>0</v>
      </c>
      <c r="DX54" s="636">
        <f t="shared" si="124"/>
        <v>3</v>
      </c>
      <c r="DY54" s="638">
        <f t="shared" si="125"/>
        <v>42.857142857142854</v>
      </c>
      <c r="DZ54" s="639"/>
      <c r="EA54" s="639"/>
      <c r="EB54" s="639"/>
      <c r="EC54" s="639"/>
      <c r="ED54" s="639"/>
      <c r="EE54" s="639"/>
      <c r="EF54" s="639"/>
      <c r="EG54" s="639"/>
      <c r="EH54" s="639"/>
      <c r="EI54" s="639"/>
      <c r="EJ54" s="639"/>
      <c r="EK54" s="639"/>
      <c r="EL54" s="639"/>
      <c r="EM54" s="639"/>
      <c r="EN54" s="639"/>
      <c r="EO54" s="639"/>
      <c r="EP54" s="639"/>
      <c r="EQ54" s="639"/>
      <c r="ER54" s="639"/>
      <c r="ES54" s="639"/>
      <c r="ET54" s="639"/>
      <c r="EU54" s="639"/>
      <c r="EV54" s="639"/>
      <c r="EW54" s="639"/>
      <c r="EX54" s="639"/>
      <c r="EY54" s="639"/>
      <c r="EZ54" s="640">
        <f t="shared" si="126"/>
        <v>0</v>
      </c>
      <c r="FA54" s="626"/>
      <c r="FB54" s="641">
        <f t="shared" si="127"/>
        <v>0</v>
      </c>
      <c r="FD54" s="626">
        <f t="shared" si="85"/>
        <v>0</v>
      </c>
    </row>
    <row r="55" spans="1:160" s="395" customFormat="1">
      <c r="A55" s="446">
        <v>9</v>
      </c>
      <c r="B55" s="446" t="s">
        <v>548</v>
      </c>
      <c r="C55" s="446" t="str">
        <f>[1]เตรียมข้อมูล!C13</f>
        <v>เขาชัยสน</v>
      </c>
      <c r="D55" s="446"/>
      <c r="E55" s="384">
        <v>10</v>
      </c>
      <c r="F55" s="384">
        <v>4</v>
      </c>
      <c r="G55" s="384" t="s">
        <v>104</v>
      </c>
      <c r="H55" s="613">
        <v>17</v>
      </c>
      <c r="I55" s="614">
        <f t="shared" si="86"/>
        <v>1</v>
      </c>
      <c r="J55" s="613">
        <v>7</v>
      </c>
      <c r="K55" s="614">
        <f t="shared" si="87"/>
        <v>1</v>
      </c>
      <c r="L55" s="613">
        <v>27</v>
      </c>
      <c r="M55" s="614">
        <f t="shared" si="88"/>
        <v>1</v>
      </c>
      <c r="N55" s="613">
        <v>17</v>
      </c>
      <c r="O55" s="614">
        <f t="shared" si="89"/>
        <v>1</v>
      </c>
      <c r="P55" s="613">
        <v>10</v>
      </c>
      <c r="Q55" s="614">
        <f t="shared" si="90"/>
        <v>1</v>
      </c>
      <c r="R55" s="613">
        <v>11</v>
      </c>
      <c r="S55" s="614">
        <f t="shared" si="91"/>
        <v>1</v>
      </c>
      <c r="T55" s="613">
        <v>12</v>
      </c>
      <c r="U55" s="614">
        <f t="shared" si="92"/>
        <v>1</v>
      </c>
      <c r="V55" s="613">
        <v>14</v>
      </c>
      <c r="W55" s="614">
        <f t="shared" si="93"/>
        <v>1</v>
      </c>
      <c r="X55" s="615">
        <v>0</v>
      </c>
      <c r="Y55" s="614">
        <f t="shared" si="94"/>
        <v>0</v>
      </c>
      <c r="Z55" s="615">
        <v>0</v>
      </c>
      <c r="AA55" s="614">
        <f t="shared" si="95"/>
        <v>0</v>
      </c>
      <c r="AB55" s="615">
        <v>0</v>
      </c>
      <c r="AC55" s="614">
        <f t="shared" si="96"/>
        <v>0</v>
      </c>
      <c r="AD55" s="615"/>
      <c r="AE55" s="616"/>
      <c r="AF55" s="615"/>
      <c r="AG55" s="616"/>
      <c r="AH55" s="615"/>
      <c r="AI55" s="616"/>
      <c r="AJ55" s="617">
        <f t="shared" si="97"/>
        <v>115</v>
      </c>
      <c r="AK55" s="618">
        <f t="shared" si="98"/>
        <v>8</v>
      </c>
      <c r="AL55" s="613">
        <v>1</v>
      </c>
      <c r="AM55" s="613">
        <v>10</v>
      </c>
      <c r="AN55" s="618">
        <f t="shared" si="99"/>
        <v>11</v>
      </c>
      <c r="AO55" s="619">
        <f t="shared" si="100"/>
        <v>1</v>
      </c>
      <c r="AP55" s="620">
        <f t="shared" si="101"/>
        <v>6</v>
      </c>
      <c r="AQ55" s="621">
        <f t="shared" si="102"/>
        <v>7</v>
      </c>
      <c r="AR55" s="622">
        <f t="shared" si="103"/>
        <v>0</v>
      </c>
      <c r="AS55" s="622">
        <f t="shared" si="104"/>
        <v>4</v>
      </c>
      <c r="AT55" s="622">
        <f t="shared" si="105"/>
        <v>4</v>
      </c>
      <c r="AU55" s="623">
        <f t="shared" si="106"/>
        <v>57.142857142857139</v>
      </c>
      <c r="AV55" s="613">
        <v>1</v>
      </c>
      <c r="AW55" s="613"/>
      <c r="AX55" s="718"/>
      <c r="AY55" s="613"/>
      <c r="AZ55" s="618">
        <f t="shared" si="107"/>
        <v>3</v>
      </c>
      <c r="BA55" s="624">
        <f t="shared" si="108"/>
        <v>42.857142857142854</v>
      </c>
      <c r="BB55" s="613"/>
      <c r="BC55" s="625"/>
      <c r="BD55" s="625">
        <f t="shared" si="109"/>
        <v>1</v>
      </c>
      <c r="BE55" s="625">
        <f t="shared" si="110"/>
        <v>6</v>
      </c>
      <c r="BF55" s="626">
        <f t="shared" si="79"/>
        <v>9</v>
      </c>
      <c r="BG55" s="626" t="str">
        <f t="shared" si="80"/>
        <v>บ้านควนโคกยา</v>
      </c>
      <c r="BH55" s="627">
        <f t="shared" si="81"/>
        <v>1</v>
      </c>
      <c r="BI55" s="627">
        <v>1</v>
      </c>
      <c r="BJ55" s="627"/>
      <c r="BK55" s="627">
        <v>2</v>
      </c>
      <c r="BL55" s="627">
        <v>2</v>
      </c>
      <c r="BM55" s="627"/>
      <c r="BN55" s="627">
        <v>1</v>
      </c>
      <c r="BO55" s="628"/>
      <c r="BP55" s="628"/>
      <c r="BQ55" s="628"/>
      <c r="BR55" s="627">
        <v>1</v>
      </c>
      <c r="BS55" s="627">
        <v>1</v>
      </c>
      <c r="BT55" s="627"/>
      <c r="BU55" s="627"/>
      <c r="BV55" s="627"/>
      <c r="BW55" s="627"/>
      <c r="BX55" s="627"/>
      <c r="BY55" s="627"/>
      <c r="BZ55" s="627"/>
      <c r="CA55" s="627">
        <v>1</v>
      </c>
      <c r="CB55" s="627"/>
      <c r="CC55" s="627">
        <v>1</v>
      </c>
      <c r="CD55" s="627"/>
      <c r="CE55" s="627"/>
      <c r="CF55" s="627"/>
      <c r="CG55" s="627"/>
      <c r="CH55" s="629">
        <v>0</v>
      </c>
      <c r="CI55" s="629"/>
      <c r="CJ55" s="630">
        <f t="shared" si="82"/>
        <v>11</v>
      </c>
      <c r="CK55" s="627">
        <f t="shared" si="111"/>
        <v>1</v>
      </c>
      <c r="CL55" s="627">
        <f t="shared" si="112"/>
        <v>6</v>
      </c>
      <c r="CM55" s="631">
        <f t="shared" si="113"/>
        <v>7</v>
      </c>
      <c r="CN55" s="632">
        <f t="shared" si="114"/>
        <v>0</v>
      </c>
      <c r="CO55" s="633">
        <f t="shared" si="115"/>
        <v>4</v>
      </c>
      <c r="CP55" s="632">
        <f t="shared" si="116"/>
        <v>4</v>
      </c>
      <c r="CQ55" s="634"/>
      <c r="CR55" s="634"/>
      <c r="CS55" s="634"/>
      <c r="CT55" s="634"/>
      <c r="CU55" s="634"/>
      <c r="CV55" s="634"/>
      <c r="CW55" s="634"/>
      <c r="CX55" s="635"/>
      <c r="CY55" s="635"/>
      <c r="CZ55" s="635"/>
      <c r="DA55" s="634"/>
      <c r="DB55" s="634"/>
      <c r="DC55" s="634"/>
      <c r="DD55" s="634"/>
      <c r="DE55" s="634"/>
      <c r="DF55" s="634"/>
      <c r="DG55" s="634"/>
      <c r="DH55" s="634"/>
      <c r="DI55" s="634"/>
      <c r="DJ55" s="634"/>
      <c r="DK55" s="634"/>
      <c r="DL55" s="634"/>
      <c r="DM55" s="634"/>
      <c r="DN55" s="634"/>
      <c r="DO55" s="634"/>
      <c r="DP55" s="634"/>
      <c r="DQ55" s="636">
        <f t="shared" si="117"/>
        <v>0</v>
      </c>
      <c r="DR55" s="637">
        <f t="shared" si="118"/>
        <v>9</v>
      </c>
      <c r="DS55" s="637" t="str">
        <f t="shared" si="119"/>
        <v>บ้านควนโคกยา</v>
      </c>
      <c r="DT55" s="634">
        <f t="shared" si="120"/>
        <v>1</v>
      </c>
      <c r="DU55" s="634">
        <f t="shared" si="121"/>
        <v>0</v>
      </c>
      <c r="DV55" s="634">
        <f t="shared" si="122"/>
        <v>0</v>
      </c>
      <c r="DW55" s="634">
        <f t="shared" si="123"/>
        <v>0</v>
      </c>
      <c r="DX55" s="636">
        <f t="shared" si="124"/>
        <v>3</v>
      </c>
      <c r="DY55" s="638">
        <f t="shared" si="125"/>
        <v>42.857142857142854</v>
      </c>
      <c r="DZ55" s="646"/>
      <c r="EA55" s="646"/>
      <c r="EB55" s="646"/>
      <c r="EC55" s="646"/>
      <c r="ED55" s="646"/>
      <c r="EE55" s="646"/>
      <c r="EF55" s="646"/>
      <c r="EG55" s="646"/>
      <c r="EH55" s="646"/>
      <c r="EI55" s="646"/>
      <c r="EJ55" s="646">
        <v>1</v>
      </c>
      <c r="EK55" s="646"/>
      <c r="EL55" s="646"/>
      <c r="EM55" s="646"/>
      <c r="EN55" s="639"/>
      <c r="EO55" s="639"/>
      <c r="EP55" s="639"/>
      <c r="EQ55" s="639"/>
      <c r="ER55" s="639"/>
      <c r="ES55" s="639"/>
      <c r="ET55" s="639"/>
      <c r="EU55" s="639"/>
      <c r="EV55" s="639"/>
      <c r="EW55" s="639"/>
      <c r="EX55" s="639"/>
      <c r="EY55" s="639"/>
      <c r="EZ55" s="640">
        <f t="shared" si="126"/>
        <v>1</v>
      </c>
      <c r="FA55" s="626"/>
      <c r="FB55" s="641">
        <f t="shared" si="127"/>
        <v>0</v>
      </c>
      <c r="FD55" s="626">
        <f t="shared" si="85"/>
        <v>0</v>
      </c>
    </row>
    <row r="56" spans="1:160" s="395" customFormat="1">
      <c r="A56" s="446">
        <v>78</v>
      </c>
      <c r="B56" s="446" t="s">
        <v>549</v>
      </c>
      <c r="C56" s="446" t="str">
        <f>[1]เตรียมข้อมูล!C82</f>
        <v>กงหรา</v>
      </c>
      <c r="D56" s="446"/>
      <c r="E56" s="384">
        <v>3.5</v>
      </c>
      <c r="F56" s="384">
        <v>4</v>
      </c>
      <c r="G56" s="384" t="s">
        <v>104</v>
      </c>
      <c r="H56" s="613">
        <v>11</v>
      </c>
      <c r="I56" s="614">
        <f t="shared" si="86"/>
        <v>1</v>
      </c>
      <c r="J56" s="613">
        <v>11</v>
      </c>
      <c r="K56" s="614">
        <f t="shared" si="87"/>
        <v>1</v>
      </c>
      <c r="L56" s="613">
        <v>9</v>
      </c>
      <c r="M56" s="614">
        <f t="shared" si="88"/>
        <v>1</v>
      </c>
      <c r="N56" s="613">
        <v>9</v>
      </c>
      <c r="O56" s="614">
        <f t="shared" si="89"/>
        <v>1</v>
      </c>
      <c r="P56" s="613">
        <v>6</v>
      </c>
      <c r="Q56" s="614">
        <f t="shared" si="90"/>
        <v>1</v>
      </c>
      <c r="R56" s="613">
        <v>7</v>
      </c>
      <c r="S56" s="614">
        <f t="shared" si="91"/>
        <v>1</v>
      </c>
      <c r="T56" s="613">
        <v>16</v>
      </c>
      <c r="U56" s="614">
        <f t="shared" si="92"/>
        <v>1</v>
      </c>
      <c r="V56" s="613">
        <v>13</v>
      </c>
      <c r="W56" s="614">
        <f t="shared" si="93"/>
        <v>1</v>
      </c>
      <c r="X56" s="615">
        <v>0</v>
      </c>
      <c r="Y56" s="614">
        <f t="shared" si="94"/>
        <v>0</v>
      </c>
      <c r="Z56" s="615">
        <v>0</v>
      </c>
      <c r="AA56" s="614">
        <f t="shared" si="95"/>
        <v>0</v>
      </c>
      <c r="AB56" s="615">
        <v>0</v>
      </c>
      <c r="AC56" s="614">
        <f t="shared" si="96"/>
        <v>0</v>
      </c>
      <c r="AD56" s="615"/>
      <c r="AE56" s="616"/>
      <c r="AF56" s="615"/>
      <c r="AG56" s="616"/>
      <c r="AH56" s="615"/>
      <c r="AI56" s="616"/>
      <c r="AJ56" s="617">
        <f t="shared" si="97"/>
        <v>82</v>
      </c>
      <c r="AK56" s="618">
        <f t="shared" si="98"/>
        <v>8</v>
      </c>
      <c r="AL56" s="613">
        <v>1</v>
      </c>
      <c r="AM56" s="613">
        <v>7</v>
      </c>
      <c r="AN56" s="618">
        <f t="shared" si="99"/>
        <v>8</v>
      </c>
      <c r="AO56" s="619">
        <f t="shared" si="100"/>
        <v>1</v>
      </c>
      <c r="AP56" s="620">
        <f t="shared" si="101"/>
        <v>5</v>
      </c>
      <c r="AQ56" s="621">
        <f t="shared" si="102"/>
        <v>6</v>
      </c>
      <c r="AR56" s="622">
        <f t="shared" si="103"/>
        <v>0</v>
      </c>
      <c r="AS56" s="622">
        <f t="shared" si="104"/>
        <v>2</v>
      </c>
      <c r="AT56" s="622">
        <f t="shared" si="105"/>
        <v>2</v>
      </c>
      <c r="AU56" s="623">
        <f t="shared" si="106"/>
        <v>33.333333333333329</v>
      </c>
      <c r="AV56" s="613"/>
      <c r="AW56" s="613"/>
      <c r="AX56" s="718"/>
      <c r="AY56" s="613">
        <v>1</v>
      </c>
      <c r="AZ56" s="618">
        <f t="shared" si="107"/>
        <v>3</v>
      </c>
      <c r="BA56" s="624">
        <f t="shared" si="108"/>
        <v>50</v>
      </c>
      <c r="BB56" s="613"/>
      <c r="BC56" s="625"/>
      <c r="BD56" s="625">
        <f t="shared" si="109"/>
        <v>1</v>
      </c>
      <c r="BE56" s="625">
        <f t="shared" si="110"/>
        <v>5</v>
      </c>
      <c r="BF56" s="626">
        <f t="shared" si="79"/>
        <v>78</v>
      </c>
      <c r="BG56" s="626" t="str">
        <f t="shared" si="80"/>
        <v>วัดพังกิ่ง</v>
      </c>
      <c r="BH56" s="627">
        <f t="shared" si="81"/>
        <v>1</v>
      </c>
      <c r="BI56" s="627">
        <v>0</v>
      </c>
      <c r="BJ56" s="627">
        <v>0</v>
      </c>
      <c r="BK56" s="627">
        <v>1</v>
      </c>
      <c r="BL56" s="627">
        <v>0</v>
      </c>
      <c r="BM56" s="627">
        <v>0</v>
      </c>
      <c r="BN56" s="627">
        <v>0</v>
      </c>
      <c r="BO56" s="628">
        <v>0</v>
      </c>
      <c r="BP56" s="628">
        <v>0</v>
      </c>
      <c r="BQ56" s="628">
        <v>0</v>
      </c>
      <c r="BR56" s="627">
        <v>2</v>
      </c>
      <c r="BS56" s="627">
        <v>0</v>
      </c>
      <c r="BT56" s="627">
        <v>1</v>
      </c>
      <c r="BU56" s="627">
        <v>0</v>
      </c>
      <c r="BV56" s="627">
        <v>0</v>
      </c>
      <c r="BW56" s="627">
        <v>0</v>
      </c>
      <c r="BX56" s="627">
        <v>1</v>
      </c>
      <c r="BY56" s="627">
        <v>0</v>
      </c>
      <c r="BZ56" s="627">
        <v>0</v>
      </c>
      <c r="CA56" s="627">
        <v>0</v>
      </c>
      <c r="CB56" s="627">
        <v>0</v>
      </c>
      <c r="CC56" s="627">
        <v>0</v>
      </c>
      <c r="CD56" s="627">
        <v>0</v>
      </c>
      <c r="CE56" s="627">
        <v>2</v>
      </c>
      <c r="CF56" s="627">
        <v>0</v>
      </c>
      <c r="CG56" s="627">
        <v>0</v>
      </c>
      <c r="CH56" s="629">
        <v>0</v>
      </c>
      <c r="CI56" s="629"/>
      <c r="CJ56" s="630">
        <f t="shared" si="82"/>
        <v>8</v>
      </c>
      <c r="CK56" s="627">
        <f t="shared" si="111"/>
        <v>1</v>
      </c>
      <c r="CL56" s="627">
        <f t="shared" si="112"/>
        <v>5</v>
      </c>
      <c r="CM56" s="631">
        <f t="shared" si="113"/>
        <v>6</v>
      </c>
      <c r="CN56" s="632">
        <f t="shared" si="114"/>
        <v>0</v>
      </c>
      <c r="CO56" s="633">
        <f t="shared" si="115"/>
        <v>2</v>
      </c>
      <c r="CP56" s="632">
        <f t="shared" si="116"/>
        <v>2</v>
      </c>
      <c r="CQ56" s="634"/>
      <c r="CR56" s="634"/>
      <c r="CS56" s="634"/>
      <c r="CT56" s="634"/>
      <c r="CU56" s="634"/>
      <c r="CV56" s="634"/>
      <c r="CW56" s="634"/>
      <c r="CX56" s="635"/>
      <c r="CY56" s="635"/>
      <c r="CZ56" s="635"/>
      <c r="DA56" s="634"/>
      <c r="DB56" s="634"/>
      <c r="DC56" s="634"/>
      <c r="DD56" s="634"/>
      <c r="DE56" s="634"/>
      <c r="DF56" s="634"/>
      <c r="DG56" s="634"/>
      <c r="DH56" s="634"/>
      <c r="DI56" s="634"/>
      <c r="DJ56" s="634"/>
      <c r="DK56" s="634"/>
      <c r="DL56" s="634"/>
      <c r="DM56" s="634"/>
      <c r="DN56" s="634"/>
      <c r="DO56" s="634"/>
      <c r="DP56" s="634"/>
      <c r="DQ56" s="636">
        <f t="shared" si="117"/>
        <v>0</v>
      </c>
      <c r="DR56" s="637">
        <f t="shared" si="118"/>
        <v>78</v>
      </c>
      <c r="DS56" s="637" t="str">
        <f t="shared" si="119"/>
        <v>วัดพังกิ่ง</v>
      </c>
      <c r="DT56" s="634">
        <f t="shared" si="120"/>
        <v>0</v>
      </c>
      <c r="DU56" s="634">
        <f t="shared" si="121"/>
        <v>0</v>
      </c>
      <c r="DV56" s="634">
        <f t="shared" si="122"/>
        <v>0</v>
      </c>
      <c r="DW56" s="634">
        <f t="shared" si="123"/>
        <v>1</v>
      </c>
      <c r="DX56" s="636">
        <f t="shared" si="124"/>
        <v>3</v>
      </c>
      <c r="DY56" s="638">
        <f t="shared" si="125"/>
        <v>50</v>
      </c>
      <c r="DZ56" s="639"/>
      <c r="EA56" s="639"/>
      <c r="EB56" s="639"/>
      <c r="EC56" s="639"/>
      <c r="ED56" s="639"/>
      <c r="EE56" s="639"/>
      <c r="EF56" s="639"/>
      <c r="EG56" s="639"/>
      <c r="EH56" s="639"/>
      <c r="EI56" s="639"/>
      <c r="EJ56" s="639"/>
      <c r="EK56" s="639"/>
      <c r="EL56" s="639"/>
      <c r="EM56" s="639"/>
      <c r="EN56" s="639"/>
      <c r="EO56" s="639"/>
      <c r="EP56" s="639"/>
      <c r="EQ56" s="639"/>
      <c r="ER56" s="639"/>
      <c r="ES56" s="639"/>
      <c r="ET56" s="639"/>
      <c r="EU56" s="639"/>
      <c r="EV56" s="639"/>
      <c r="EW56" s="639"/>
      <c r="EX56" s="639"/>
      <c r="EY56" s="639"/>
      <c r="EZ56" s="640">
        <f t="shared" si="126"/>
        <v>0</v>
      </c>
      <c r="FA56" s="626"/>
      <c r="FB56" s="641">
        <f t="shared" si="127"/>
        <v>0</v>
      </c>
      <c r="FD56" s="626">
        <f t="shared" si="85"/>
        <v>0</v>
      </c>
    </row>
    <row r="57" spans="1:160" s="395" customFormat="1">
      <c r="A57" s="446">
        <v>109</v>
      </c>
      <c r="B57" s="446" t="s">
        <v>550</v>
      </c>
      <c r="C57" s="446" t="str">
        <f>[1]เตรียมข้อมูล!C113</f>
        <v>ป่าบอน</v>
      </c>
      <c r="D57" s="446"/>
      <c r="E57" s="384">
        <v>18</v>
      </c>
      <c r="F57" s="384">
        <v>4</v>
      </c>
      <c r="G57" s="384" t="s">
        <v>104</v>
      </c>
      <c r="H57" s="613">
        <v>12</v>
      </c>
      <c r="I57" s="614">
        <f t="shared" si="86"/>
        <v>1</v>
      </c>
      <c r="J57" s="613">
        <v>13</v>
      </c>
      <c r="K57" s="614">
        <f t="shared" si="87"/>
        <v>1</v>
      </c>
      <c r="L57" s="613">
        <v>10</v>
      </c>
      <c r="M57" s="614">
        <f t="shared" si="88"/>
        <v>1</v>
      </c>
      <c r="N57" s="613">
        <v>13</v>
      </c>
      <c r="O57" s="614">
        <f t="shared" si="89"/>
        <v>1</v>
      </c>
      <c r="P57" s="613">
        <v>11</v>
      </c>
      <c r="Q57" s="614">
        <f t="shared" si="90"/>
        <v>1</v>
      </c>
      <c r="R57" s="613">
        <v>7</v>
      </c>
      <c r="S57" s="614">
        <f t="shared" si="91"/>
        <v>1</v>
      </c>
      <c r="T57" s="613">
        <v>11</v>
      </c>
      <c r="U57" s="614">
        <f t="shared" si="92"/>
        <v>1</v>
      </c>
      <c r="V57" s="613">
        <v>13</v>
      </c>
      <c r="W57" s="614">
        <f t="shared" si="93"/>
        <v>1</v>
      </c>
      <c r="X57" s="615">
        <v>0</v>
      </c>
      <c r="Y57" s="614">
        <f t="shared" si="94"/>
        <v>0</v>
      </c>
      <c r="Z57" s="615">
        <v>0</v>
      </c>
      <c r="AA57" s="614">
        <f t="shared" si="95"/>
        <v>0</v>
      </c>
      <c r="AB57" s="615">
        <v>0</v>
      </c>
      <c r="AC57" s="614">
        <f t="shared" si="96"/>
        <v>0</v>
      </c>
      <c r="AD57" s="615"/>
      <c r="AE57" s="616"/>
      <c r="AF57" s="615"/>
      <c r="AG57" s="616"/>
      <c r="AH57" s="615"/>
      <c r="AI57" s="616"/>
      <c r="AJ57" s="617">
        <f t="shared" si="97"/>
        <v>90</v>
      </c>
      <c r="AK57" s="618">
        <f t="shared" si="98"/>
        <v>8</v>
      </c>
      <c r="AL57" s="613">
        <v>1</v>
      </c>
      <c r="AM57" s="613">
        <v>8</v>
      </c>
      <c r="AN57" s="618">
        <f t="shared" si="99"/>
        <v>9</v>
      </c>
      <c r="AO57" s="619">
        <f t="shared" si="100"/>
        <v>1</v>
      </c>
      <c r="AP57" s="620">
        <f t="shared" si="101"/>
        <v>5</v>
      </c>
      <c r="AQ57" s="621">
        <f t="shared" si="102"/>
        <v>6</v>
      </c>
      <c r="AR57" s="622">
        <f t="shared" si="103"/>
        <v>0</v>
      </c>
      <c r="AS57" s="622">
        <f t="shared" si="104"/>
        <v>3</v>
      </c>
      <c r="AT57" s="622">
        <f t="shared" si="105"/>
        <v>3</v>
      </c>
      <c r="AU57" s="623">
        <f t="shared" si="106"/>
        <v>50</v>
      </c>
      <c r="AV57" s="613"/>
      <c r="AW57" s="613"/>
      <c r="AX57" s="718"/>
      <c r="AY57" s="613"/>
      <c r="AZ57" s="618">
        <f t="shared" si="107"/>
        <v>3</v>
      </c>
      <c r="BA57" s="624">
        <f t="shared" si="108"/>
        <v>50</v>
      </c>
      <c r="BB57" s="613"/>
      <c r="BC57" s="625"/>
      <c r="BD57" s="625">
        <f t="shared" si="109"/>
        <v>1</v>
      </c>
      <c r="BE57" s="625">
        <f t="shared" si="110"/>
        <v>5</v>
      </c>
      <c r="BF57" s="626">
        <f t="shared" si="79"/>
        <v>109</v>
      </c>
      <c r="BG57" s="626" t="str">
        <f t="shared" si="80"/>
        <v>มิตรมวลชน ๑</v>
      </c>
      <c r="BH57" s="627">
        <f t="shared" si="81"/>
        <v>1</v>
      </c>
      <c r="BI57" s="627">
        <v>0</v>
      </c>
      <c r="BJ57" s="627">
        <v>3</v>
      </c>
      <c r="BK57" s="627">
        <v>1</v>
      </c>
      <c r="BL57" s="627">
        <v>1</v>
      </c>
      <c r="BM57" s="627"/>
      <c r="BN57" s="627"/>
      <c r="BO57" s="628"/>
      <c r="BP57" s="628"/>
      <c r="BQ57" s="628"/>
      <c r="BR57" s="627"/>
      <c r="BS57" s="627">
        <v>1</v>
      </c>
      <c r="BT57" s="627"/>
      <c r="BU57" s="627"/>
      <c r="BV57" s="627"/>
      <c r="BW57" s="627"/>
      <c r="BX57" s="627"/>
      <c r="BY57" s="627"/>
      <c r="BZ57" s="627"/>
      <c r="CA57" s="627">
        <v>1</v>
      </c>
      <c r="CB57" s="627"/>
      <c r="CC57" s="627"/>
      <c r="CD57" s="627"/>
      <c r="CE57" s="627"/>
      <c r="CF57" s="627"/>
      <c r="CG57" s="627">
        <v>1</v>
      </c>
      <c r="CH57" s="629">
        <v>0</v>
      </c>
      <c r="CI57" s="629"/>
      <c r="CJ57" s="630">
        <f t="shared" si="82"/>
        <v>9</v>
      </c>
      <c r="CK57" s="627">
        <f t="shared" si="111"/>
        <v>1</v>
      </c>
      <c r="CL57" s="627">
        <f t="shared" si="112"/>
        <v>5</v>
      </c>
      <c r="CM57" s="631">
        <f t="shared" si="113"/>
        <v>6</v>
      </c>
      <c r="CN57" s="632">
        <f t="shared" si="114"/>
        <v>0</v>
      </c>
      <c r="CO57" s="633">
        <f t="shared" si="115"/>
        <v>3</v>
      </c>
      <c r="CP57" s="632">
        <f t="shared" si="116"/>
        <v>3</v>
      </c>
      <c r="CQ57" s="634"/>
      <c r="CR57" s="634"/>
      <c r="CS57" s="634"/>
      <c r="CT57" s="634"/>
      <c r="CU57" s="634"/>
      <c r="CV57" s="634"/>
      <c r="CW57" s="634"/>
      <c r="CX57" s="635"/>
      <c r="CY57" s="635"/>
      <c r="CZ57" s="635"/>
      <c r="DA57" s="634"/>
      <c r="DB57" s="634"/>
      <c r="DC57" s="634"/>
      <c r="DD57" s="634"/>
      <c r="DE57" s="634"/>
      <c r="DF57" s="634"/>
      <c r="DG57" s="634"/>
      <c r="DH57" s="634"/>
      <c r="DI57" s="634"/>
      <c r="DJ57" s="634"/>
      <c r="DK57" s="634"/>
      <c r="DL57" s="634"/>
      <c r="DM57" s="634"/>
      <c r="DN57" s="634"/>
      <c r="DO57" s="634"/>
      <c r="DP57" s="634"/>
      <c r="DQ57" s="636">
        <f t="shared" si="117"/>
        <v>0</v>
      </c>
      <c r="DR57" s="637">
        <f t="shared" si="118"/>
        <v>109</v>
      </c>
      <c r="DS57" s="637" t="str">
        <f t="shared" si="119"/>
        <v>มิตรมวลชน ๑</v>
      </c>
      <c r="DT57" s="634">
        <f t="shared" si="120"/>
        <v>0</v>
      </c>
      <c r="DU57" s="634">
        <f t="shared" si="121"/>
        <v>0</v>
      </c>
      <c r="DV57" s="634">
        <f t="shared" si="122"/>
        <v>0</v>
      </c>
      <c r="DW57" s="634">
        <f t="shared" si="123"/>
        <v>0</v>
      </c>
      <c r="DX57" s="636">
        <f t="shared" si="124"/>
        <v>3</v>
      </c>
      <c r="DY57" s="638">
        <f t="shared" si="125"/>
        <v>50</v>
      </c>
      <c r="DZ57" s="639"/>
      <c r="EA57" s="639"/>
      <c r="EB57" s="639"/>
      <c r="EC57" s="639"/>
      <c r="ED57" s="639"/>
      <c r="EE57" s="639"/>
      <c r="EF57" s="639"/>
      <c r="EG57" s="639"/>
      <c r="EH57" s="639"/>
      <c r="EI57" s="639"/>
      <c r="EJ57" s="639"/>
      <c r="EK57" s="639"/>
      <c r="EL57" s="639"/>
      <c r="EM57" s="639"/>
      <c r="EN57" s="639"/>
      <c r="EO57" s="639"/>
      <c r="EP57" s="639"/>
      <c r="EQ57" s="639"/>
      <c r="ER57" s="639"/>
      <c r="ES57" s="639"/>
      <c r="ET57" s="639"/>
      <c r="EU57" s="639"/>
      <c r="EV57" s="639"/>
      <c r="EW57" s="639"/>
      <c r="EX57" s="639"/>
      <c r="EY57" s="639"/>
      <c r="EZ57" s="640">
        <f t="shared" si="126"/>
        <v>0</v>
      </c>
      <c r="FA57" s="626"/>
      <c r="FB57" s="641">
        <f t="shared" si="127"/>
        <v>0</v>
      </c>
      <c r="FD57" s="626">
        <f t="shared" si="85"/>
        <v>0</v>
      </c>
    </row>
    <row r="58" spans="1:160" s="395" customFormat="1">
      <c r="A58" s="446">
        <v>94</v>
      </c>
      <c r="B58" s="446" t="s">
        <v>551</v>
      </c>
      <c r="C58" s="446" t="str">
        <f>[1]เตรียมข้อมูล!C98</f>
        <v>ป่าบอน</v>
      </c>
      <c r="D58" s="446"/>
      <c r="E58" s="384">
        <v>35</v>
      </c>
      <c r="F58" s="384">
        <v>4</v>
      </c>
      <c r="G58" s="384" t="s">
        <v>104</v>
      </c>
      <c r="H58" s="613">
        <v>13</v>
      </c>
      <c r="I58" s="614">
        <f t="shared" si="86"/>
        <v>1</v>
      </c>
      <c r="J58" s="613">
        <v>14</v>
      </c>
      <c r="K58" s="614">
        <f t="shared" si="87"/>
        <v>1</v>
      </c>
      <c r="L58" s="613">
        <v>9</v>
      </c>
      <c r="M58" s="614">
        <f t="shared" si="88"/>
        <v>1</v>
      </c>
      <c r="N58" s="613">
        <v>13</v>
      </c>
      <c r="O58" s="614">
        <f t="shared" si="89"/>
        <v>1</v>
      </c>
      <c r="P58" s="613">
        <v>13</v>
      </c>
      <c r="Q58" s="614">
        <f t="shared" si="90"/>
        <v>1</v>
      </c>
      <c r="R58" s="613">
        <v>10</v>
      </c>
      <c r="S58" s="614">
        <f t="shared" si="91"/>
        <v>1</v>
      </c>
      <c r="T58" s="613">
        <v>13</v>
      </c>
      <c r="U58" s="614">
        <f t="shared" si="92"/>
        <v>1</v>
      </c>
      <c r="V58" s="613">
        <v>15</v>
      </c>
      <c r="W58" s="614">
        <f t="shared" si="93"/>
        <v>1</v>
      </c>
      <c r="X58" s="615">
        <v>0</v>
      </c>
      <c r="Y58" s="614">
        <f t="shared" si="94"/>
        <v>0</v>
      </c>
      <c r="Z58" s="615">
        <v>0</v>
      </c>
      <c r="AA58" s="614">
        <f t="shared" si="95"/>
        <v>0</v>
      </c>
      <c r="AB58" s="615">
        <v>0</v>
      </c>
      <c r="AC58" s="614">
        <f t="shared" si="96"/>
        <v>0</v>
      </c>
      <c r="AD58" s="615"/>
      <c r="AE58" s="616"/>
      <c r="AF58" s="615"/>
      <c r="AG58" s="616"/>
      <c r="AH58" s="615"/>
      <c r="AI58" s="616"/>
      <c r="AJ58" s="617">
        <f t="shared" si="97"/>
        <v>100</v>
      </c>
      <c r="AK58" s="618">
        <f t="shared" si="98"/>
        <v>8</v>
      </c>
      <c r="AL58" s="613">
        <v>1</v>
      </c>
      <c r="AM58" s="613">
        <v>8</v>
      </c>
      <c r="AN58" s="618">
        <f t="shared" si="99"/>
        <v>9</v>
      </c>
      <c r="AO58" s="619">
        <f t="shared" si="100"/>
        <v>1</v>
      </c>
      <c r="AP58" s="620">
        <f t="shared" si="101"/>
        <v>5</v>
      </c>
      <c r="AQ58" s="621">
        <f t="shared" si="102"/>
        <v>6</v>
      </c>
      <c r="AR58" s="622">
        <f t="shared" si="103"/>
        <v>0</v>
      </c>
      <c r="AS58" s="622">
        <f t="shared" si="104"/>
        <v>3</v>
      </c>
      <c r="AT58" s="622">
        <f t="shared" si="105"/>
        <v>3</v>
      </c>
      <c r="AU58" s="623">
        <f t="shared" si="106"/>
        <v>50</v>
      </c>
      <c r="AV58" s="613"/>
      <c r="AW58" s="613"/>
      <c r="AX58" s="718"/>
      <c r="AY58" s="613"/>
      <c r="AZ58" s="618">
        <f t="shared" si="107"/>
        <v>3</v>
      </c>
      <c r="BA58" s="624">
        <f t="shared" si="108"/>
        <v>50</v>
      </c>
      <c r="BB58" s="613"/>
      <c r="BC58" s="625"/>
      <c r="BD58" s="625">
        <f t="shared" si="109"/>
        <v>1</v>
      </c>
      <c r="BE58" s="625">
        <f t="shared" si="110"/>
        <v>5</v>
      </c>
      <c r="BF58" s="626">
        <f t="shared" si="79"/>
        <v>94</v>
      </c>
      <c r="BG58" s="626" t="str">
        <f t="shared" si="80"/>
        <v>วัดควนเคี่ยม</v>
      </c>
      <c r="BH58" s="627">
        <f t="shared" si="81"/>
        <v>1</v>
      </c>
      <c r="BI58" s="627">
        <v>2</v>
      </c>
      <c r="BJ58" s="627">
        <v>1</v>
      </c>
      <c r="BK58" s="627">
        <v>1</v>
      </c>
      <c r="BL58" s="627">
        <v>1</v>
      </c>
      <c r="BM58" s="627"/>
      <c r="BN58" s="627">
        <v>1</v>
      </c>
      <c r="BO58" s="628"/>
      <c r="BP58" s="628"/>
      <c r="BQ58" s="628"/>
      <c r="BR58" s="627">
        <v>1</v>
      </c>
      <c r="BS58" s="627"/>
      <c r="BT58" s="627"/>
      <c r="BU58" s="627"/>
      <c r="BV58" s="627"/>
      <c r="BW58" s="627"/>
      <c r="BX58" s="627"/>
      <c r="BY58" s="627"/>
      <c r="BZ58" s="627"/>
      <c r="CA58" s="627">
        <v>1</v>
      </c>
      <c r="CB58" s="627"/>
      <c r="CC58" s="627"/>
      <c r="CD58" s="627"/>
      <c r="CE58" s="627"/>
      <c r="CF58" s="627"/>
      <c r="CG58" s="627"/>
      <c r="CH58" s="629">
        <v>0</v>
      </c>
      <c r="CI58" s="629"/>
      <c r="CJ58" s="630">
        <f t="shared" si="82"/>
        <v>9</v>
      </c>
      <c r="CK58" s="627">
        <f t="shared" si="111"/>
        <v>1</v>
      </c>
      <c r="CL58" s="627">
        <f t="shared" si="112"/>
        <v>5</v>
      </c>
      <c r="CM58" s="631">
        <f t="shared" si="113"/>
        <v>6</v>
      </c>
      <c r="CN58" s="632">
        <f t="shared" si="114"/>
        <v>0</v>
      </c>
      <c r="CO58" s="633">
        <f t="shared" si="115"/>
        <v>3</v>
      </c>
      <c r="CP58" s="632">
        <f t="shared" si="116"/>
        <v>3</v>
      </c>
      <c r="CQ58" s="634"/>
      <c r="CR58" s="634"/>
      <c r="CS58" s="634"/>
      <c r="CT58" s="634"/>
      <c r="CU58" s="634"/>
      <c r="CV58" s="634"/>
      <c r="CW58" s="634"/>
      <c r="CX58" s="635"/>
      <c r="CY58" s="635"/>
      <c r="CZ58" s="635"/>
      <c r="DA58" s="634"/>
      <c r="DB58" s="634"/>
      <c r="DC58" s="634"/>
      <c r="DD58" s="634"/>
      <c r="DE58" s="634"/>
      <c r="DF58" s="634"/>
      <c r="DG58" s="634"/>
      <c r="DH58" s="634"/>
      <c r="DI58" s="634"/>
      <c r="DJ58" s="634"/>
      <c r="DK58" s="634"/>
      <c r="DL58" s="634"/>
      <c r="DM58" s="634"/>
      <c r="DN58" s="634"/>
      <c r="DO58" s="634"/>
      <c r="DP58" s="634"/>
      <c r="DQ58" s="636">
        <f t="shared" si="117"/>
        <v>0</v>
      </c>
      <c r="DR58" s="637">
        <f t="shared" si="118"/>
        <v>94</v>
      </c>
      <c r="DS58" s="637" t="str">
        <f t="shared" si="119"/>
        <v>วัดควนเคี่ยม</v>
      </c>
      <c r="DT58" s="634">
        <f t="shared" si="120"/>
        <v>0</v>
      </c>
      <c r="DU58" s="634">
        <f t="shared" si="121"/>
        <v>0</v>
      </c>
      <c r="DV58" s="634">
        <f t="shared" si="122"/>
        <v>0</v>
      </c>
      <c r="DW58" s="634">
        <f t="shared" si="123"/>
        <v>0</v>
      </c>
      <c r="DX58" s="636">
        <f t="shared" si="124"/>
        <v>3</v>
      </c>
      <c r="DY58" s="638">
        <f t="shared" si="125"/>
        <v>50</v>
      </c>
      <c r="DZ58" s="639"/>
      <c r="EA58" s="639"/>
      <c r="EB58" s="639"/>
      <c r="EC58" s="639"/>
      <c r="ED58" s="639"/>
      <c r="EE58" s="639"/>
      <c r="EF58" s="639"/>
      <c r="EG58" s="639"/>
      <c r="EH58" s="639"/>
      <c r="EI58" s="639"/>
      <c r="EJ58" s="639"/>
      <c r="EK58" s="639"/>
      <c r="EL58" s="639"/>
      <c r="EM58" s="639"/>
      <c r="EN58" s="639"/>
      <c r="EO58" s="639"/>
      <c r="EP58" s="639"/>
      <c r="EQ58" s="639"/>
      <c r="ER58" s="639"/>
      <c r="ES58" s="639"/>
      <c r="ET58" s="639"/>
      <c r="EU58" s="639"/>
      <c r="EV58" s="639"/>
      <c r="EW58" s="639"/>
      <c r="EX58" s="639"/>
      <c r="EY58" s="639"/>
      <c r="EZ58" s="640">
        <f t="shared" si="126"/>
        <v>0</v>
      </c>
      <c r="FA58" s="626"/>
      <c r="FB58" s="641">
        <f t="shared" si="127"/>
        <v>0</v>
      </c>
      <c r="FD58" s="626">
        <f t="shared" si="85"/>
        <v>0</v>
      </c>
    </row>
    <row r="59" spans="1:160" s="395" customFormat="1">
      <c r="A59" s="446">
        <v>25</v>
      </c>
      <c r="B59" s="446" t="s">
        <v>552</v>
      </c>
      <c r="C59" s="446" t="str">
        <f>[1]เตรียมข้อมูล!C29</f>
        <v>เขาชัยสน</v>
      </c>
      <c r="D59" s="446"/>
      <c r="E59" s="384">
        <v>30</v>
      </c>
      <c r="F59" s="384">
        <v>1</v>
      </c>
      <c r="G59" s="384" t="s">
        <v>104</v>
      </c>
      <c r="H59" s="613">
        <v>11</v>
      </c>
      <c r="I59" s="614">
        <f t="shared" si="86"/>
        <v>1</v>
      </c>
      <c r="J59" s="613">
        <v>11</v>
      </c>
      <c r="K59" s="614">
        <f t="shared" si="87"/>
        <v>1</v>
      </c>
      <c r="L59" s="613">
        <v>9</v>
      </c>
      <c r="M59" s="614">
        <f t="shared" si="88"/>
        <v>1</v>
      </c>
      <c r="N59" s="613">
        <v>4</v>
      </c>
      <c r="O59" s="614">
        <f t="shared" si="89"/>
        <v>1</v>
      </c>
      <c r="P59" s="613">
        <v>8</v>
      </c>
      <c r="Q59" s="614">
        <f t="shared" si="90"/>
        <v>1</v>
      </c>
      <c r="R59" s="613">
        <v>10</v>
      </c>
      <c r="S59" s="614">
        <f t="shared" si="91"/>
        <v>1</v>
      </c>
      <c r="T59" s="613">
        <v>3</v>
      </c>
      <c r="U59" s="614">
        <f t="shared" si="92"/>
        <v>1</v>
      </c>
      <c r="V59" s="613">
        <v>7</v>
      </c>
      <c r="W59" s="614">
        <f t="shared" si="93"/>
        <v>1</v>
      </c>
      <c r="X59" s="615">
        <v>0</v>
      </c>
      <c r="Y59" s="614">
        <f t="shared" si="94"/>
        <v>0</v>
      </c>
      <c r="Z59" s="615">
        <v>0</v>
      </c>
      <c r="AA59" s="614">
        <f t="shared" si="95"/>
        <v>0</v>
      </c>
      <c r="AB59" s="615">
        <v>0</v>
      </c>
      <c r="AC59" s="614">
        <f t="shared" si="96"/>
        <v>0</v>
      </c>
      <c r="AD59" s="615"/>
      <c r="AE59" s="616"/>
      <c r="AF59" s="615"/>
      <c r="AG59" s="616"/>
      <c r="AH59" s="615"/>
      <c r="AI59" s="616"/>
      <c r="AJ59" s="617">
        <f t="shared" si="97"/>
        <v>63</v>
      </c>
      <c r="AK59" s="618">
        <f t="shared" si="98"/>
        <v>8</v>
      </c>
      <c r="AL59" s="613">
        <v>1</v>
      </c>
      <c r="AM59" s="613">
        <v>8</v>
      </c>
      <c r="AN59" s="618">
        <f t="shared" si="99"/>
        <v>9</v>
      </c>
      <c r="AO59" s="619">
        <f t="shared" si="100"/>
        <v>1</v>
      </c>
      <c r="AP59" s="620">
        <f t="shared" si="101"/>
        <v>4</v>
      </c>
      <c r="AQ59" s="621">
        <f t="shared" si="102"/>
        <v>5</v>
      </c>
      <c r="AR59" s="622">
        <f t="shared" si="103"/>
        <v>0</v>
      </c>
      <c r="AS59" s="622">
        <f t="shared" si="104"/>
        <v>4</v>
      </c>
      <c r="AT59" s="622">
        <f t="shared" si="105"/>
        <v>4</v>
      </c>
      <c r="AU59" s="623">
        <f t="shared" si="106"/>
        <v>80</v>
      </c>
      <c r="AV59" s="613"/>
      <c r="AW59" s="613"/>
      <c r="AX59" s="718"/>
      <c r="AY59" s="613"/>
      <c r="AZ59" s="618">
        <f t="shared" si="107"/>
        <v>4</v>
      </c>
      <c r="BA59" s="624">
        <f t="shared" si="108"/>
        <v>80</v>
      </c>
      <c r="BB59" s="613"/>
      <c r="BC59" s="625"/>
      <c r="BD59" s="625">
        <f t="shared" si="109"/>
        <v>1</v>
      </c>
      <c r="BE59" s="625">
        <f t="shared" si="110"/>
        <v>4</v>
      </c>
      <c r="BF59" s="626">
        <f t="shared" si="79"/>
        <v>25</v>
      </c>
      <c r="BG59" s="626" t="str">
        <f t="shared" si="80"/>
        <v>วัดควนสามโพธิ์</v>
      </c>
      <c r="BH59" s="627">
        <f t="shared" si="81"/>
        <v>1</v>
      </c>
      <c r="BI59" s="627">
        <v>1</v>
      </c>
      <c r="BJ59" s="627">
        <v>2</v>
      </c>
      <c r="BK59" s="627">
        <v>1</v>
      </c>
      <c r="BL59" s="627">
        <v>1</v>
      </c>
      <c r="BM59" s="627"/>
      <c r="BN59" s="627">
        <v>1</v>
      </c>
      <c r="BO59" s="628"/>
      <c r="BP59" s="628"/>
      <c r="BQ59" s="628"/>
      <c r="BR59" s="627">
        <v>1</v>
      </c>
      <c r="BS59" s="627"/>
      <c r="BT59" s="627"/>
      <c r="BU59" s="627"/>
      <c r="BV59" s="627"/>
      <c r="BW59" s="627"/>
      <c r="BX59" s="627"/>
      <c r="BY59" s="627"/>
      <c r="BZ59" s="627"/>
      <c r="CA59" s="627">
        <v>1</v>
      </c>
      <c r="CB59" s="627"/>
      <c r="CC59" s="627"/>
      <c r="CD59" s="627"/>
      <c r="CE59" s="627"/>
      <c r="CF59" s="627"/>
      <c r="CG59" s="627"/>
      <c r="CH59" s="629">
        <v>0</v>
      </c>
      <c r="CI59" s="629"/>
      <c r="CJ59" s="630">
        <f t="shared" si="82"/>
        <v>9</v>
      </c>
      <c r="CK59" s="627">
        <f t="shared" si="111"/>
        <v>1</v>
      </c>
      <c r="CL59" s="627">
        <f t="shared" si="112"/>
        <v>4</v>
      </c>
      <c r="CM59" s="631">
        <f t="shared" si="113"/>
        <v>5</v>
      </c>
      <c r="CN59" s="632">
        <f t="shared" si="114"/>
        <v>0</v>
      </c>
      <c r="CO59" s="633">
        <f t="shared" si="115"/>
        <v>4</v>
      </c>
      <c r="CP59" s="632">
        <f t="shared" si="116"/>
        <v>4</v>
      </c>
      <c r="CQ59" s="634"/>
      <c r="CR59" s="634"/>
      <c r="CS59" s="634"/>
      <c r="CT59" s="634"/>
      <c r="CU59" s="634"/>
      <c r="CV59" s="634"/>
      <c r="CW59" s="634"/>
      <c r="CX59" s="635"/>
      <c r="CY59" s="635"/>
      <c r="CZ59" s="635"/>
      <c r="DA59" s="634"/>
      <c r="DB59" s="634"/>
      <c r="DC59" s="634"/>
      <c r="DD59" s="634"/>
      <c r="DE59" s="634"/>
      <c r="DF59" s="634"/>
      <c r="DG59" s="634"/>
      <c r="DH59" s="634"/>
      <c r="DI59" s="634"/>
      <c r="DJ59" s="634"/>
      <c r="DK59" s="634"/>
      <c r="DL59" s="634"/>
      <c r="DM59" s="634"/>
      <c r="DN59" s="634"/>
      <c r="DO59" s="634"/>
      <c r="DP59" s="634"/>
      <c r="DQ59" s="636">
        <f t="shared" si="117"/>
        <v>0</v>
      </c>
      <c r="DR59" s="637">
        <f t="shared" si="118"/>
        <v>25</v>
      </c>
      <c r="DS59" s="637" t="str">
        <f t="shared" si="119"/>
        <v>วัดควนสามโพธิ์</v>
      </c>
      <c r="DT59" s="634">
        <f t="shared" si="120"/>
        <v>0</v>
      </c>
      <c r="DU59" s="634">
        <f t="shared" si="121"/>
        <v>0</v>
      </c>
      <c r="DV59" s="634">
        <f t="shared" si="122"/>
        <v>0</v>
      </c>
      <c r="DW59" s="634">
        <f t="shared" si="123"/>
        <v>0</v>
      </c>
      <c r="DX59" s="636">
        <f t="shared" si="124"/>
        <v>4</v>
      </c>
      <c r="DY59" s="638">
        <f t="shared" si="125"/>
        <v>80</v>
      </c>
      <c r="DZ59" s="639"/>
      <c r="EA59" s="639"/>
      <c r="EB59" s="639"/>
      <c r="EC59" s="639"/>
      <c r="ED59" s="639"/>
      <c r="EE59" s="639"/>
      <c r="EF59" s="639"/>
      <c r="EG59" s="639"/>
      <c r="EH59" s="639"/>
      <c r="EI59" s="639"/>
      <c r="EJ59" s="639"/>
      <c r="EK59" s="639"/>
      <c r="EL59" s="639"/>
      <c r="EM59" s="639"/>
      <c r="EN59" s="639"/>
      <c r="EO59" s="639"/>
      <c r="EP59" s="639"/>
      <c r="EQ59" s="639"/>
      <c r="ER59" s="639"/>
      <c r="ES59" s="639"/>
      <c r="ET59" s="639"/>
      <c r="EU59" s="639"/>
      <c r="EV59" s="639"/>
      <c r="EW59" s="639"/>
      <c r="EX59" s="639"/>
      <c r="EY59" s="639"/>
      <c r="EZ59" s="640">
        <f t="shared" si="126"/>
        <v>0</v>
      </c>
      <c r="FA59" s="626"/>
      <c r="FB59" s="641">
        <f t="shared" si="127"/>
        <v>0</v>
      </c>
      <c r="FD59" s="626">
        <f t="shared" si="85"/>
        <v>0</v>
      </c>
    </row>
    <row r="60" spans="1:160" s="395" customFormat="1">
      <c r="A60" s="446">
        <v>3</v>
      </c>
      <c r="B60" s="446" t="s">
        <v>553</v>
      </c>
      <c r="C60" s="446" t="str">
        <f>[1]เตรียมข้อมูล!C7</f>
        <v>เขาชัยสน</v>
      </c>
      <c r="D60" s="446"/>
      <c r="E60" s="384">
        <v>12</v>
      </c>
      <c r="F60" s="384">
        <v>4</v>
      </c>
      <c r="G60" s="384" t="s">
        <v>104</v>
      </c>
      <c r="H60" s="613">
        <v>6</v>
      </c>
      <c r="I60" s="614">
        <f t="shared" si="86"/>
        <v>1</v>
      </c>
      <c r="J60" s="613">
        <v>8</v>
      </c>
      <c r="K60" s="614">
        <f t="shared" si="87"/>
        <v>1</v>
      </c>
      <c r="L60" s="613">
        <v>4</v>
      </c>
      <c r="M60" s="614">
        <f t="shared" si="88"/>
        <v>1</v>
      </c>
      <c r="N60" s="613">
        <v>7</v>
      </c>
      <c r="O60" s="614">
        <f t="shared" si="89"/>
        <v>1</v>
      </c>
      <c r="P60" s="613">
        <v>7</v>
      </c>
      <c r="Q60" s="614">
        <f t="shared" si="90"/>
        <v>1</v>
      </c>
      <c r="R60" s="613">
        <v>12</v>
      </c>
      <c r="S60" s="614">
        <f t="shared" si="91"/>
        <v>1</v>
      </c>
      <c r="T60" s="613">
        <v>13</v>
      </c>
      <c r="U60" s="614">
        <f t="shared" si="92"/>
        <v>1</v>
      </c>
      <c r="V60" s="613">
        <v>11</v>
      </c>
      <c r="W60" s="614">
        <f t="shared" si="93"/>
        <v>1</v>
      </c>
      <c r="X60" s="615">
        <v>0</v>
      </c>
      <c r="Y60" s="614">
        <f t="shared" si="94"/>
        <v>0</v>
      </c>
      <c r="Z60" s="615">
        <v>0</v>
      </c>
      <c r="AA60" s="614">
        <f t="shared" si="95"/>
        <v>0</v>
      </c>
      <c r="AB60" s="615">
        <v>0</v>
      </c>
      <c r="AC60" s="614">
        <f t="shared" si="96"/>
        <v>0</v>
      </c>
      <c r="AD60" s="615"/>
      <c r="AE60" s="616"/>
      <c r="AF60" s="615"/>
      <c r="AG60" s="616"/>
      <c r="AH60" s="615"/>
      <c r="AI60" s="616"/>
      <c r="AJ60" s="617">
        <f t="shared" si="97"/>
        <v>68</v>
      </c>
      <c r="AK60" s="618">
        <f t="shared" si="98"/>
        <v>8</v>
      </c>
      <c r="AL60" s="613">
        <v>1</v>
      </c>
      <c r="AM60" s="613">
        <v>8</v>
      </c>
      <c r="AN60" s="618">
        <f t="shared" si="99"/>
        <v>9</v>
      </c>
      <c r="AO60" s="619">
        <f t="shared" si="100"/>
        <v>1</v>
      </c>
      <c r="AP60" s="620">
        <f t="shared" si="101"/>
        <v>4</v>
      </c>
      <c r="AQ60" s="621">
        <f t="shared" si="102"/>
        <v>5</v>
      </c>
      <c r="AR60" s="622">
        <f t="shared" si="103"/>
        <v>0</v>
      </c>
      <c r="AS60" s="622">
        <f t="shared" si="104"/>
        <v>4</v>
      </c>
      <c r="AT60" s="622">
        <f t="shared" si="105"/>
        <v>4</v>
      </c>
      <c r="AU60" s="623">
        <f t="shared" si="106"/>
        <v>80</v>
      </c>
      <c r="AV60" s="613"/>
      <c r="AW60" s="613"/>
      <c r="AX60" s="718"/>
      <c r="AY60" s="613"/>
      <c r="AZ60" s="618">
        <f t="shared" si="107"/>
        <v>4</v>
      </c>
      <c r="BA60" s="624">
        <f t="shared" si="108"/>
        <v>80</v>
      </c>
      <c r="BB60" s="613"/>
      <c r="BC60" s="625"/>
      <c r="BD60" s="625">
        <f t="shared" si="109"/>
        <v>1</v>
      </c>
      <c r="BE60" s="625">
        <f t="shared" si="110"/>
        <v>4</v>
      </c>
      <c r="BF60" s="626">
        <f t="shared" si="79"/>
        <v>3</v>
      </c>
      <c r="BG60" s="626" t="str">
        <f t="shared" si="80"/>
        <v>วัดหัวเขาชัยสน</v>
      </c>
      <c r="BH60" s="627">
        <f t="shared" si="81"/>
        <v>1</v>
      </c>
      <c r="BI60" s="627">
        <v>1</v>
      </c>
      <c r="BJ60" s="627">
        <v>2</v>
      </c>
      <c r="BK60" s="627">
        <v>1</v>
      </c>
      <c r="BL60" s="627"/>
      <c r="BM60" s="627"/>
      <c r="BN60" s="627"/>
      <c r="BO60" s="628"/>
      <c r="BP60" s="628"/>
      <c r="BQ60" s="628"/>
      <c r="BR60" s="627">
        <v>1</v>
      </c>
      <c r="BS60" s="627"/>
      <c r="BT60" s="627"/>
      <c r="BU60" s="627"/>
      <c r="BV60" s="627"/>
      <c r="BW60" s="627"/>
      <c r="BX60" s="627">
        <v>1</v>
      </c>
      <c r="BY60" s="627">
        <v>1</v>
      </c>
      <c r="BZ60" s="627"/>
      <c r="CA60" s="627">
        <v>1</v>
      </c>
      <c r="CB60" s="627"/>
      <c r="CC60" s="627"/>
      <c r="CD60" s="627"/>
      <c r="CE60" s="627"/>
      <c r="CF60" s="627"/>
      <c r="CG60" s="627"/>
      <c r="CH60" s="629">
        <v>0</v>
      </c>
      <c r="CI60" s="629"/>
      <c r="CJ60" s="630">
        <f t="shared" si="82"/>
        <v>9</v>
      </c>
      <c r="CK60" s="627">
        <f t="shared" si="111"/>
        <v>1</v>
      </c>
      <c r="CL60" s="627">
        <f t="shared" si="112"/>
        <v>4</v>
      </c>
      <c r="CM60" s="631">
        <f t="shared" si="113"/>
        <v>5</v>
      </c>
      <c r="CN60" s="632">
        <f t="shared" si="114"/>
        <v>0</v>
      </c>
      <c r="CO60" s="633">
        <f t="shared" si="115"/>
        <v>4</v>
      </c>
      <c r="CP60" s="632">
        <f t="shared" si="116"/>
        <v>4</v>
      </c>
      <c r="CQ60" s="634"/>
      <c r="CR60" s="634"/>
      <c r="CS60" s="634"/>
      <c r="CT60" s="634"/>
      <c r="CU60" s="634"/>
      <c r="CV60" s="634"/>
      <c r="CW60" s="634"/>
      <c r="CX60" s="635"/>
      <c r="CY60" s="635"/>
      <c r="CZ60" s="635"/>
      <c r="DA60" s="634"/>
      <c r="DB60" s="634"/>
      <c r="DC60" s="634"/>
      <c r="DD60" s="634"/>
      <c r="DE60" s="634"/>
      <c r="DF60" s="634"/>
      <c r="DG60" s="634"/>
      <c r="DH60" s="634"/>
      <c r="DI60" s="634"/>
      <c r="DJ60" s="634"/>
      <c r="DK60" s="634"/>
      <c r="DL60" s="634"/>
      <c r="DM60" s="634"/>
      <c r="DN60" s="634"/>
      <c r="DO60" s="634"/>
      <c r="DP60" s="634"/>
      <c r="DQ60" s="636">
        <f t="shared" si="117"/>
        <v>0</v>
      </c>
      <c r="DR60" s="637">
        <f t="shared" si="118"/>
        <v>3</v>
      </c>
      <c r="DS60" s="637" t="str">
        <f t="shared" si="119"/>
        <v>วัดหัวเขาชัยสน</v>
      </c>
      <c r="DT60" s="634">
        <f t="shared" si="120"/>
        <v>0</v>
      </c>
      <c r="DU60" s="634">
        <f t="shared" si="121"/>
        <v>0</v>
      </c>
      <c r="DV60" s="634">
        <f t="shared" si="122"/>
        <v>0</v>
      </c>
      <c r="DW60" s="634">
        <f t="shared" si="123"/>
        <v>0</v>
      </c>
      <c r="DX60" s="636">
        <f t="shared" si="124"/>
        <v>4</v>
      </c>
      <c r="DY60" s="638">
        <f t="shared" si="125"/>
        <v>80</v>
      </c>
      <c r="DZ60" s="639"/>
      <c r="EA60" s="639"/>
      <c r="EB60" s="639"/>
      <c r="EC60" s="639"/>
      <c r="ED60" s="639"/>
      <c r="EE60" s="639"/>
      <c r="EF60" s="639"/>
      <c r="EG60" s="639"/>
      <c r="EH60" s="639"/>
      <c r="EI60" s="639"/>
      <c r="EJ60" s="639"/>
      <c r="EK60" s="639"/>
      <c r="EL60" s="639"/>
      <c r="EM60" s="639"/>
      <c r="EN60" s="639"/>
      <c r="EO60" s="639"/>
      <c r="EP60" s="639"/>
      <c r="EQ60" s="639"/>
      <c r="ER60" s="639"/>
      <c r="ES60" s="639"/>
      <c r="ET60" s="639"/>
      <c r="EU60" s="639"/>
      <c r="EV60" s="639"/>
      <c r="EW60" s="639"/>
      <c r="EX60" s="639"/>
      <c r="EY60" s="639"/>
      <c r="EZ60" s="640">
        <f t="shared" si="126"/>
        <v>0</v>
      </c>
      <c r="FA60" s="645"/>
      <c r="FB60" s="641">
        <f t="shared" si="127"/>
        <v>0</v>
      </c>
      <c r="FD60" s="626">
        <f t="shared" si="85"/>
        <v>0</v>
      </c>
    </row>
    <row r="61" spans="1:160" s="395" customFormat="1">
      <c r="A61" s="446">
        <v>17</v>
      </c>
      <c r="B61" s="446" t="s">
        <v>554</v>
      </c>
      <c r="C61" s="446" t="str">
        <f>[1]เตรียมข้อมูล!C21</f>
        <v>เขาชัยสน</v>
      </c>
      <c r="D61" s="446"/>
      <c r="E61" s="384">
        <v>25</v>
      </c>
      <c r="F61" s="384">
        <v>4</v>
      </c>
      <c r="G61" s="384" t="s">
        <v>104</v>
      </c>
      <c r="H61" s="613">
        <v>0</v>
      </c>
      <c r="I61" s="614">
        <f t="shared" si="86"/>
        <v>0</v>
      </c>
      <c r="J61" s="613">
        <v>0</v>
      </c>
      <c r="K61" s="614">
        <f t="shared" si="87"/>
        <v>0</v>
      </c>
      <c r="L61" s="613">
        <v>9</v>
      </c>
      <c r="M61" s="614">
        <f t="shared" si="88"/>
        <v>1</v>
      </c>
      <c r="N61" s="613">
        <v>13</v>
      </c>
      <c r="O61" s="614">
        <f t="shared" si="89"/>
        <v>1</v>
      </c>
      <c r="P61" s="613">
        <v>15</v>
      </c>
      <c r="Q61" s="614">
        <f t="shared" si="90"/>
        <v>1</v>
      </c>
      <c r="R61" s="613">
        <v>11</v>
      </c>
      <c r="S61" s="614">
        <f t="shared" si="91"/>
        <v>1</v>
      </c>
      <c r="T61" s="613">
        <v>22</v>
      </c>
      <c r="U61" s="614">
        <f t="shared" si="92"/>
        <v>1</v>
      </c>
      <c r="V61" s="613">
        <v>16</v>
      </c>
      <c r="W61" s="614">
        <f t="shared" si="93"/>
        <v>1</v>
      </c>
      <c r="X61" s="615">
        <v>0</v>
      </c>
      <c r="Y61" s="614">
        <f t="shared" si="94"/>
        <v>0</v>
      </c>
      <c r="Z61" s="615">
        <v>0</v>
      </c>
      <c r="AA61" s="614">
        <f t="shared" si="95"/>
        <v>0</v>
      </c>
      <c r="AB61" s="615">
        <v>0</v>
      </c>
      <c r="AC61" s="614">
        <f t="shared" si="96"/>
        <v>0</v>
      </c>
      <c r="AD61" s="615"/>
      <c r="AE61" s="616"/>
      <c r="AF61" s="615"/>
      <c r="AG61" s="616"/>
      <c r="AH61" s="615"/>
      <c r="AI61" s="616"/>
      <c r="AJ61" s="617">
        <f t="shared" si="97"/>
        <v>86</v>
      </c>
      <c r="AK61" s="618">
        <f t="shared" si="98"/>
        <v>6</v>
      </c>
      <c r="AL61" s="613">
        <v>1</v>
      </c>
      <c r="AM61" s="613">
        <v>9</v>
      </c>
      <c r="AN61" s="618">
        <f t="shared" si="99"/>
        <v>10</v>
      </c>
      <c r="AO61" s="619">
        <f t="shared" si="100"/>
        <v>1</v>
      </c>
      <c r="AP61" s="620">
        <f t="shared" si="101"/>
        <v>5</v>
      </c>
      <c r="AQ61" s="621">
        <f t="shared" si="102"/>
        <v>6</v>
      </c>
      <c r="AR61" s="622">
        <f t="shared" si="103"/>
        <v>0</v>
      </c>
      <c r="AS61" s="622">
        <f t="shared" si="104"/>
        <v>4</v>
      </c>
      <c r="AT61" s="622">
        <f t="shared" si="105"/>
        <v>4</v>
      </c>
      <c r="AU61" s="623">
        <f t="shared" si="106"/>
        <v>66.666666666666657</v>
      </c>
      <c r="AV61" s="613"/>
      <c r="AW61" s="613"/>
      <c r="AX61" s="718"/>
      <c r="AY61" s="613">
        <v>1</v>
      </c>
      <c r="AZ61" s="618">
        <f t="shared" si="107"/>
        <v>5</v>
      </c>
      <c r="BA61" s="624">
        <f t="shared" si="108"/>
        <v>83.333333333333343</v>
      </c>
      <c r="BB61" s="613"/>
      <c r="BC61" s="625"/>
      <c r="BD61" s="625">
        <f t="shared" si="109"/>
        <v>1</v>
      </c>
      <c r="BE61" s="625">
        <f t="shared" si="110"/>
        <v>5</v>
      </c>
      <c r="BF61" s="626">
        <f t="shared" si="79"/>
        <v>17</v>
      </c>
      <c r="BG61" s="626" t="str">
        <f t="shared" si="80"/>
        <v>ไทยรัฐวิทยา 23 (วัดโคกโหนด)</v>
      </c>
      <c r="BH61" s="627">
        <f t="shared" si="81"/>
        <v>1</v>
      </c>
      <c r="BI61" s="627">
        <v>0</v>
      </c>
      <c r="BJ61" s="627">
        <v>2</v>
      </c>
      <c r="BK61" s="627">
        <v>1</v>
      </c>
      <c r="BL61" s="627">
        <v>1</v>
      </c>
      <c r="BM61" s="627"/>
      <c r="BN61" s="627">
        <v>1</v>
      </c>
      <c r="BO61" s="628"/>
      <c r="BP61" s="628"/>
      <c r="BQ61" s="628"/>
      <c r="BR61" s="627"/>
      <c r="BS61" s="627">
        <v>1</v>
      </c>
      <c r="BT61" s="627"/>
      <c r="BU61" s="627">
        <v>1</v>
      </c>
      <c r="BV61" s="627"/>
      <c r="BW61" s="627"/>
      <c r="BX61" s="627"/>
      <c r="BY61" s="627"/>
      <c r="BZ61" s="627"/>
      <c r="CA61" s="627">
        <v>1</v>
      </c>
      <c r="CB61" s="627"/>
      <c r="CC61" s="627">
        <v>1</v>
      </c>
      <c r="CD61" s="627"/>
      <c r="CE61" s="627"/>
      <c r="CF61" s="627"/>
      <c r="CG61" s="627"/>
      <c r="CH61" s="629">
        <v>0</v>
      </c>
      <c r="CI61" s="629"/>
      <c r="CJ61" s="630">
        <f t="shared" si="82"/>
        <v>10</v>
      </c>
      <c r="CK61" s="627">
        <f t="shared" si="111"/>
        <v>1</v>
      </c>
      <c r="CL61" s="627">
        <f t="shared" si="112"/>
        <v>5</v>
      </c>
      <c r="CM61" s="631">
        <f t="shared" si="113"/>
        <v>6</v>
      </c>
      <c r="CN61" s="632">
        <f t="shared" si="114"/>
        <v>0</v>
      </c>
      <c r="CO61" s="633">
        <f t="shared" si="115"/>
        <v>4</v>
      </c>
      <c r="CP61" s="632">
        <f t="shared" si="116"/>
        <v>4</v>
      </c>
      <c r="CQ61" s="634"/>
      <c r="CR61" s="634"/>
      <c r="CS61" s="634"/>
      <c r="CT61" s="634"/>
      <c r="CU61" s="634"/>
      <c r="CV61" s="634"/>
      <c r="CW61" s="634"/>
      <c r="CX61" s="635"/>
      <c r="CY61" s="635"/>
      <c r="CZ61" s="635"/>
      <c r="DA61" s="634"/>
      <c r="DB61" s="634"/>
      <c r="DC61" s="634"/>
      <c r="DD61" s="634"/>
      <c r="DE61" s="634"/>
      <c r="DF61" s="634"/>
      <c r="DG61" s="634"/>
      <c r="DH61" s="634"/>
      <c r="DI61" s="634"/>
      <c r="DJ61" s="634"/>
      <c r="DK61" s="634"/>
      <c r="DL61" s="634"/>
      <c r="DM61" s="634"/>
      <c r="DN61" s="634"/>
      <c r="DO61" s="634"/>
      <c r="DP61" s="634"/>
      <c r="DQ61" s="636">
        <f t="shared" si="117"/>
        <v>0</v>
      </c>
      <c r="DR61" s="637">
        <f t="shared" si="118"/>
        <v>17</v>
      </c>
      <c r="DS61" s="637" t="str">
        <f t="shared" si="119"/>
        <v>ไทยรัฐวิทยา 23 (วัดโคกโหนด)</v>
      </c>
      <c r="DT61" s="634">
        <f t="shared" si="120"/>
        <v>0</v>
      </c>
      <c r="DU61" s="634">
        <f t="shared" si="121"/>
        <v>0</v>
      </c>
      <c r="DV61" s="634">
        <f t="shared" si="122"/>
        <v>0</v>
      </c>
      <c r="DW61" s="634">
        <f t="shared" si="123"/>
        <v>1</v>
      </c>
      <c r="DX61" s="636">
        <f t="shared" si="124"/>
        <v>5</v>
      </c>
      <c r="DY61" s="638">
        <f t="shared" si="125"/>
        <v>83.333333333333343</v>
      </c>
      <c r="DZ61" s="644"/>
      <c r="EA61" s="644"/>
      <c r="EB61" s="644"/>
      <c r="EC61" s="644"/>
      <c r="ED61" s="644"/>
      <c r="EE61" s="644"/>
      <c r="EF61" s="644"/>
      <c r="EG61" s="644"/>
      <c r="EH61" s="644"/>
      <c r="EI61" s="644"/>
      <c r="EJ61" s="644"/>
      <c r="EK61" s="644"/>
      <c r="EL61" s="644"/>
      <c r="EM61" s="644"/>
      <c r="EN61" s="644"/>
      <c r="EO61" s="644"/>
      <c r="EP61" s="644"/>
      <c r="EQ61" s="644"/>
      <c r="ER61" s="644"/>
      <c r="ES61" s="644"/>
      <c r="ET61" s="644"/>
      <c r="EU61" s="644"/>
      <c r="EV61" s="644"/>
      <c r="EW61" s="644"/>
      <c r="EX61" s="644"/>
      <c r="EY61" s="644"/>
      <c r="EZ61" s="640">
        <f t="shared" si="126"/>
        <v>0</v>
      </c>
      <c r="FA61" s="626"/>
      <c r="FB61" s="641">
        <f t="shared" si="127"/>
        <v>0</v>
      </c>
      <c r="FD61" s="626">
        <f t="shared" si="85"/>
        <v>0</v>
      </c>
    </row>
    <row r="62" spans="1:160" s="395" customFormat="1">
      <c r="A62" s="446"/>
      <c r="B62" s="446"/>
      <c r="C62" s="446"/>
      <c r="D62" s="446"/>
      <c r="E62" s="384"/>
      <c r="F62" s="384"/>
      <c r="G62" s="384"/>
      <c r="H62" s="613"/>
      <c r="I62" s="614"/>
      <c r="J62" s="613"/>
      <c r="K62" s="614"/>
      <c r="L62" s="613"/>
      <c r="M62" s="614"/>
      <c r="N62" s="613"/>
      <c r="O62" s="614"/>
      <c r="P62" s="613"/>
      <c r="Q62" s="614"/>
      <c r="R62" s="613"/>
      <c r="S62" s="614"/>
      <c r="T62" s="613"/>
      <c r="U62" s="614"/>
      <c r="V62" s="613"/>
      <c r="W62" s="614"/>
      <c r="X62" s="615"/>
      <c r="Y62" s="614"/>
      <c r="Z62" s="615"/>
      <c r="AA62" s="614"/>
      <c r="AB62" s="615"/>
      <c r="AC62" s="614"/>
      <c r="AD62" s="615"/>
      <c r="AE62" s="616"/>
      <c r="AF62" s="615"/>
      <c r="AG62" s="616"/>
      <c r="AH62" s="615"/>
      <c r="AI62" s="616"/>
      <c r="AJ62" s="617"/>
      <c r="AK62" s="618"/>
      <c r="AL62" s="613"/>
      <c r="AM62" s="613"/>
      <c r="AN62" s="618"/>
      <c r="AO62" s="619"/>
      <c r="AP62" s="620"/>
      <c r="AQ62" s="621"/>
      <c r="AR62" s="622"/>
      <c r="AS62" s="622"/>
      <c r="AT62" s="622"/>
      <c r="AU62" s="623"/>
      <c r="AV62" s="613"/>
      <c r="AW62" s="613"/>
      <c r="AX62" s="718"/>
      <c r="AY62" s="613"/>
      <c r="AZ62" s="618"/>
      <c r="BA62" s="624"/>
      <c r="BB62" s="613"/>
      <c r="BC62" s="625"/>
      <c r="BD62" s="625"/>
      <c r="BE62" s="625"/>
      <c r="BF62" s="626">
        <f t="shared" si="79"/>
        <v>0</v>
      </c>
      <c r="BG62" s="626">
        <f t="shared" si="80"/>
        <v>0</v>
      </c>
      <c r="BH62" s="627">
        <f t="shared" si="81"/>
        <v>0</v>
      </c>
      <c r="BI62" s="627"/>
      <c r="BJ62" s="627"/>
      <c r="BK62" s="627"/>
      <c r="BL62" s="627"/>
      <c r="BM62" s="627"/>
      <c r="BN62" s="627"/>
      <c r="BO62" s="628"/>
      <c r="BP62" s="628"/>
      <c r="BQ62" s="628"/>
      <c r="BR62" s="627"/>
      <c r="BS62" s="627"/>
      <c r="BT62" s="627"/>
      <c r="BU62" s="627"/>
      <c r="BV62" s="627"/>
      <c r="BW62" s="627"/>
      <c r="BX62" s="627"/>
      <c r="BY62" s="627"/>
      <c r="BZ62" s="627"/>
      <c r="CA62" s="627"/>
      <c r="CB62" s="627"/>
      <c r="CC62" s="627"/>
      <c r="CD62" s="627"/>
      <c r="CE62" s="627"/>
      <c r="CF62" s="627"/>
      <c r="CG62" s="627"/>
      <c r="CH62" s="629"/>
      <c r="CI62" s="629"/>
      <c r="CJ62" s="630">
        <f t="shared" si="82"/>
        <v>0</v>
      </c>
      <c r="CK62" s="627"/>
      <c r="CL62" s="627"/>
      <c r="CM62" s="631"/>
      <c r="CN62" s="632"/>
      <c r="CO62" s="633"/>
      <c r="CP62" s="632"/>
      <c r="CQ62" s="634"/>
      <c r="CR62" s="634"/>
      <c r="CS62" s="634"/>
      <c r="CT62" s="634"/>
      <c r="CU62" s="634"/>
      <c r="CV62" s="634"/>
      <c r="CW62" s="634"/>
      <c r="CX62" s="635"/>
      <c r="CY62" s="635"/>
      <c r="CZ62" s="635"/>
      <c r="DA62" s="634"/>
      <c r="DB62" s="634"/>
      <c r="DC62" s="634"/>
      <c r="DD62" s="634"/>
      <c r="DE62" s="634"/>
      <c r="DF62" s="634"/>
      <c r="DG62" s="634"/>
      <c r="DH62" s="634"/>
      <c r="DI62" s="634"/>
      <c r="DJ62" s="634"/>
      <c r="DK62" s="634"/>
      <c r="DL62" s="634"/>
      <c r="DM62" s="634"/>
      <c r="DN62" s="634"/>
      <c r="DO62" s="634"/>
      <c r="DP62" s="634"/>
      <c r="DQ62" s="636"/>
      <c r="DR62" s="637">
        <f t="shared" si="118"/>
        <v>0</v>
      </c>
      <c r="DS62" s="637">
        <f t="shared" si="119"/>
        <v>0</v>
      </c>
      <c r="DT62" s="634"/>
      <c r="DU62" s="634"/>
      <c r="DV62" s="634"/>
      <c r="DW62" s="634"/>
      <c r="DX62" s="636"/>
      <c r="DY62" s="638"/>
      <c r="DZ62" s="646"/>
      <c r="EA62" s="646"/>
      <c r="EB62" s="646"/>
      <c r="EC62" s="646"/>
      <c r="ED62" s="646"/>
      <c r="EE62" s="646"/>
      <c r="EF62" s="646"/>
      <c r="EG62" s="646"/>
      <c r="EH62" s="646"/>
      <c r="EI62" s="646"/>
      <c r="EJ62" s="646"/>
      <c r="EK62" s="646"/>
      <c r="EL62" s="646"/>
      <c r="EM62" s="646"/>
      <c r="EN62" s="639"/>
      <c r="EO62" s="639"/>
      <c r="EP62" s="639"/>
      <c r="EQ62" s="639"/>
      <c r="ER62" s="639"/>
      <c r="ES62" s="639"/>
      <c r="ET62" s="639"/>
      <c r="EU62" s="639"/>
      <c r="EV62" s="639"/>
      <c r="EW62" s="639"/>
      <c r="EX62" s="639"/>
      <c r="EY62" s="639"/>
      <c r="EZ62" s="640"/>
      <c r="FA62" s="626"/>
      <c r="FB62" s="641"/>
      <c r="FD62" s="626">
        <f t="shared" si="85"/>
        <v>0</v>
      </c>
    </row>
    <row r="63" spans="1:160" s="527" customFormat="1">
      <c r="A63" s="526">
        <v>83</v>
      </c>
      <c r="B63" s="526" t="s">
        <v>555</v>
      </c>
      <c r="C63" s="526" t="str">
        <f>[1]เตรียมข้อมูล!C87</f>
        <v>ตะโหมด</v>
      </c>
      <c r="D63" s="526"/>
      <c r="E63" s="526">
        <v>33</v>
      </c>
      <c r="F63" s="526">
        <v>4</v>
      </c>
      <c r="G63" s="526" t="s">
        <v>104</v>
      </c>
      <c r="H63" s="647">
        <v>19</v>
      </c>
      <c r="I63" s="648">
        <f>IF(H63=0,0,IF(H63&lt;10,1,IF(MOD(H63,30)&lt;10,ROUNDDOWN(H63/30,0),ROUNDUP(H63/30,0))))</f>
        <v>1</v>
      </c>
      <c r="J63" s="647">
        <v>9</v>
      </c>
      <c r="K63" s="648">
        <f>IF(J63=0,0,IF(J63&lt;10,1,IF(MOD(J63,30)&lt;10,ROUNDDOWN(J63/30,0),ROUNDUP(J63/30,0))))</f>
        <v>1</v>
      </c>
      <c r="L63" s="647">
        <v>15</v>
      </c>
      <c r="M63" s="648">
        <f>IF(L63=0,0,IF(L63&lt;10,1,IF(MOD(L63,40)&lt;10,ROUNDDOWN(L63/40,0),ROUNDUP(L63/40,0))))</f>
        <v>1</v>
      </c>
      <c r="N63" s="647">
        <v>10</v>
      </c>
      <c r="O63" s="648">
        <f>IF(N63=0,0,IF(N63&lt;10,1,IF(MOD(N63,40)&lt;10,ROUNDDOWN(N63/40,0),ROUNDUP(N63/40,0))))</f>
        <v>1</v>
      </c>
      <c r="P63" s="647">
        <v>13</v>
      </c>
      <c r="Q63" s="648">
        <f>IF(P63=0,0,IF(P63&lt;10,1,IF(MOD(P63,40)&lt;10,ROUNDDOWN(P63/40,0),ROUNDUP(P63/40,0))))</f>
        <v>1</v>
      </c>
      <c r="R63" s="647">
        <v>18</v>
      </c>
      <c r="S63" s="648">
        <f>IF(R63=0,0,IF(R63&lt;10,1,IF(MOD(R63,40)&lt;10,ROUNDDOWN(R63/40,0),ROUNDUP(R63/40,0))))</f>
        <v>1</v>
      </c>
      <c r="T63" s="647">
        <v>6</v>
      </c>
      <c r="U63" s="648">
        <f>IF(T63=0,0,IF(T63&lt;10,1,IF(MOD(T63,40)&lt;10,ROUNDDOWN(T63/40,0),ROUNDUP(T63/40,0))))</f>
        <v>1</v>
      </c>
      <c r="V63" s="647">
        <v>15</v>
      </c>
      <c r="W63" s="648">
        <f>IF(V63=0,0,IF(V63&lt;10,1,IF(MOD(V63,40)&lt;10,ROUNDDOWN(V63/40,0),ROUNDUP(V63/40,0))))</f>
        <v>1</v>
      </c>
      <c r="X63" s="647">
        <v>6</v>
      </c>
      <c r="Y63" s="648">
        <f>IF(X63=0,0,IF(X63&lt;10,1,IF(MOD(X63,40)&lt;10,ROUNDDOWN(X63/40,0),ROUNDUP(X63/40,0))))</f>
        <v>1</v>
      </c>
      <c r="Z63" s="647">
        <v>5</v>
      </c>
      <c r="AA63" s="648">
        <f>IF(Z63=0,0,IF(Z63&lt;10,1,IF(MOD(Z63,40)&lt;10,ROUNDDOWN(Z63/40,0),ROUNDUP(Z63/40,0))))</f>
        <v>1</v>
      </c>
      <c r="AB63" s="647">
        <v>2</v>
      </c>
      <c r="AC63" s="648">
        <f>IF(AB63=0,0,IF(AB63&lt;10,1,IF(MOD(AB63,40)&lt;10,ROUNDDOWN(AB63/40,0),ROUNDUP(AB63/40,0))))</f>
        <v>1</v>
      </c>
      <c r="AD63" s="647"/>
      <c r="AE63" s="648"/>
      <c r="AF63" s="647"/>
      <c r="AG63" s="648"/>
      <c r="AH63" s="647"/>
      <c r="AI63" s="648"/>
      <c r="AJ63" s="647">
        <f>SUM(H63)+T63+V63+X63+Z63+AB63+AD63+AF63+AH63+J63+L63+N63+P63+R63</f>
        <v>118</v>
      </c>
      <c r="AK63" s="647">
        <f>SUM(I63+U63+W63+Y63+AA63+AC63+AE63+AG63+AI63+K63+M63+O63+Q63+S63)</f>
        <v>11</v>
      </c>
      <c r="AL63" s="647">
        <v>1</v>
      </c>
      <c r="AM63" s="647">
        <v>16</v>
      </c>
      <c r="AN63" s="647">
        <f>SUM(AL63:AM63)</f>
        <v>17</v>
      </c>
      <c r="AO63" s="649">
        <f>IF(AJ63&lt;=0,0,IF(AJ63&lt;=359,1,IF(AJ63&lt;=719,2,IF(AJ63&lt;=1079,3,IF(AJ63&lt;=1679,4,IF(AJ63&lt;=1680,5,IF(AJ63&lt;=1680,1,5)))))))</f>
        <v>1</v>
      </c>
      <c r="AP63" s="650">
        <f>IF((H63+J63+L63+N63+P63+R63+T63+V63)&lt;=0,0,IF((H63+J63+L63+N63+P63+R63+T63+V63)&lt;=20,1,IF((H63+J63+L63+N63+P63+R63+T63+V63)&lt;=40,2,IF((H63+J63+L63+N63+P63+R63+T63+V63)&lt;=60,3,IF((H63+J63+L63+N63+P63+R63+T63+V63)&lt;=80,4,IF((H63+J63+L63+N63+P63+R63+T63+V63)&lt;=100,5,IF((H63+J63+L63+N63+P63+R63+T63+V63)&lt;=120,6,0)))))))+((Y63+AA63+AC63+AE63+AG63+AI63)*2)</f>
        <v>12</v>
      </c>
      <c r="AQ63" s="650">
        <f>SUM(AO63:AP63)</f>
        <v>13</v>
      </c>
      <c r="AR63" s="650">
        <f t="shared" ref="AR63:AT64" si="128">SUM(AL63)-AO63</f>
        <v>0</v>
      </c>
      <c r="AS63" s="650">
        <f t="shared" si="128"/>
        <v>4</v>
      </c>
      <c r="AT63" s="650">
        <f t="shared" si="128"/>
        <v>4</v>
      </c>
      <c r="AU63" s="650">
        <f>SUM(AT63)/AQ63*100</f>
        <v>30.76923076923077</v>
      </c>
      <c r="AV63" s="647"/>
      <c r="AW63" s="647"/>
      <c r="AX63" s="718"/>
      <c r="AY63" s="647"/>
      <c r="AZ63" s="647">
        <f>SUM(AT63)-AV63-AW63+AX63+AY63</f>
        <v>4</v>
      </c>
      <c r="BA63" s="647">
        <f>SUM(AZ63)/AQ63*100</f>
        <v>30.76923076923077</v>
      </c>
      <c r="BB63" s="647"/>
      <c r="BC63" s="651"/>
      <c r="BD63" s="651">
        <f>IF(AJ63&lt;=0,0,IF(AJ63&lt;=359,1,IF(AJ63&lt;=719,2,IF(AJ63&lt;=1079,3,IF(AJ63&lt;=1679,4,IF(AJ63&lt;=1680,5,IF(AJ63&lt;=1680,1,5)))))))</f>
        <v>1</v>
      </c>
      <c r="BE63" s="651">
        <f>IF((H63+J63+L63+N63+P63+R63+T63+V63)&lt;=0,0,IF((H63+J63+L63+N63+P63+R63++T63+V63)&lt;=20,1,IF((H63+J63+L63+N63+P63+R63+T63+V63)&lt;=40,2,IF((H63+J63+L63+N63+P63+R63+T63+V63)&lt;=60,3,IF((H63+J63+L63+N63+P63+R63+T63+V63)&lt;=80,4,IF((H63+J63+L63+N63+P63+R63+T63+V63)&lt;=100,5,IF((H63+J63+L63+N63+P63+R63+T63+V63)&lt;=120,6,0)))))))+((Y63+AA63+AC63+AE63+AG63+AI63)*2)</f>
        <v>12</v>
      </c>
      <c r="BF63" s="626">
        <f t="shared" si="79"/>
        <v>83</v>
      </c>
      <c r="BG63" s="626" t="str">
        <f t="shared" si="80"/>
        <v>วัดโหล๊ะจันกระ</v>
      </c>
      <c r="BH63" s="627">
        <f t="shared" si="81"/>
        <v>1</v>
      </c>
      <c r="BI63" s="652"/>
      <c r="BJ63" s="652">
        <v>5</v>
      </c>
      <c r="BK63" s="652">
        <v>2</v>
      </c>
      <c r="BL63" s="652">
        <v>1</v>
      </c>
      <c r="BM63" s="652"/>
      <c r="BN63" s="652">
        <v>2</v>
      </c>
      <c r="BO63" s="652"/>
      <c r="BP63" s="652"/>
      <c r="BQ63" s="652"/>
      <c r="BR63" s="652">
        <v>1</v>
      </c>
      <c r="BS63" s="652"/>
      <c r="BT63" s="652">
        <v>1</v>
      </c>
      <c r="BU63" s="652"/>
      <c r="BV63" s="652"/>
      <c r="BW63" s="652"/>
      <c r="BX63" s="652">
        <v>1</v>
      </c>
      <c r="BY63" s="652"/>
      <c r="BZ63" s="652"/>
      <c r="CA63" s="652">
        <v>1</v>
      </c>
      <c r="CB63" s="652"/>
      <c r="CC63" s="652">
        <v>1</v>
      </c>
      <c r="CD63" s="652"/>
      <c r="CE63" s="652"/>
      <c r="CF63" s="652"/>
      <c r="CG63" s="652"/>
      <c r="CH63" s="652">
        <v>1</v>
      </c>
      <c r="CI63" s="652"/>
      <c r="CJ63" s="630">
        <f t="shared" si="82"/>
        <v>17</v>
      </c>
      <c r="CK63" s="652">
        <f>AO63</f>
        <v>1</v>
      </c>
      <c r="CL63" s="652">
        <f>AP63</f>
        <v>12</v>
      </c>
      <c r="CM63" s="653">
        <f>SUM(CK63:CL63)</f>
        <v>13</v>
      </c>
      <c r="CN63" s="654">
        <f>SUM(BH63)-CK63</f>
        <v>0</v>
      </c>
      <c r="CO63" s="655">
        <f>SUM(BI63:CI63)-CL63</f>
        <v>4</v>
      </c>
      <c r="CP63" s="654">
        <f>SUM(CN63:CO63)</f>
        <v>4</v>
      </c>
      <c r="CQ63" s="656"/>
      <c r="CR63" s="656"/>
      <c r="CS63" s="656"/>
      <c r="CT63" s="656"/>
      <c r="CU63" s="656"/>
      <c r="CV63" s="656"/>
      <c r="CW63" s="656"/>
      <c r="CX63" s="656"/>
      <c r="CY63" s="656"/>
      <c r="CZ63" s="656"/>
      <c r="DA63" s="656"/>
      <c r="DB63" s="656"/>
      <c r="DC63" s="656"/>
      <c r="DD63" s="656"/>
      <c r="DE63" s="656"/>
      <c r="DF63" s="656"/>
      <c r="DG63" s="656"/>
      <c r="DH63" s="656"/>
      <c r="DI63" s="656"/>
      <c r="DJ63" s="656"/>
      <c r="DK63" s="656"/>
      <c r="DL63" s="656"/>
      <c r="DM63" s="656"/>
      <c r="DN63" s="656"/>
      <c r="DO63" s="656"/>
      <c r="DP63" s="656"/>
      <c r="DQ63" s="656">
        <f>SUM(CQ63:DP63)</f>
        <v>0</v>
      </c>
      <c r="DR63" s="637">
        <f t="shared" si="118"/>
        <v>83</v>
      </c>
      <c r="DS63" s="637" t="str">
        <f t="shared" si="119"/>
        <v>วัดโหล๊ะจันกระ</v>
      </c>
      <c r="DT63" s="656">
        <f t="shared" ref="DT63:DW64" si="129">AV63</f>
        <v>0</v>
      </c>
      <c r="DU63" s="656">
        <f t="shared" si="129"/>
        <v>0</v>
      </c>
      <c r="DV63" s="656">
        <f t="shared" si="129"/>
        <v>0</v>
      </c>
      <c r="DW63" s="656">
        <f t="shared" si="129"/>
        <v>0</v>
      </c>
      <c r="DX63" s="656">
        <f>SUM(CP63)-DT63-DU63+DV63+DW63</f>
        <v>4</v>
      </c>
      <c r="DY63" s="657">
        <f>SUM(DX63)/CM63*100</f>
        <v>30.76923076923077</v>
      </c>
      <c r="DZ63" s="658"/>
      <c r="EA63" s="658"/>
      <c r="EB63" s="658"/>
      <c r="EC63" s="658"/>
      <c r="ED63" s="658"/>
      <c r="EE63" s="658"/>
      <c r="EF63" s="658"/>
      <c r="EG63" s="658"/>
      <c r="EH63" s="658"/>
      <c r="EI63" s="658"/>
      <c r="EJ63" s="658"/>
      <c r="EK63" s="658"/>
      <c r="EL63" s="658"/>
      <c r="EM63" s="658"/>
      <c r="EN63" s="658"/>
      <c r="EO63" s="658"/>
      <c r="EP63" s="658"/>
      <c r="EQ63" s="658"/>
      <c r="ER63" s="658"/>
      <c r="ES63" s="658"/>
      <c r="ET63" s="658"/>
      <c r="EU63" s="658"/>
      <c r="EV63" s="658"/>
      <c r="EW63" s="658"/>
      <c r="EX63" s="658"/>
      <c r="EY63" s="658"/>
      <c r="EZ63" s="654">
        <f>SUM(DZ63:EY63)</f>
        <v>0</v>
      </c>
      <c r="FA63" s="659"/>
      <c r="FB63" s="654">
        <f>SUM(DT63)-EZ63</f>
        <v>0</v>
      </c>
      <c r="FD63" s="626">
        <f t="shared" si="85"/>
        <v>0</v>
      </c>
    </row>
    <row r="64" spans="1:160" s="527" customFormat="1">
      <c r="A64" s="526">
        <v>24</v>
      </c>
      <c r="B64" s="526" t="s">
        <v>556</v>
      </c>
      <c r="C64" s="526" t="str">
        <f>[1]เตรียมข้อมูล!C28</f>
        <v>เขาชัยสน</v>
      </c>
      <c r="D64" s="526"/>
      <c r="E64" s="526">
        <v>25</v>
      </c>
      <c r="F64" s="526">
        <v>1</v>
      </c>
      <c r="G64" s="526" t="s">
        <v>104</v>
      </c>
      <c r="H64" s="647">
        <v>0</v>
      </c>
      <c r="I64" s="648">
        <f>IF(H64=0,0,IF(H64&lt;10,1,IF(MOD(H64,30)&lt;10,ROUNDDOWN(H64/30,0),ROUNDUP(H64/30,0))))</f>
        <v>0</v>
      </c>
      <c r="J64" s="647">
        <v>0</v>
      </c>
      <c r="K64" s="648">
        <f>IF(J64=0,0,IF(J64&lt;10,1,IF(MOD(J64,30)&lt;10,ROUNDDOWN(J64/30,0),ROUNDUP(J64/30,0))))</f>
        <v>0</v>
      </c>
      <c r="L64" s="647">
        <v>10</v>
      </c>
      <c r="M64" s="648">
        <f>IF(L64=0,0,IF(L64&lt;10,1,IF(MOD(L64,40)&lt;10,ROUNDDOWN(L64/40,0),ROUNDUP(L64/40,0))))</f>
        <v>1</v>
      </c>
      <c r="N64" s="647">
        <v>20</v>
      </c>
      <c r="O64" s="648">
        <f>IF(N64=0,0,IF(N64&lt;10,1,IF(MOD(N64,40)&lt;10,ROUNDDOWN(N64/40,0),ROUNDUP(N64/40,0))))</f>
        <v>1</v>
      </c>
      <c r="P64" s="647">
        <v>20</v>
      </c>
      <c r="Q64" s="648">
        <f>IF(P64=0,0,IF(P64&lt;10,1,IF(MOD(P64,40)&lt;10,ROUNDDOWN(P64/40,0),ROUNDUP(P64/40,0))))</f>
        <v>1</v>
      </c>
      <c r="R64" s="647">
        <v>22</v>
      </c>
      <c r="S64" s="648">
        <f>IF(R64=0,0,IF(R64&lt;10,1,IF(MOD(R64,40)&lt;10,ROUNDDOWN(R64/40,0),ROUNDUP(R64/40,0))))</f>
        <v>1</v>
      </c>
      <c r="T64" s="647">
        <v>15</v>
      </c>
      <c r="U64" s="648">
        <f>IF(T64=0,0,IF(T64&lt;10,1,IF(MOD(T64,40)&lt;10,ROUNDDOWN(T64/40,0),ROUNDUP(T64/40,0))))</f>
        <v>1</v>
      </c>
      <c r="V64" s="647">
        <v>15</v>
      </c>
      <c r="W64" s="648">
        <f>IF(V64=0,0,IF(V64&lt;10,1,IF(MOD(V64,40)&lt;10,ROUNDDOWN(V64/40,0),ROUNDUP(V64/40,0))))</f>
        <v>1</v>
      </c>
      <c r="X64" s="647">
        <v>0</v>
      </c>
      <c r="Y64" s="648">
        <f>IF(X64=0,0,IF(X64&lt;10,1,IF(MOD(X64,40)&lt;10,ROUNDDOWN(X64/40,0),ROUNDUP(X64/40,0))))</f>
        <v>0</v>
      </c>
      <c r="Z64" s="647">
        <v>5</v>
      </c>
      <c r="AA64" s="648">
        <f>IF(Z64=0,0,IF(Z64&lt;10,1,IF(MOD(Z64,40)&lt;10,ROUNDDOWN(Z64/40,0),ROUNDUP(Z64/40,0))))</f>
        <v>1</v>
      </c>
      <c r="AB64" s="647">
        <v>10</v>
      </c>
      <c r="AC64" s="648">
        <f>IF(AB64=0,0,IF(AB64&lt;10,1,IF(MOD(AB64,40)&lt;10,ROUNDDOWN(AB64/40,0),ROUNDUP(AB64/40,0))))</f>
        <v>1</v>
      </c>
      <c r="AD64" s="647"/>
      <c r="AE64" s="648"/>
      <c r="AF64" s="647"/>
      <c r="AG64" s="648"/>
      <c r="AH64" s="647"/>
      <c r="AI64" s="648"/>
      <c r="AJ64" s="647">
        <f>SUM(H64)+T64+V64+X64+Z64+AB64+AD64+AF64+AH64+J64+L64+N64+P64+R64</f>
        <v>117</v>
      </c>
      <c r="AK64" s="647">
        <f>SUM(I64+U64+W64+Y64+AA64+AC64+AE64+AG64+AI64+K64+M64+O64+Q64+S64)</f>
        <v>8</v>
      </c>
      <c r="AL64" s="647">
        <v>1</v>
      </c>
      <c r="AM64" s="647">
        <v>14</v>
      </c>
      <c r="AN64" s="647">
        <f>SUM(AL64:AM64)</f>
        <v>15</v>
      </c>
      <c r="AO64" s="649">
        <f>IF(AJ64&lt;=0,0,IF(AJ64&lt;=359,1,IF(AJ64&lt;=719,2,IF(AJ64&lt;=1079,3,IF(AJ64&lt;=1679,4,IF(AJ64&lt;=1680,5,IF(AJ64&lt;=1680,1,5)))))))</f>
        <v>1</v>
      </c>
      <c r="AP64" s="650">
        <f>IF((H64+J64+L64+N64+P64+R64+T64+V64)&lt;=0,0,IF((H64+J64+L64+N64+P64+R64+T64+V64)&lt;=20,1,IF((H64+J64+L64+N64+P64+R64+T64+V64)&lt;=40,2,IF((H64+J64+L64+N64+P64+R64+T64+V64)&lt;=60,3,IF((H64+J64+L64+N64+P64+R64+T64+V64)&lt;=80,4,IF((H64+J64+L64+N64+P64+R64+T64+V64)&lt;=100,5,IF((H64+J64+L64+N64+P64+R64+T64+V64)&lt;=120,6,0)))))))+((Y64+AA64+AC64+AE64+AG64+AI64)*2)</f>
        <v>10</v>
      </c>
      <c r="AQ64" s="650">
        <f>SUM(AO64:AP64)</f>
        <v>11</v>
      </c>
      <c r="AR64" s="650">
        <f t="shared" si="128"/>
        <v>0</v>
      </c>
      <c r="AS64" s="650">
        <f t="shared" si="128"/>
        <v>4</v>
      </c>
      <c r="AT64" s="650">
        <f t="shared" si="128"/>
        <v>4</v>
      </c>
      <c r="AU64" s="650">
        <f>SUM(AT64)/AQ64*100</f>
        <v>36.363636363636367</v>
      </c>
      <c r="AV64" s="647"/>
      <c r="AW64" s="647"/>
      <c r="AX64" s="718">
        <v>1</v>
      </c>
      <c r="AY64" s="647"/>
      <c r="AZ64" s="647">
        <f>SUM(AT64)-AV64-AW64+AX64+AY64</f>
        <v>5</v>
      </c>
      <c r="BA64" s="647">
        <f>SUM(AZ64)/AQ64*100</f>
        <v>45.454545454545453</v>
      </c>
      <c r="BB64" s="647"/>
      <c r="BC64" s="651"/>
      <c r="BD64" s="651">
        <f>IF(AJ64&lt;=0,0,IF(AJ64&lt;=359,1,IF(AJ64&lt;=719,2,IF(AJ64&lt;=1079,3,IF(AJ64&lt;=1679,4,IF(AJ64&lt;=1680,5,IF(AJ64&lt;=1680,1,5)))))))</f>
        <v>1</v>
      </c>
      <c r="BE64" s="651">
        <f>IF((H64+J64+L64+N64+P64+R64+T64+V64)&lt;=0,0,IF((H64+J64+L64+N64+P64+R64++T64+V64)&lt;=20,1,IF((H64+J64+L64+N64+P64+R64+T64+V64)&lt;=40,2,IF((H64+J64+L64+N64+P64+R64+T64+V64)&lt;=60,3,IF((H64+J64+L64+N64+P64+R64+T64+V64)&lt;=80,4,IF((H64+J64+L64+N64+P64+R64+T64+V64)&lt;=100,5,IF((H64+J64+L64+N64+P64+R64+T64+V64)&lt;=120,6,0)))))))+((Y64+AA64+AC64+AE64+AG64+AI64)*2)</f>
        <v>10</v>
      </c>
      <c r="BF64" s="626">
        <f t="shared" si="79"/>
        <v>24</v>
      </c>
      <c r="BG64" s="626" t="str">
        <f t="shared" si="80"/>
        <v>วัดชุมประดิษฐ์</v>
      </c>
      <c r="BH64" s="627">
        <f t="shared" si="81"/>
        <v>1</v>
      </c>
      <c r="BI64" s="652">
        <v>0</v>
      </c>
      <c r="BJ64" s="652">
        <v>4</v>
      </c>
      <c r="BK64" s="652">
        <v>3</v>
      </c>
      <c r="BL64" s="652">
        <v>1</v>
      </c>
      <c r="BM64" s="652">
        <v>0</v>
      </c>
      <c r="BN64" s="652">
        <v>1</v>
      </c>
      <c r="BO64" s="652">
        <v>0</v>
      </c>
      <c r="BP64" s="652">
        <v>0</v>
      </c>
      <c r="BQ64" s="652">
        <v>0</v>
      </c>
      <c r="BR64" s="652">
        <v>2</v>
      </c>
      <c r="BS64" s="652">
        <v>0</v>
      </c>
      <c r="BT64" s="652">
        <v>0</v>
      </c>
      <c r="BU64" s="652">
        <v>0</v>
      </c>
      <c r="BV64" s="652">
        <v>0</v>
      </c>
      <c r="BW64" s="652">
        <v>1</v>
      </c>
      <c r="BX64" s="652">
        <v>0</v>
      </c>
      <c r="BY64" s="652">
        <v>0</v>
      </c>
      <c r="BZ64" s="652">
        <v>0</v>
      </c>
      <c r="CA64" s="652">
        <v>1</v>
      </c>
      <c r="CB64" s="652">
        <v>0</v>
      </c>
      <c r="CC64" s="652">
        <v>1</v>
      </c>
      <c r="CD64" s="652"/>
      <c r="CE64" s="652"/>
      <c r="CF64" s="652"/>
      <c r="CG64" s="652"/>
      <c r="CH64" s="652">
        <v>0</v>
      </c>
      <c r="CI64" s="652"/>
      <c r="CJ64" s="630">
        <f t="shared" si="82"/>
        <v>15</v>
      </c>
      <c r="CK64" s="652">
        <f>AO64</f>
        <v>1</v>
      </c>
      <c r="CL64" s="652">
        <f>AP64</f>
        <v>10</v>
      </c>
      <c r="CM64" s="653">
        <f>SUM(CK64:CL64)</f>
        <v>11</v>
      </c>
      <c r="CN64" s="654">
        <f>SUM(BH64)-CK64</f>
        <v>0</v>
      </c>
      <c r="CO64" s="655">
        <f>SUM(BI64:CI64)-CL64</f>
        <v>4</v>
      </c>
      <c r="CP64" s="654">
        <f>SUM(CN64:CO64)</f>
        <v>4</v>
      </c>
      <c r="CQ64" s="656"/>
      <c r="CR64" s="656"/>
      <c r="CS64" s="656"/>
      <c r="CT64" s="656"/>
      <c r="CU64" s="656"/>
      <c r="CV64" s="656"/>
      <c r="CW64" s="656"/>
      <c r="CX64" s="656"/>
      <c r="CY64" s="656"/>
      <c r="CZ64" s="656"/>
      <c r="DA64" s="656"/>
      <c r="DB64" s="656"/>
      <c r="DC64" s="656"/>
      <c r="DD64" s="656"/>
      <c r="DE64" s="656"/>
      <c r="DF64" s="656"/>
      <c r="DG64" s="656"/>
      <c r="DH64" s="656"/>
      <c r="DI64" s="656"/>
      <c r="DJ64" s="656"/>
      <c r="DK64" s="656"/>
      <c r="DL64" s="656"/>
      <c r="DM64" s="656"/>
      <c r="DN64" s="656"/>
      <c r="DO64" s="656"/>
      <c r="DP64" s="656"/>
      <c r="DQ64" s="656">
        <f>SUM(CQ64:DP64)</f>
        <v>0</v>
      </c>
      <c r="DR64" s="637">
        <f t="shared" si="118"/>
        <v>24</v>
      </c>
      <c r="DS64" s="637" t="str">
        <f t="shared" si="119"/>
        <v>วัดชุมประดิษฐ์</v>
      </c>
      <c r="DT64" s="656">
        <f t="shared" si="129"/>
        <v>0</v>
      </c>
      <c r="DU64" s="656">
        <f t="shared" si="129"/>
        <v>0</v>
      </c>
      <c r="DV64" s="656">
        <f t="shared" si="129"/>
        <v>1</v>
      </c>
      <c r="DW64" s="656">
        <f t="shared" si="129"/>
        <v>0</v>
      </c>
      <c r="DX64" s="656">
        <f>SUM(CP64)-DT64-DU64+DV64+DW64</f>
        <v>5</v>
      </c>
      <c r="DY64" s="657">
        <f>SUM(DX64)/CM64*100</f>
        <v>45.454545454545453</v>
      </c>
      <c r="DZ64" s="658"/>
      <c r="EA64" s="658"/>
      <c r="EB64" s="658"/>
      <c r="EC64" s="658"/>
      <c r="ED64" s="658"/>
      <c r="EE64" s="658"/>
      <c r="EF64" s="658"/>
      <c r="EG64" s="658"/>
      <c r="EH64" s="658"/>
      <c r="EI64" s="658"/>
      <c r="EJ64" s="658"/>
      <c r="EK64" s="658"/>
      <c r="EL64" s="658"/>
      <c r="EM64" s="658"/>
      <c r="EN64" s="658"/>
      <c r="EO64" s="658"/>
      <c r="EP64" s="658"/>
      <c r="EQ64" s="658"/>
      <c r="ER64" s="658"/>
      <c r="ES64" s="658"/>
      <c r="ET64" s="658"/>
      <c r="EU64" s="658"/>
      <c r="EV64" s="658"/>
      <c r="EW64" s="658"/>
      <c r="EX64" s="658"/>
      <c r="EY64" s="658"/>
      <c r="EZ64" s="654">
        <f>SUM(DZ64:EY64)</f>
        <v>0</v>
      </c>
      <c r="FA64" s="659"/>
      <c r="FB64" s="654">
        <f>SUM(DT64)-EZ64</f>
        <v>0</v>
      </c>
      <c r="FD64" s="626">
        <f t="shared" si="85"/>
        <v>0</v>
      </c>
    </row>
    <row r="65" spans="1:160" s="395" customFormat="1">
      <c r="A65" s="446"/>
      <c r="B65" s="446"/>
      <c r="C65" s="446"/>
      <c r="D65" s="446"/>
      <c r="E65" s="384"/>
      <c r="F65" s="384"/>
      <c r="G65" s="384"/>
      <c r="H65" s="613"/>
      <c r="I65" s="614"/>
      <c r="J65" s="613"/>
      <c r="K65" s="614"/>
      <c r="L65" s="613"/>
      <c r="M65" s="614"/>
      <c r="N65" s="613"/>
      <c r="O65" s="614"/>
      <c r="P65" s="613"/>
      <c r="Q65" s="614"/>
      <c r="R65" s="613"/>
      <c r="S65" s="614"/>
      <c r="T65" s="613"/>
      <c r="U65" s="614"/>
      <c r="V65" s="613"/>
      <c r="W65" s="614"/>
      <c r="X65" s="615"/>
      <c r="Y65" s="614"/>
      <c r="Z65" s="615"/>
      <c r="AA65" s="614"/>
      <c r="AB65" s="615"/>
      <c r="AC65" s="614"/>
      <c r="AD65" s="615"/>
      <c r="AE65" s="616"/>
      <c r="AF65" s="615"/>
      <c r="AG65" s="616"/>
      <c r="AH65" s="615"/>
      <c r="AI65" s="616"/>
      <c r="AJ65" s="617"/>
      <c r="AK65" s="618"/>
      <c r="AL65" s="613"/>
      <c r="AM65" s="613"/>
      <c r="AN65" s="618"/>
      <c r="AO65" s="619"/>
      <c r="AP65" s="620"/>
      <c r="AQ65" s="621"/>
      <c r="AR65" s="622"/>
      <c r="AS65" s="622"/>
      <c r="AT65" s="622"/>
      <c r="AU65" s="623"/>
      <c r="AV65" s="613"/>
      <c r="AW65" s="613"/>
      <c r="AX65" s="718"/>
      <c r="AY65" s="613"/>
      <c r="AZ65" s="618"/>
      <c r="BA65" s="624"/>
      <c r="BB65" s="613"/>
      <c r="BC65" s="625"/>
      <c r="BD65" s="625"/>
      <c r="BE65" s="625"/>
      <c r="BF65" s="626">
        <f t="shared" si="79"/>
        <v>0</v>
      </c>
      <c r="BG65" s="626">
        <f t="shared" si="80"/>
        <v>0</v>
      </c>
      <c r="BH65" s="627">
        <f t="shared" si="81"/>
        <v>0</v>
      </c>
      <c r="BI65" s="627"/>
      <c r="BJ65" s="627"/>
      <c r="BK65" s="627"/>
      <c r="BL65" s="627"/>
      <c r="BM65" s="627"/>
      <c r="BN65" s="627"/>
      <c r="BO65" s="628"/>
      <c r="BP65" s="628"/>
      <c r="BQ65" s="628"/>
      <c r="BR65" s="627"/>
      <c r="BS65" s="627"/>
      <c r="BT65" s="627"/>
      <c r="BU65" s="627"/>
      <c r="BV65" s="627"/>
      <c r="BW65" s="627"/>
      <c r="BX65" s="627"/>
      <c r="BY65" s="627"/>
      <c r="BZ65" s="627"/>
      <c r="CA65" s="627"/>
      <c r="CB65" s="627"/>
      <c r="CC65" s="627"/>
      <c r="CD65" s="627"/>
      <c r="CE65" s="627"/>
      <c r="CF65" s="627"/>
      <c r="CG65" s="627"/>
      <c r="CH65" s="629"/>
      <c r="CI65" s="629"/>
      <c r="CJ65" s="630">
        <f t="shared" si="82"/>
        <v>0</v>
      </c>
      <c r="CK65" s="627"/>
      <c r="CL65" s="627"/>
      <c r="CM65" s="631"/>
      <c r="CN65" s="632"/>
      <c r="CO65" s="633"/>
      <c r="CP65" s="632"/>
      <c r="CQ65" s="634"/>
      <c r="CR65" s="634"/>
      <c r="CS65" s="634"/>
      <c r="CT65" s="634"/>
      <c r="CU65" s="634"/>
      <c r="CV65" s="634"/>
      <c r="CW65" s="634"/>
      <c r="CX65" s="635"/>
      <c r="CY65" s="635"/>
      <c r="CZ65" s="635"/>
      <c r="DA65" s="634"/>
      <c r="DB65" s="634"/>
      <c r="DC65" s="634"/>
      <c r="DD65" s="634"/>
      <c r="DE65" s="634"/>
      <c r="DF65" s="634"/>
      <c r="DG65" s="634"/>
      <c r="DH65" s="634"/>
      <c r="DI65" s="634"/>
      <c r="DJ65" s="634"/>
      <c r="DK65" s="634"/>
      <c r="DL65" s="634"/>
      <c r="DM65" s="634"/>
      <c r="DN65" s="634"/>
      <c r="DO65" s="634"/>
      <c r="DP65" s="634"/>
      <c r="DQ65" s="636"/>
      <c r="DR65" s="637">
        <f t="shared" si="118"/>
        <v>0</v>
      </c>
      <c r="DS65" s="637">
        <f t="shared" si="119"/>
        <v>0</v>
      </c>
      <c r="DT65" s="634"/>
      <c r="DU65" s="634"/>
      <c r="DV65" s="634"/>
      <c r="DW65" s="634"/>
      <c r="DX65" s="636"/>
      <c r="DY65" s="638"/>
      <c r="DZ65" s="639"/>
      <c r="EA65" s="639"/>
      <c r="EB65" s="639"/>
      <c r="EC65" s="639"/>
      <c r="ED65" s="639"/>
      <c r="EE65" s="639"/>
      <c r="EF65" s="639"/>
      <c r="EG65" s="639"/>
      <c r="EH65" s="639"/>
      <c r="EI65" s="639"/>
      <c r="EJ65" s="639"/>
      <c r="EK65" s="639"/>
      <c r="EL65" s="639"/>
      <c r="EM65" s="639"/>
      <c r="EN65" s="639"/>
      <c r="EO65" s="639"/>
      <c r="EP65" s="639"/>
      <c r="EQ65" s="639"/>
      <c r="ER65" s="639"/>
      <c r="ES65" s="639"/>
      <c r="ET65" s="639"/>
      <c r="EU65" s="639"/>
      <c r="EV65" s="639"/>
      <c r="EW65" s="639"/>
      <c r="EX65" s="639"/>
      <c r="EY65" s="639"/>
      <c r="EZ65" s="640"/>
      <c r="FA65" s="626"/>
      <c r="FB65" s="641"/>
      <c r="FD65" s="626">
        <f t="shared" si="85"/>
        <v>0</v>
      </c>
    </row>
    <row r="66" spans="1:160" s="395" customFormat="1">
      <c r="A66" s="446">
        <v>26</v>
      </c>
      <c r="B66" s="446" t="s">
        <v>557</v>
      </c>
      <c r="C66" s="446" t="str">
        <f>[1]เตรียมข้อมูล!C30</f>
        <v>เขาชัยสน</v>
      </c>
      <c r="D66" s="446"/>
      <c r="E66" s="384">
        <v>18</v>
      </c>
      <c r="F66" s="384">
        <v>4</v>
      </c>
      <c r="G66" s="384" t="s">
        <v>104</v>
      </c>
      <c r="H66" s="613">
        <v>13</v>
      </c>
      <c r="I66" s="614">
        <f t="shared" ref="I66:I109" si="130">IF(H66=0,0,IF(H66&lt;10,1,IF(MOD(H66,30)&lt;10,ROUNDDOWN(H66/30,0),ROUNDUP(H66/30,0))))</f>
        <v>1</v>
      </c>
      <c r="J66" s="613">
        <v>13</v>
      </c>
      <c r="K66" s="614">
        <f t="shared" ref="K66:K109" si="131">IF(J66=0,0,IF(J66&lt;10,1,IF(MOD(J66,30)&lt;10,ROUNDDOWN(J66/30,0),ROUNDUP(J66/30,0))))</f>
        <v>1</v>
      </c>
      <c r="L66" s="613">
        <v>16</v>
      </c>
      <c r="M66" s="614">
        <f t="shared" ref="M66:M109" si="132">IF(L66=0,0,IF(L66&lt;10,1,IF(MOD(L66,40)&lt;10,ROUNDDOWN(L66/40,0),ROUNDUP(L66/40,0))))</f>
        <v>1</v>
      </c>
      <c r="N66" s="613">
        <v>12</v>
      </c>
      <c r="O66" s="614">
        <f t="shared" ref="O66:O109" si="133">IF(N66=0,0,IF(N66&lt;10,1,IF(MOD(N66,40)&lt;10,ROUNDDOWN(N66/40,0),ROUNDUP(N66/40,0))))</f>
        <v>1</v>
      </c>
      <c r="P66" s="613">
        <v>23</v>
      </c>
      <c r="Q66" s="614">
        <f t="shared" ref="Q66:Q109" si="134">IF(P66=0,0,IF(P66&lt;10,1,IF(MOD(P66,40)&lt;10,ROUNDDOWN(P66/40,0),ROUNDUP(P66/40,0))))</f>
        <v>1</v>
      </c>
      <c r="R66" s="613">
        <v>17</v>
      </c>
      <c r="S66" s="614">
        <f t="shared" ref="S66:S109" si="135">IF(R66=0,0,IF(R66&lt;10,1,IF(MOD(R66,40)&lt;10,ROUNDDOWN(R66/40,0),ROUNDUP(R66/40,0))))</f>
        <v>1</v>
      </c>
      <c r="T66" s="613">
        <v>16</v>
      </c>
      <c r="U66" s="614">
        <f t="shared" ref="U66:U109" si="136">IF(T66=0,0,IF(T66&lt;10,1,IF(MOD(T66,40)&lt;10,ROUNDDOWN(T66/40,0),ROUNDUP(T66/40,0))))</f>
        <v>1</v>
      </c>
      <c r="V66" s="613">
        <v>16</v>
      </c>
      <c r="W66" s="614">
        <f t="shared" ref="W66:W109" si="137">IF(V66=0,0,IF(V66&lt;10,1,IF(MOD(V66,40)&lt;10,ROUNDDOWN(V66/40,0),ROUNDUP(V66/40,0))))</f>
        <v>1</v>
      </c>
      <c r="X66" s="615">
        <v>0</v>
      </c>
      <c r="Y66" s="614">
        <f t="shared" ref="Y66:Y109" si="138">IF(X66=0,0,IF(X66&lt;10,1,IF(MOD(X66,40)&lt;10,ROUNDDOWN(X66/40,0),ROUNDUP(X66/40,0))))</f>
        <v>0</v>
      </c>
      <c r="Z66" s="615">
        <v>0</v>
      </c>
      <c r="AA66" s="614">
        <f t="shared" ref="AA66:AA109" si="139">IF(Z66=0,0,IF(Z66&lt;10,1,IF(MOD(Z66,40)&lt;10,ROUNDDOWN(Z66/40,0),ROUNDUP(Z66/40,0))))</f>
        <v>0</v>
      </c>
      <c r="AB66" s="615">
        <v>0</v>
      </c>
      <c r="AC66" s="614">
        <f t="shared" ref="AC66:AC109" si="140">IF(AB66=0,0,IF(AB66&lt;10,1,IF(MOD(AB66,40)&lt;10,ROUNDDOWN(AB66/40,0),ROUNDUP(AB66/40,0))))</f>
        <v>0</v>
      </c>
      <c r="AD66" s="615"/>
      <c r="AE66" s="616"/>
      <c r="AF66" s="615"/>
      <c r="AG66" s="616"/>
      <c r="AH66" s="615"/>
      <c r="AI66" s="616"/>
      <c r="AJ66" s="617">
        <f t="shared" ref="AJ66:AJ109" si="141">SUM(H66)+T66+V66+X66+Z66+AB66+AD66+AF66+AH66+J66+L66+N66+P66+R66</f>
        <v>126</v>
      </c>
      <c r="AK66" s="618">
        <f t="shared" ref="AK66:AK109" si="142">SUM(I66+U66+W66+Y66+AA66+AC66+AE66+AG66+AI66+K66+M66+O66+Q66+S66)</f>
        <v>8</v>
      </c>
      <c r="AL66" s="613">
        <v>1</v>
      </c>
      <c r="AM66" s="613">
        <v>8</v>
      </c>
      <c r="AN66" s="618">
        <f t="shared" ref="AN66:AN109" si="143">SUM(AL66:AM66)</f>
        <v>9</v>
      </c>
      <c r="AO66" s="619">
        <f t="shared" ref="AO66:AO109" si="144">IF(AJ66&lt;=0,0,IF(AJ66&lt;=359,1,IF(AJ66&lt;=719,2,IF(AJ66&lt;=1079,3,IF(AJ66&lt;=1679,4,IF(AJ66&lt;=1680,5,IF(AJ66&lt;=1680,1,5)))))))</f>
        <v>1</v>
      </c>
      <c r="AP66" s="660">
        <f t="shared" ref="AP66:AP109" si="145">ROUND(((((I66+K66)*30)+(H66+J66))/50+(((M66+O66+Q66+U66+W66+S66)*40)+(L66+N66+P66+R66+T66+V66))/50+(Y66+AA66+AC66+AE66+AG66+AI66)*2),0)</f>
        <v>9</v>
      </c>
      <c r="AQ66" s="621">
        <f t="shared" ref="AQ66:AQ109" si="146">SUM(AO66:AP66)</f>
        <v>10</v>
      </c>
      <c r="AR66" s="622">
        <f t="shared" ref="AR66:AR109" si="147">SUM(AL66)-AO66</f>
        <v>0</v>
      </c>
      <c r="AS66" s="622">
        <f t="shared" ref="AS66:AS109" si="148">SUM(AM66)-AP66</f>
        <v>-1</v>
      </c>
      <c r="AT66" s="622">
        <f t="shared" ref="AT66:AT109" si="149">SUM(AN66)-AQ66</f>
        <v>-1</v>
      </c>
      <c r="AU66" s="623">
        <f t="shared" ref="AU66:AU109" si="150">SUM(AT66)/AQ66*100</f>
        <v>-10</v>
      </c>
      <c r="AV66" s="613">
        <v>1</v>
      </c>
      <c r="AW66" s="613"/>
      <c r="AX66" s="718"/>
      <c r="AY66" s="613"/>
      <c r="AZ66" s="618">
        <f t="shared" ref="AZ66:AZ109" si="151">SUM(AT66)-AV66-AW66+AX66+AY66</f>
        <v>-2</v>
      </c>
      <c r="BA66" s="624">
        <f t="shared" ref="BA66:BA109" si="152">SUM(AZ66)/AQ66*100</f>
        <v>-20</v>
      </c>
      <c r="BB66" s="613"/>
      <c r="BC66" s="625"/>
      <c r="BD66" s="625">
        <f t="shared" ref="BD66:BD109" si="153">IF(AJ66&lt;=0,0,IF(AJ66&lt;=359,1,IF(AJ66&lt;=719,2,IF(AJ66&lt;=1079,3,IF(AJ66&lt;=1679,4,IF(AJ66&lt;=1680,5,IF(AJ66&lt;=1680,1,5)))))))</f>
        <v>1</v>
      </c>
      <c r="BE66" s="625">
        <f t="shared" ref="BE66:BE109" si="154">IF((H66+J66+L66+N66+P66+R66+T66+V66)&lt;=0,0,IF((H66+J66+L66+N66+P66+R66++T66+V66)&lt;=20,1,IF((H66+J66+L66+N66+P66+R66+T66+V66)&lt;=40,2,IF((H66+J66+L66+N66+P66+R66+T66+V66)&lt;=60,3,IF((H66+J66+L66+N66+P66+R66+T66+V66)&lt;=80,4,IF((H66+J66+L66+N66+P66+R66+T66+V66)&lt;=100,5,IF((H66+J66+L66+N66+P66+R66+T66+V66)&lt;=120,6,0)))))))+((Y66+AA66+AC66+AE66+AG66+AI66)*2)</f>
        <v>0</v>
      </c>
      <c r="BF66" s="626">
        <f t="shared" si="79"/>
        <v>26</v>
      </c>
      <c r="BG66" s="626" t="str">
        <f t="shared" si="80"/>
        <v>บ้านเทพราช</v>
      </c>
      <c r="BH66" s="627">
        <f t="shared" si="81"/>
        <v>1</v>
      </c>
      <c r="BI66" s="627">
        <v>1</v>
      </c>
      <c r="BJ66" s="627">
        <v>1</v>
      </c>
      <c r="BK66" s="627">
        <v>1</v>
      </c>
      <c r="BL66" s="627">
        <v>1</v>
      </c>
      <c r="BM66" s="627"/>
      <c r="BN66" s="627">
        <v>1</v>
      </c>
      <c r="BO66" s="628"/>
      <c r="BP66" s="628"/>
      <c r="BQ66" s="628"/>
      <c r="BR66" s="627"/>
      <c r="BS66" s="627"/>
      <c r="BT66" s="627"/>
      <c r="BU66" s="627">
        <v>1</v>
      </c>
      <c r="BV66" s="627"/>
      <c r="BW66" s="627"/>
      <c r="BX66" s="627"/>
      <c r="BY66" s="627"/>
      <c r="BZ66" s="627">
        <v>1</v>
      </c>
      <c r="CA66" s="627"/>
      <c r="CB66" s="627"/>
      <c r="CC66" s="627">
        <v>1</v>
      </c>
      <c r="CD66" s="627"/>
      <c r="CE66" s="627"/>
      <c r="CF66" s="627"/>
      <c r="CG66" s="627"/>
      <c r="CH66" s="629">
        <v>0</v>
      </c>
      <c r="CI66" s="629"/>
      <c r="CJ66" s="630">
        <f t="shared" si="82"/>
        <v>9</v>
      </c>
      <c r="CK66" s="627">
        <f t="shared" ref="CK66:CK109" si="155">AO66</f>
        <v>1</v>
      </c>
      <c r="CL66" s="627">
        <f t="shared" ref="CL66:CL109" si="156">AP66</f>
        <v>9</v>
      </c>
      <c r="CM66" s="631">
        <f t="shared" ref="CM66:CM109" si="157">SUM(CK66:CL66)</f>
        <v>10</v>
      </c>
      <c r="CN66" s="632">
        <f t="shared" ref="CN66:CN109" si="158">SUM(BH66)-CK66</f>
        <v>0</v>
      </c>
      <c r="CO66" s="633">
        <f t="shared" ref="CO66:CO109" si="159">SUM(BI66:CI66)-CL66</f>
        <v>-1</v>
      </c>
      <c r="CP66" s="632">
        <f t="shared" ref="CP66:CP109" si="160">SUM(CN66:CO66)</f>
        <v>-1</v>
      </c>
      <c r="CQ66" s="634"/>
      <c r="CR66" s="634"/>
      <c r="CS66" s="705">
        <v>1</v>
      </c>
      <c r="CT66" s="634"/>
      <c r="CU66" s="634"/>
      <c r="CV66" s="634"/>
      <c r="CW66" s="634"/>
      <c r="CX66" s="635"/>
      <c r="CY66" s="635"/>
      <c r="CZ66" s="635"/>
      <c r="DA66" s="634"/>
      <c r="DB66" s="634"/>
      <c r="DC66" s="634"/>
      <c r="DD66" s="634"/>
      <c r="DE66" s="634"/>
      <c r="DF66" s="634"/>
      <c r="DG66" s="634"/>
      <c r="DH66" s="634"/>
      <c r="DI66" s="634"/>
      <c r="DJ66" s="634"/>
      <c r="DK66" s="634"/>
      <c r="DL66" s="634"/>
      <c r="DM66" s="634"/>
      <c r="DN66" s="634"/>
      <c r="DO66" s="634"/>
      <c r="DP66" s="634"/>
      <c r="DQ66" s="636">
        <f t="shared" ref="DQ66:DQ109" si="161">SUM(CQ66:DP66)</f>
        <v>1</v>
      </c>
      <c r="DR66" s="637">
        <f t="shared" si="118"/>
        <v>26</v>
      </c>
      <c r="DS66" s="637" t="str">
        <f t="shared" si="119"/>
        <v>บ้านเทพราช</v>
      </c>
      <c r="DT66" s="634">
        <f t="shared" ref="DT66:DT109" si="162">AV66</f>
        <v>1</v>
      </c>
      <c r="DU66" s="634">
        <f t="shared" ref="DU66:DU109" si="163">AW66</f>
        <v>0</v>
      </c>
      <c r="DV66" s="634">
        <f t="shared" ref="DV66:DV109" si="164">AX66</f>
        <v>0</v>
      </c>
      <c r="DW66" s="634">
        <f t="shared" ref="DW66:DW109" si="165">AY66</f>
        <v>0</v>
      </c>
      <c r="DX66" s="636">
        <f t="shared" ref="DX66:DX109" si="166">SUM(CP66)-DT66-DU66+DV66+DW66</f>
        <v>-2</v>
      </c>
      <c r="DY66" s="638">
        <f t="shared" ref="DY66:DY109" si="167">SUM(DX66)/CM66*100</f>
        <v>-20</v>
      </c>
      <c r="DZ66" s="639">
        <v>1</v>
      </c>
      <c r="EA66" s="639"/>
      <c r="EB66" s="639"/>
      <c r="EC66" s="639"/>
      <c r="ED66" s="639"/>
      <c r="EE66" s="639"/>
      <c r="EF66" s="639"/>
      <c r="EG66" s="639"/>
      <c r="EH66" s="639"/>
      <c r="EI66" s="639"/>
      <c r="EJ66" s="639"/>
      <c r="EK66" s="639"/>
      <c r="EL66" s="639"/>
      <c r="EM66" s="639"/>
      <c r="EN66" s="639"/>
      <c r="EO66" s="639"/>
      <c r="EP66" s="639"/>
      <c r="EQ66" s="639"/>
      <c r="ER66" s="639"/>
      <c r="ES66" s="639"/>
      <c r="ET66" s="639"/>
      <c r="EU66" s="639"/>
      <c r="EV66" s="639"/>
      <c r="EW66" s="639"/>
      <c r="EX66" s="639"/>
      <c r="EY66" s="639"/>
      <c r="EZ66" s="640">
        <f t="shared" ref="EZ66:EZ109" si="168">SUM(DZ66:EY66)</f>
        <v>1</v>
      </c>
      <c r="FA66" s="626"/>
      <c r="FB66" s="641">
        <f t="shared" ref="FB66:FB109" si="169">SUM(DT66)-EZ66</f>
        <v>0</v>
      </c>
      <c r="FD66" s="626">
        <f t="shared" si="85"/>
        <v>0</v>
      </c>
    </row>
    <row r="67" spans="1:160" s="395" customFormat="1">
      <c r="A67" s="446">
        <v>69</v>
      </c>
      <c r="B67" s="446" t="s">
        <v>558</v>
      </c>
      <c r="C67" s="446" t="str">
        <f>[1]เตรียมข้อมูล!C73</f>
        <v>กงหรา</v>
      </c>
      <c r="D67" s="446"/>
      <c r="E67" s="384">
        <v>40</v>
      </c>
      <c r="F67" s="384">
        <v>4</v>
      </c>
      <c r="G67" s="384" t="s">
        <v>104</v>
      </c>
      <c r="H67" s="613">
        <v>21</v>
      </c>
      <c r="I67" s="614">
        <f t="shared" si="130"/>
        <v>1</v>
      </c>
      <c r="J67" s="613">
        <v>13</v>
      </c>
      <c r="K67" s="614">
        <f t="shared" si="131"/>
        <v>1</v>
      </c>
      <c r="L67" s="613">
        <v>14</v>
      </c>
      <c r="M67" s="614">
        <f t="shared" si="132"/>
        <v>1</v>
      </c>
      <c r="N67" s="613">
        <v>14</v>
      </c>
      <c r="O67" s="614">
        <f t="shared" si="133"/>
        <v>1</v>
      </c>
      <c r="P67" s="613">
        <v>16</v>
      </c>
      <c r="Q67" s="614">
        <f t="shared" si="134"/>
        <v>1</v>
      </c>
      <c r="R67" s="613">
        <v>19</v>
      </c>
      <c r="S67" s="614">
        <f t="shared" si="135"/>
        <v>1</v>
      </c>
      <c r="T67" s="613">
        <v>15</v>
      </c>
      <c r="U67" s="614">
        <f t="shared" si="136"/>
        <v>1</v>
      </c>
      <c r="V67" s="613">
        <v>17</v>
      </c>
      <c r="W67" s="614">
        <f t="shared" si="137"/>
        <v>1</v>
      </c>
      <c r="X67" s="615">
        <v>0</v>
      </c>
      <c r="Y67" s="614">
        <f t="shared" si="138"/>
        <v>0</v>
      </c>
      <c r="Z67" s="615">
        <v>0</v>
      </c>
      <c r="AA67" s="614">
        <f t="shared" si="139"/>
        <v>0</v>
      </c>
      <c r="AB67" s="615">
        <v>0</v>
      </c>
      <c r="AC67" s="614">
        <f t="shared" si="140"/>
        <v>0</v>
      </c>
      <c r="AD67" s="615"/>
      <c r="AE67" s="616"/>
      <c r="AF67" s="615"/>
      <c r="AG67" s="616"/>
      <c r="AH67" s="615"/>
      <c r="AI67" s="616"/>
      <c r="AJ67" s="617">
        <f t="shared" si="141"/>
        <v>129</v>
      </c>
      <c r="AK67" s="618">
        <f t="shared" si="142"/>
        <v>8</v>
      </c>
      <c r="AL67" s="613">
        <v>1</v>
      </c>
      <c r="AM67" s="613">
        <v>7</v>
      </c>
      <c r="AN67" s="618">
        <f t="shared" si="143"/>
        <v>8</v>
      </c>
      <c r="AO67" s="619">
        <f t="shared" si="144"/>
        <v>1</v>
      </c>
      <c r="AP67" s="660">
        <f t="shared" si="145"/>
        <v>9</v>
      </c>
      <c r="AQ67" s="621">
        <f t="shared" si="146"/>
        <v>10</v>
      </c>
      <c r="AR67" s="622">
        <f t="shared" si="147"/>
        <v>0</v>
      </c>
      <c r="AS67" s="622">
        <f t="shared" si="148"/>
        <v>-2</v>
      </c>
      <c r="AT67" s="622">
        <f t="shared" si="149"/>
        <v>-2</v>
      </c>
      <c r="AU67" s="623">
        <f t="shared" si="150"/>
        <v>-20</v>
      </c>
      <c r="AV67" s="613"/>
      <c r="AW67" s="613"/>
      <c r="AX67" s="718"/>
      <c r="AY67" s="613"/>
      <c r="AZ67" s="618">
        <f t="shared" si="151"/>
        <v>-2</v>
      </c>
      <c r="BA67" s="624">
        <f t="shared" si="152"/>
        <v>-20</v>
      </c>
      <c r="BB67" s="613"/>
      <c r="BC67" s="625"/>
      <c r="BD67" s="625">
        <f t="shared" si="153"/>
        <v>1</v>
      </c>
      <c r="BE67" s="625">
        <f t="shared" si="154"/>
        <v>0</v>
      </c>
      <c r="BF67" s="626">
        <f t="shared" si="79"/>
        <v>69</v>
      </c>
      <c r="BG67" s="626" t="str">
        <f t="shared" si="80"/>
        <v>บ้านหน้าวัง</v>
      </c>
      <c r="BH67" s="627">
        <f t="shared" si="81"/>
        <v>1</v>
      </c>
      <c r="BI67" s="627">
        <v>1</v>
      </c>
      <c r="BJ67" s="627">
        <v>2</v>
      </c>
      <c r="BK67" s="627">
        <v>1</v>
      </c>
      <c r="BL67" s="627">
        <v>1</v>
      </c>
      <c r="BM67" s="627">
        <v>0</v>
      </c>
      <c r="BN67" s="627">
        <v>0</v>
      </c>
      <c r="BO67" s="628">
        <v>0</v>
      </c>
      <c r="BP67" s="628">
        <v>0</v>
      </c>
      <c r="BQ67" s="628">
        <v>0</v>
      </c>
      <c r="BR67" s="627">
        <v>0</v>
      </c>
      <c r="BS67" s="627">
        <v>0</v>
      </c>
      <c r="BT67" s="627">
        <v>1</v>
      </c>
      <c r="BU67" s="627">
        <v>0</v>
      </c>
      <c r="BV67" s="627">
        <v>0</v>
      </c>
      <c r="BW67" s="627">
        <v>0</v>
      </c>
      <c r="BX67" s="627">
        <v>0</v>
      </c>
      <c r="BY67" s="627">
        <v>0</v>
      </c>
      <c r="BZ67" s="627">
        <v>0</v>
      </c>
      <c r="CA67" s="627">
        <v>1</v>
      </c>
      <c r="CB67" s="627">
        <v>0</v>
      </c>
      <c r="CC67" s="627">
        <v>0</v>
      </c>
      <c r="CD67" s="627">
        <v>0</v>
      </c>
      <c r="CE67" s="627">
        <v>0</v>
      </c>
      <c r="CF67" s="627">
        <v>0</v>
      </c>
      <c r="CG67" s="627">
        <v>0</v>
      </c>
      <c r="CH67" s="629">
        <v>0</v>
      </c>
      <c r="CI67" s="629"/>
      <c r="CJ67" s="630">
        <f t="shared" si="82"/>
        <v>8</v>
      </c>
      <c r="CK67" s="627">
        <f t="shared" si="155"/>
        <v>1</v>
      </c>
      <c r="CL67" s="627">
        <f t="shared" si="156"/>
        <v>9</v>
      </c>
      <c r="CM67" s="631">
        <f t="shared" si="157"/>
        <v>10</v>
      </c>
      <c r="CN67" s="632">
        <f t="shared" si="158"/>
        <v>0</v>
      </c>
      <c r="CO67" s="633">
        <f t="shared" si="159"/>
        <v>-2</v>
      </c>
      <c r="CP67" s="632">
        <f t="shared" si="160"/>
        <v>-2</v>
      </c>
      <c r="CQ67" s="634"/>
      <c r="CR67" s="634"/>
      <c r="CS67" s="634"/>
      <c r="CT67" s="634"/>
      <c r="CU67" s="634">
        <v>1</v>
      </c>
      <c r="CV67" s="634"/>
      <c r="CW67" s="634"/>
      <c r="CX67" s="635"/>
      <c r="CY67" s="635"/>
      <c r="CZ67" s="635"/>
      <c r="DA67" s="634"/>
      <c r="DB67" s="634"/>
      <c r="DC67" s="634"/>
      <c r="DD67" s="634">
        <v>1</v>
      </c>
      <c r="DE67" s="634"/>
      <c r="DF67" s="634"/>
      <c r="DG67" s="634"/>
      <c r="DH67" s="634"/>
      <c r="DI67" s="634"/>
      <c r="DJ67" s="634"/>
      <c r="DK67" s="634"/>
      <c r="DL67" s="634"/>
      <c r="DM67" s="634"/>
      <c r="DN67" s="634"/>
      <c r="DO67" s="634"/>
      <c r="DP67" s="634"/>
      <c r="DQ67" s="636">
        <f t="shared" si="161"/>
        <v>2</v>
      </c>
      <c r="DR67" s="637">
        <f t="shared" si="118"/>
        <v>69</v>
      </c>
      <c r="DS67" s="637" t="str">
        <f t="shared" si="119"/>
        <v>บ้านหน้าวัง</v>
      </c>
      <c r="DT67" s="634">
        <f t="shared" si="162"/>
        <v>0</v>
      </c>
      <c r="DU67" s="634">
        <f t="shared" si="163"/>
        <v>0</v>
      </c>
      <c r="DV67" s="634">
        <f t="shared" si="164"/>
        <v>0</v>
      </c>
      <c r="DW67" s="634">
        <f t="shared" si="165"/>
        <v>0</v>
      </c>
      <c r="DX67" s="636">
        <f t="shared" si="166"/>
        <v>-2</v>
      </c>
      <c r="DY67" s="638">
        <f t="shared" si="167"/>
        <v>-20</v>
      </c>
      <c r="DZ67" s="639"/>
      <c r="EA67" s="639"/>
      <c r="EB67" s="639"/>
      <c r="EC67" s="639"/>
      <c r="ED67" s="639"/>
      <c r="EE67" s="639"/>
      <c r="EF67" s="639"/>
      <c r="EG67" s="639"/>
      <c r="EH67" s="639"/>
      <c r="EI67" s="639"/>
      <c r="EJ67" s="639"/>
      <c r="EK67" s="639"/>
      <c r="EL67" s="639"/>
      <c r="EM67" s="639"/>
      <c r="EN67" s="639"/>
      <c r="EO67" s="639"/>
      <c r="EP67" s="639"/>
      <c r="EQ67" s="639"/>
      <c r="ER67" s="639"/>
      <c r="ES67" s="639"/>
      <c r="ET67" s="639"/>
      <c r="EU67" s="639"/>
      <c r="EV67" s="639"/>
      <c r="EW67" s="639"/>
      <c r="EX67" s="639"/>
      <c r="EY67" s="639"/>
      <c r="EZ67" s="640">
        <f t="shared" si="168"/>
        <v>0</v>
      </c>
      <c r="FA67" s="626"/>
      <c r="FB67" s="641">
        <f t="shared" si="169"/>
        <v>0</v>
      </c>
      <c r="FD67" s="626">
        <f t="shared" si="85"/>
        <v>0</v>
      </c>
    </row>
    <row r="68" spans="1:160" s="395" customFormat="1">
      <c r="A68" s="446">
        <v>102</v>
      </c>
      <c r="B68" s="446" t="s">
        <v>559</v>
      </c>
      <c r="C68" s="446" t="str">
        <f>[1]เตรียมข้อมูล!C106</f>
        <v>ป่าบอน</v>
      </c>
      <c r="D68" s="446"/>
      <c r="E68" s="384">
        <v>8</v>
      </c>
      <c r="F68" s="384">
        <v>4</v>
      </c>
      <c r="G68" s="384" t="s">
        <v>104</v>
      </c>
      <c r="H68" s="613">
        <v>8</v>
      </c>
      <c r="I68" s="614">
        <f t="shared" si="130"/>
        <v>1</v>
      </c>
      <c r="J68" s="613">
        <v>16</v>
      </c>
      <c r="K68" s="614">
        <f t="shared" si="131"/>
        <v>1</v>
      </c>
      <c r="L68" s="613">
        <v>11</v>
      </c>
      <c r="M68" s="614">
        <f t="shared" si="132"/>
        <v>1</v>
      </c>
      <c r="N68" s="613">
        <v>18</v>
      </c>
      <c r="O68" s="614">
        <f t="shared" si="133"/>
        <v>1</v>
      </c>
      <c r="P68" s="613">
        <v>18</v>
      </c>
      <c r="Q68" s="614">
        <f t="shared" si="134"/>
        <v>1</v>
      </c>
      <c r="R68" s="613">
        <v>18</v>
      </c>
      <c r="S68" s="614">
        <f t="shared" si="135"/>
        <v>1</v>
      </c>
      <c r="T68" s="613">
        <v>19</v>
      </c>
      <c r="U68" s="614">
        <f t="shared" si="136"/>
        <v>1</v>
      </c>
      <c r="V68" s="613">
        <v>22</v>
      </c>
      <c r="W68" s="614">
        <f t="shared" si="137"/>
        <v>1</v>
      </c>
      <c r="X68" s="615">
        <v>0</v>
      </c>
      <c r="Y68" s="614">
        <f t="shared" si="138"/>
        <v>0</v>
      </c>
      <c r="Z68" s="615">
        <v>0</v>
      </c>
      <c r="AA68" s="614">
        <f t="shared" si="139"/>
        <v>0</v>
      </c>
      <c r="AB68" s="615">
        <v>0</v>
      </c>
      <c r="AC68" s="614">
        <f t="shared" si="140"/>
        <v>0</v>
      </c>
      <c r="AD68" s="615"/>
      <c r="AE68" s="616"/>
      <c r="AF68" s="615"/>
      <c r="AG68" s="616"/>
      <c r="AH68" s="615"/>
      <c r="AI68" s="616"/>
      <c r="AJ68" s="617">
        <f t="shared" si="141"/>
        <v>130</v>
      </c>
      <c r="AK68" s="618">
        <f t="shared" si="142"/>
        <v>8</v>
      </c>
      <c r="AL68" s="613">
        <v>1</v>
      </c>
      <c r="AM68" s="613">
        <v>9</v>
      </c>
      <c r="AN68" s="618">
        <f t="shared" si="143"/>
        <v>10</v>
      </c>
      <c r="AO68" s="619">
        <f t="shared" si="144"/>
        <v>1</v>
      </c>
      <c r="AP68" s="660">
        <f t="shared" si="145"/>
        <v>9</v>
      </c>
      <c r="AQ68" s="621">
        <f t="shared" si="146"/>
        <v>10</v>
      </c>
      <c r="AR68" s="622">
        <f t="shared" si="147"/>
        <v>0</v>
      </c>
      <c r="AS68" s="622">
        <f t="shared" si="148"/>
        <v>0</v>
      </c>
      <c r="AT68" s="622">
        <f t="shared" si="149"/>
        <v>0</v>
      </c>
      <c r="AU68" s="623">
        <f t="shared" si="150"/>
        <v>0</v>
      </c>
      <c r="AV68" s="613">
        <v>1</v>
      </c>
      <c r="AW68" s="613">
        <v>1</v>
      </c>
      <c r="AX68" s="718"/>
      <c r="AY68" s="613"/>
      <c r="AZ68" s="618">
        <f t="shared" si="151"/>
        <v>-2</v>
      </c>
      <c r="BA68" s="624">
        <f t="shared" si="152"/>
        <v>-20</v>
      </c>
      <c r="BB68" s="613"/>
      <c r="BC68" s="625"/>
      <c r="BD68" s="625">
        <f t="shared" si="153"/>
        <v>1</v>
      </c>
      <c r="BE68" s="625">
        <f t="shared" si="154"/>
        <v>0</v>
      </c>
      <c r="BF68" s="626">
        <f t="shared" si="79"/>
        <v>102</v>
      </c>
      <c r="BG68" s="626" t="str">
        <f t="shared" si="80"/>
        <v>วัดโคกตะเคียน</v>
      </c>
      <c r="BH68" s="627">
        <f t="shared" si="81"/>
        <v>1</v>
      </c>
      <c r="BI68" s="627">
        <v>1</v>
      </c>
      <c r="BJ68" s="627">
        <v>2</v>
      </c>
      <c r="BK68" s="627">
        <v>1</v>
      </c>
      <c r="BL68" s="627">
        <v>1</v>
      </c>
      <c r="BM68" s="627">
        <v>0</v>
      </c>
      <c r="BN68" s="627">
        <v>0</v>
      </c>
      <c r="BO68" s="628">
        <v>0</v>
      </c>
      <c r="BP68" s="628">
        <v>0</v>
      </c>
      <c r="BQ68" s="628">
        <v>0</v>
      </c>
      <c r="BR68" s="627">
        <v>1</v>
      </c>
      <c r="BS68" s="627">
        <v>0</v>
      </c>
      <c r="BT68" s="627">
        <v>0</v>
      </c>
      <c r="BU68" s="627">
        <v>0</v>
      </c>
      <c r="BV68" s="627">
        <v>0</v>
      </c>
      <c r="BW68" s="627">
        <v>0</v>
      </c>
      <c r="BX68" s="627">
        <v>0</v>
      </c>
      <c r="BY68" s="627">
        <v>0</v>
      </c>
      <c r="BZ68" s="627">
        <v>0</v>
      </c>
      <c r="CA68" s="627">
        <v>1</v>
      </c>
      <c r="CB68" s="627">
        <v>0</v>
      </c>
      <c r="CC68" s="627">
        <v>1</v>
      </c>
      <c r="CD68" s="627">
        <v>0</v>
      </c>
      <c r="CE68" s="627">
        <v>0</v>
      </c>
      <c r="CF68" s="627">
        <v>0</v>
      </c>
      <c r="CG68" s="627">
        <v>0</v>
      </c>
      <c r="CH68" s="629">
        <v>0</v>
      </c>
      <c r="CI68" s="629">
        <v>1</v>
      </c>
      <c r="CJ68" s="630">
        <f t="shared" si="82"/>
        <v>10</v>
      </c>
      <c r="CK68" s="627">
        <f t="shared" si="155"/>
        <v>1</v>
      </c>
      <c r="CL68" s="627">
        <f t="shared" si="156"/>
        <v>9</v>
      </c>
      <c r="CM68" s="631">
        <f t="shared" si="157"/>
        <v>10</v>
      </c>
      <c r="CN68" s="632">
        <f t="shared" si="158"/>
        <v>0</v>
      </c>
      <c r="CO68" s="633">
        <f t="shared" si="159"/>
        <v>0</v>
      </c>
      <c r="CP68" s="632">
        <f t="shared" si="160"/>
        <v>0</v>
      </c>
      <c r="CQ68" s="634"/>
      <c r="CR68" s="634"/>
      <c r="CS68" s="634"/>
      <c r="CT68" s="634"/>
      <c r="CU68" s="634"/>
      <c r="CV68" s="634"/>
      <c r="CW68" s="634"/>
      <c r="CX68" s="635"/>
      <c r="CY68" s="635"/>
      <c r="CZ68" s="635"/>
      <c r="DA68" s="634"/>
      <c r="DB68" s="634"/>
      <c r="DC68" s="634"/>
      <c r="DD68" s="634"/>
      <c r="DE68" s="634"/>
      <c r="DF68" s="634"/>
      <c r="DG68" s="634"/>
      <c r="DH68" s="634"/>
      <c r="DI68" s="634"/>
      <c r="DJ68" s="634"/>
      <c r="DK68" s="634"/>
      <c r="DL68" s="634"/>
      <c r="DM68" s="634"/>
      <c r="DN68" s="634"/>
      <c r="DO68" s="634"/>
      <c r="DP68" s="634"/>
      <c r="DQ68" s="636">
        <f t="shared" si="161"/>
        <v>0</v>
      </c>
      <c r="DR68" s="637">
        <f t="shared" si="118"/>
        <v>102</v>
      </c>
      <c r="DS68" s="637" t="str">
        <f t="shared" si="119"/>
        <v>วัดโคกตะเคียน</v>
      </c>
      <c r="DT68" s="634">
        <f t="shared" si="162"/>
        <v>1</v>
      </c>
      <c r="DU68" s="634">
        <f t="shared" si="163"/>
        <v>1</v>
      </c>
      <c r="DV68" s="634">
        <f t="shared" si="164"/>
        <v>0</v>
      </c>
      <c r="DW68" s="634">
        <f t="shared" si="165"/>
        <v>0</v>
      </c>
      <c r="DX68" s="636">
        <f t="shared" si="166"/>
        <v>-2</v>
      </c>
      <c r="DY68" s="638">
        <f t="shared" si="167"/>
        <v>-20</v>
      </c>
      <c r="DZ68" s="646">
        <v>0</v>
      </c>
      <c r="EA68" s="646">
        <v>1</v>
      </c>
      <c r="EB68" s="639"/>
      <c r="EC68" s="639"/>
      <c r="ED68" s="639"/>
      <c r="EE68" s="639"/>
      <c r="EF68" s="639"/>
      <c r="EG68" s="639"/>
      <c r="EH68" s="639"/>
      <c r="EI68" s="639"/>
      <c r="EJ68" s="639"/>
      <c r="EK68" s="639"/>
      <c r="EL68" s="639"/>
      <c r="EM68" s="639"/>
      <c r="EN68" s="639"/>
      <c r="EO68" s="639"/>
      <c r="EP68" s="639"/>
      <c r="EQ68" s="639"/>
      <c r="ER68" s="639"/>
      <c r="ES68" s="639"/>
      <c r="ET68" s="639"/>
      <c r="EU68" s="639"/>
      <c r="EV68" s="639"/>
      <c r="EW68" s="639"/>
      <c r="EX68" s="639"/>
      <c r="EY68" s="639"/>
      <c r="EZ68" s="640">
        <f t="shared" si="168"/>
        <v>1</v>
      </c>
      <c r="FA68" s="626"/>
      <c r="FB68" s="641">
        <f t="shared" si="169"/>
        <v>0</v>
      </c>
      <c r="FD68" s="626">
        <f t="shared" si="85"/>
        <v>0</v>
      </c>
    </row>
    <row r="69" spans="1:160" s="395" customFormat="1">
      <c r="A69" s="446">
        <v>77</v>
      </c>
      <c r="B69" s="446" t="s">
        <v>560</v>
      </c>
      <c r="C69" s="446" t="str">
        <f>[1]เตรียมข้อมูล!C81</f>
        <v>กงหรา</v>
      </c>
      <c r="D69" s="446"/>
      <c r="E69" s="384">
        <v>15</v>
      </c>
      <c r="F69" s="384">
        <v>4</v>
      </c>
      <c r="G69" s="384" t="s">
        <v>104</v>
      </c>
      <c r="H69" s="613">
        <v>19</v>
      </c>
      <c r="I69" s="614">
        <f t="shared" si="130"/>
        <v>1</v>
      </c>
      <c r="J69" s="613">
        <v>17</v>
      </c>
      <c r="K69" s="614">
        <f t="shared" si="131"/>
        <v>1</v>
      </c>
      <c r="L69" s="613">
        <v>19</v>
      </c>
      <c r="M69" s="614">
        <f t="shared" si="132"/>
        <v>1</v>
      </c>
      <c r="N69" s="613">
        <v>16</v>
      </c>
      <c r="O69" s="614">
        <f t="shared" si="133"/>
        <v>1</v>
      </c>
      <c r="P69" s="613">
        <v>14</v>
      </c>
      <c r="Q69" s="614">
        <f t="shared" si="134"/>
        <v>1</v>
      </c>
      <c r="R69" s="613">
        <v>12</v>
      </c>
      <c r="S69" s="614">
        <f t="shared" si="135"/>
        <v>1</v>
      </c>
      <c r="T69" s="613">
        <v>21</v>
      </c>
      <c r="U69" s="614">
        <f t="shared" si="136"/>
        <v>1</v>
      </c>
      <c r="V69" s="613">
        <v>21</v>
      </c>
      <c r="W69" s="614">
        <f t="shared" si="137"/>
        <v>1</v>
      </c>
      <c r="X69" s="615">
        <v>0</v>
      </c>
      <c r="Y69" s="614">
        <f t="shared" si="138"/>
        <v>0</v>
      </c>
      <c r="Z69" s="615">
        <v>0</v>
      </c>
      <c r="AA69" s="614">
        <f t="shared" si="139"/>
        <v>0</v>
      </c>
      <c r="AB69" s="615">
        <v>0</v>
      </c>
      <c r="AC69" s="614">
        <f t="shared" si="140"/>
        <v>0</v>
      </c>
      <c r="AD69" s="615"/>
      <c r="AE69" s="616"/>
      <c r="AF69" s="615"/>
      <c r="AG69" s="616"/>
      <c r="AH69" s="615"/>
      <c r="AI69" s="616"/>
      <c r="AJ69" s="617">
        <f t="shared" si="141"/>
        <v>139</v>
      </c>
      <c r="AK69" s="618">
        <f t="shared" si="142"/>
        <v>8</v>
      </c>
      <c r="AL69" s="613">
        <v>1</v>
      </c>
      <c r="AM69" s="613">
        <v>9</v>
      </c>
      <c r="AN69" s="618">
        <f t="shared" si="143"/>
        <v>10</v>
      </c>
      <c r="AO69" s="619">
        <f t="shared" si="144"/>
        <v>1</v>
      </c>
      <c r="AP69" s="660">
        <f t="shared" si="145"/>
        <v>9</v>
      </c>
      <c r="AQ69" s="621">
        <f t="shared" si="146"/>
        <v>10</v>
      </c>
      <c r="AR69" s="622">
        <f t="shared" si="147"/>
        <v>0</v>
      </c>
      <c r="AS69" s="622">
        <f t="shared" si="148"/>
        <v>0</v>
      </c>
      <c r="AT69" s="622">
        <f t="shared" si="149"/>
        <v>0</v>
      </c>
      <c r="AU69" s="623">
        <f t="shared" si="150"/>
        <v>0</v>
      </c>
      <c r="AV69" s="613">
        <v>2</v>
      </c>
      <c r="AW69" s="613"/>
      <c r="AX69" s="718"/>
      <c r="AY69" s="613"/>
      <c r="AZ69" s="618">
        <f t="shared" si="151"/>
        <v>-2</v>
      </c>
      <c r="BA69" s="624">
        <f t="shared" si="152"/>
        <v>-20</v>
      </c>
      <c r="BB69" s="613"/>
      <c r="BC69" s="625"/>
      <c r="BD69" s="625">
        <f t="shared" si="153"/>
        <v>1</v>
      </c>
      <c r="BE69" s="625">
        <f t="shared" si="154"/>
        <v>0</v>
      </c>
      <c r="BF69" s="626">
        <f t="shared" si="79"/>
        <v>77</v>
      </c>
      <c r="BG69" s="626" t="str">
        <f t="shared" si="80"/>
        <v>วัดหวัง</v>
      </c>
      <c r="BH69" s="627">
        <f t="shared" si="81"/>
        <v>1</v>
      </c>
      <c r="BI69" s="627">
        <v>2</v>
      </c>
      <c r="BJ69" s="627">
        <v>0</v>
      </c>
      <c r="BK69" s="627">
        <v>1</v>
      </c>
      <c r="BL69" s="627">
        <v>1</v>
      </c>
      <c r="BM69" s="627">
        <v>0</v>
      </c>
      <c r="BN69" s="627">
        <v>1</v>
      </c>
      <c r="BO69" s="628">
        <v>0</v>
      </c>
      <c r="BP69" s="628">
        <v>0</v>
      </c>
      <c r="BQ69" s="628">
        <v>0</v>
      </c>
      <c r="BR69" s="627">
        <v>1</v>
      </c>
      <c r="BS69" s="627">
        <v>0</v>
      </c>
      <c r="BT69" s="627">
        <v>1</v>
      </c>
      <c r="BU69" s="627">
        <v>0</v>
      </c>
      <c r="BV69" s="627">
        <v>0</v>
      </c>
      <c r="BW69" s="627">
        <v>1</v>
      </c>
      <c r="BX69" s="627">
        <v>0</v>
      </c>
      <c r="BY69" s="627">
        <v>0</v>
      </c>
      <c r="BZ69" s="627">
        <v>0</v>
      </c>
      <c r="CA69" s="627">
        <v>1</v>
      </c>
      <c r="CB69" s="627"/>
      <c r="CC69" s="627"/>
      <c r="CD69" s="627"/>
      <c r="CE69" s="627"/>
      <c r="CF69" s="627"/>
      <c r="CG69" s="627"/>
      <c r="CH69" s="629">
        <v>0</v>
      </c>
      <c r="CI69" s="629"/>
      <c r="CJ69" s="630">
        <f t="shared" si="82"/>
        <v>10</v>
      </c>
      <c r="CK69" s="627">
        <f t="shared" si="155"/>
        <v>1</v>
      </c>
      <c r="CL69" s="627">
        <f t="shared" si="156"/>
        <v>9</v>
      </c>
      <c r="CM69" s="631">
        <f t="shared" si="157"/>
        <v>10</v>
      </c>
      <c r="CN69" s="632">
        <f t="shared" si="158"/>
        <v>0</v>
      </c>
      <c r="CO69" s="633">
        <f t="shared" si="159"/>
        <v>0</v>
      </c>
      <c r="CP69" s="632">
        <f t="shared" si="160"/>
        <v>0</v>
      </c>
      <c r="CQ69" s="634"/>
      <c r="CR69" s="634"/>
      <c r="CS69" s="634"/>
      <c r="CT69" s="634"/>
      <c r="CU69" s="634"/>
      <c r="CV69" s="634"/>
      <c r="CW69" s="634"/>
      <c r="CX69" s="635"/>
      <c r="CY69" s="635"/>
      <c r="CZ69" s="635"/>
      <c r="DA69" s="634"/>
      <c r="DB69" s="634"/>
      <c r="DC69" s="634"/>
      <c r="DD69" s="634"/>
      <c r="DE69" s="634"/>
      <c r="DF69" s="634"/>
      <c r="DG69" s="634"/>
      <c r="DH69" s="634"/>
      <c r="DI69" s="634"/>
      <c r="DJ69" s="634"/>
      <c r="DK69" s="634"/>
      <c r="DL69" s="634"/>
      <c r="DM69" s="634"/>
      <c r="DN69" s="634"/>
      <c r="DO69" s="634"/>
      <c r="DP69" s="634"/>
      <c r="DQ69" s="636">
        <f t="shared" si="161"/>
        <v>0</v>
      </c>
      <c r="DR69" s="637">
        <f t="shared" si="118"/>
        <v>77</v>
      </c>
      <c r="DS69" s="637" t="str">
        <f t="shared" si="119"/>
        <v>วัดหวัง</v>
      </c>
      <c r="DT69" s="634">
        <f t="shared" si="162"/>
        <v>2</v>
      </c>
      <c r="DU69" s="634">
        <f t="shared" si="163"/>
        <v>0</v>
      </c>
      <c r="DV69" s="634">
        <f t="shared" si="164"/>
        <v>0</v>
      </c>
      <c r="DW69" s="634">
        <f t="shared" si="165"/>
        <v>0</v>
      </c>
      <c r="DX69" s="636">
        <f t="shared" si="166"/>
        <v>-2</v>
      </c>
      <c r="DY69" s="638">
        <f t="shared" si="167"/>
        <v>-20</v>
      </c>
      <c r="DZ69" s="639"/>
      <c r="EA69" s="639"/>
      <c r="EB69" s="639"/>
      <c r="EC69" s="639">
        <v>1</v>
      </c>
      <c r="ED69" s="639"/>
      <c r="EE69" s="639"/>
      <c r="EF69" s="639"/>
      <c r="EG69" s="639"/>
      <c r="EH69" s="639"/>
      <c r="EI69" s="639"/>
      <c r="EJ69" s="639"/>
      <c r="EK69" s="639"/>
      <c r="EL69" s="639"/>
      <c r="EM69" s="639"/>
      <c r="EN69" s="639">
        <v>1</v>
      </c>
      <c r="EO69" s="639"/>
      <c r="EP69" s="639"/>
      <c r="EQ69" s="639"/>
      <c r="ER69" s="639"/>
      <c r="ES69" s="639"/>
      <c r="ET69" s="639"/>
      <c r="EU69" s="639"/>
      <c r="EV69" s="639"/>
      <c r="EW69" s="639"/>
      <c r="EX69" s="639"/>
      <c r="EY69" s="639"/>
      <c r="EZ69" s="640">
        <f t="shared" si="168"/>
        <v>2</v>
      </c>
      <c r="FA69" s="626"/>
      <c r="FB69" s="641">
        <f t="shared" si="169"/>
        <v>0</v>
      </c>
      <c r="FD69" s="626">
        <f t="shared" si="85"/>
        <v>0</v>
      </c>
    </row>
    <row r="70" spans="1:160" s="395" customFormat="1">
      <c r="A70" s="446">
        <v>54</v>
      </c>
      <c r="B70" s="446" t="s">
        <v>561</v>
      </c>
      <c r="C70" s="446" t="str">
        <f>[1]เตรียมข้อมูล!C58</f>
        <v>ปากพะยูน</v>
      </c>
      <c r="D70" s="446"/>
      <c r="E70" s="384">
        <v>37</v>
      </c>
      <c r="F70" s="384">
        <v>4</v>
      </c>
      <c r="G70" s="384" t="s">
        <v>104</v>
      </c>
      <c r="H70" s="613">
        <v>20</v>
      </c>
      <c r="I70" s="614">
        <f t="shared" si="130"/>
        <v>1</v>
      </c>
      <c r="J70" s="613">
        <v>21</v>
      </c>
      <c r="K70" s="614">
        <f t="shared" si="131"/>
        <v>1</v>
      </c>
      <c r="L70" s="613">
        <v>19</v>
      </c>
      <c r="M70" s="614">
        <f t="shared" si="132"/>
        <v>1</v>
      </c>
      <c r="N70" s="613">
        <v>18</v>
      </c>
      <c r="O70" s="614">
        <f t="shared" si="133"/>
        <v>1</v>
      </c>
      <c r="P70" s="613">
        <v>20</v>
      </c>
      <c r="Q70" s="614">
        <f t="shared" si="134"/>
        <v>1</v>
      </c>
      <c r="R70" s="613">
        <v>14</v>
      </c>
      <c r="S70" s="614">
        <f t="shared" si="135"/>
        <v>1</v>
      </c>
      <c r="T70" s="613">
        <v>12</v>
      </c>
      <c r="U70" s="614">
        <f t="shared" si="136"/>
        <v>1</v>
      </c>
      <c r="V70" s="613">
        <v>16</v>
      </c>
      <c r="W70" s="614">
        <f t="shared" si="137"/>
        <v>1</v>
      </c>
      <c r="X70" s="615">
        <v>0</v>
      </c>
      <c r="Y70" s="614">
        <f t="shared" si="138"/>
        <v>0</v>
      </c>
      <c r="Z70" s="615">
        <v>0</v>
      </c>
      <c r="AA70" s="614">
        <f t="shared" si="139"/>
        <v>0</v>
      </c>
      <c r="AB70" s="615">
        <v>0</v>
      </c>
      <c r="AC70" s="614">
        <f t="shared" si="140"/>
        <v>0</v>
      </c>
      <c r="AD70" s="615"/>
      <c r="AE70" s="616"/>
      <c r="AF70" s="615"/>
      <c r="AG70" s="616"/>
      <c r="AH70" s="615"/>
      <c r="AI70" s="616"/>
      <c r="AJ70" s="617">
        <f t="shared" si="141"/>
        <v>140</v>
      </c>
      <c r="AK70" s="618">
        <f t="shared" si="142"/>
        <v>8</v>
      </c>
      <c r="AL70" s="613">
        <v>1</v>
      </c>
      <c r="AM70" s="613">
        <v>8</v>
      </c>
      <c r="AN70" s="618">
        <f t="shared" si="143"/>
        <v>9</v>
      </c>
      <c r="AO70" s="619">
        <f t="shared" si="144"/>
        <v>1</v>
      </c>
      <c r="AP70" s="660">
        <f t="shared" si="145"/>
        <v>9</v>
      </c>
      <c r="AQ70" s="621">
        <f t="shared" si="146"/>
        <v>10</v>
      </c>
      <c r="AR70" s="622">
        <f t="shared" si="147"/>
        <v>0</v>
      </c>
      <c r="AS70" s="622">
        <f t="shared" si="148"/>
        <v>-1</v>
      </c>
      <c r="AT70" s="622">
        <f t="shared" si="149"/>
        <v>-1</v>
      </c>
      <c r="AU70" s="623">
        <f t="shared" si="150"/>
        <v>-10</v>
      </c>
      <c r="AV70" s="613">
        <v>1</v>
      </c>
      <c r="AW70" s="613"/>
      <c r="AX70" s="718"/>
      <c r="AY70" s="613"/>
      <c r="AZ70" s="618">
        <f t="shared" si="151"/>
        <v>-2</v>
      </c>
      <c r="BA70" s="624">
        <f t="shared" si="152"/>
        <v>-20</v>
      </c>
      <c r="BB70" s="613"/>
      <c r="BC70" s="625"/>
      <c r="BD70" s="625">
        <f t="shared" si="153"/>
        <v>1</v>
      </c>
      <c r="BE70" s="625">
        <f t="shared" si="154"/>
        <v>0</v>
      </c>
      <c r="BF70" s="626">
        <f t="shared" si="79"/>
        <v>54</v>
      </c>
      <c r="BG70" s="626" t="str">
        <f t="shared" si="80"/>
        <v>วัดพระเกิด</v>
      </c>
      <c r="BH70" s="627">
        <f t="shared" si="81"/>
        <v>1</v>
      </c>
      <c r="BI70" s="627">
        <v>2</v>
      </c>
      <c r="BJ70" s="627">
        <v>2</v>
      </c>
      <c r="BK70" s="627">
        <v>1</v>
      </c>
      <c r="BL70" s="627">
        <v>1</v>
      </c>
      <c r="BM70" s="627"/>
      <c r="BN70" s="627">
        <v>1</v>
      </c>
      <c r="BO70" s="628"/>
      <c r="BP70" s="628"/>
      <c r="BQ70" s="628"/>
      <c r="BR70" s="627">
        <v>1</v>
      </c>
      <c r="BS70" s="627"/>
      <c r="BT70" s="627"/>
      <c r="BU70" s="627"/>
      <c r="BV70" s="627"/>
      <c r="BW70" s="627"/>
      <c r="BX70" s="627"/>
      <c r="BY70" s="627"/>
      <c r="BZ70" s="627"/>
      <c r="CA70" s="627"/>
      <c r="CB70" s="627"/>
      <c r="CC70" s="627"/>
      <c r="CD70" s="627"/>
      <c r="CE70" s="627"/>
      <c r="CF70" s="627"/>
      <c r="CG70" s="627"/>
      <c r="CH70" s="629">
        <v>0</v>
      </c>
      <c r="CI70" s="629"/>
      <c r="CJ70" s="630">
        <f t="shared" si="82"/>
        <v>9</v>
      </c>
      <c r="CK70" s="627">
        <f t="shared" si="155"/>
        <v>1</v>
      </c>
      <c r="CL70" s="627">
        <f t="shared" si="156"/>
        <v>9</v>
      </c>
      <c r="CM70" s="631">
        <f t="shared" si="157"/>
        <v>10</v>
      </c>
      <c r="CN70" s="632">
        <f t="shared" si="158"/>
        <v>0</v>
      </c>
      <c r="CO70" s="633">
        <f t="shared" si="159"/>
        <v>-1</v>
      </c>
      <c r="CP70" s="632">
        <f t="shared" si="160"/>
        <v>-1</v>
      </c>
      <c r="CQ70" s="634"/>
      <c r="CR70" s="634"/>
      <c r="CS70" s="634"/>
      <c r="CT70" s="706">
        <v>1</v>
      </c>
      <c r="CU70" s="634"/>
      <c r="CV70" s="634"/>
      <c r="CW70" s="634"/>
      <c r="CX70" s="635"/>
      <c r="CY70" s="635"/>
      <c r="CZ70" s="635"/>
      <c r="DA70" s="634"/>
      <c r="DB70" s="634"/>
      <c r="DC70" s="634"/>
      <c r="DD70" s="634"/>
      <c r="DE70" s="634"/>
      <c r="DF70" s="634"/>
      <c r="DG70" s="634"/>
      <c r="DH70" s="634"/>
      <c r="DI70" s="634"/>
      <c r="DJ70" s="634"/>
      <c r="DK70" s="634"/>
      <c r="DL70" s="634"/>
      <c r="DM70" s="634"/>
      <c r="DN70" s="634"/>
      <c r="DO70" s="634"/>
      <c r="DP70" s="634"/>
      <c r="DQ70" s="636">
        <f t="shared" si="161"/>
        <v>1</v>
      </c>
      <c r="DR70" s="637">
        <f t="shared" si="118"/>
        <v>54</v>
      </c>
      <c r="DS70" s="637" t="str">
        <f t="shared" si="119"/>
        <v>วัดพระเกิด</v>
      </c>
      <c r="DT70" s="634">
        <f t="shared" si="162"/>
        <v>1</v>
      </c>
      <c r="DU70" s="634">
        <f t="shared" si="163"/>
        <v>0</v>
      </c>
      <c r="DV70" s="634">
        <f t="shared" si="164"/>
        <v>0</v>
      </c>
      <c r="DW70" s="634">
        <f t="shared" si="165"/>
        <v>0</v>
      </c>
      <c r="DX70" s="636">
        <f t="shared" si="166"/>
        <v>-2</v>
      </c>
      <c r="DY70" s="638">
        <f t="shared" si="167"/>
        <v>-20</v>
      </c>
      <c r="DZ70" s="639"/>
      <c r="EA70" s="639"/>
      <c r="EB70" s="639"/>
      <c r="EC70" s="639">
        <v>1</v>
      </c>
      <c r="ED70" s="639"/>
      <c r="EE70" s="639"/>
      <c r="EF70" s="639"/>
      <c r="EG70" s="639"/>
      <c r="EH70" s="639"/>
      <c r="EI70" s="639"/>
      <c r="EJ70" s="639"/>
      <c r="EK70" s="639"/>
      <c r="EL70" s="639"/>
      <c r="EM70" s="639"/>
      <c r="EN70" s="639"/>
      <c r="EO70" s="639"/>
      <c r="EP70" s="639"/>
      <c r="EQ70" s="639"/>
      <c r="ER70" s="639"/>
      <c r="ES70" s="639"/>
      <c r="ET70" s="639"/>
      <c r="EU70" s="639"/>
      <c r="EV70" s="639"/>
      <c r="EW70" s="639"/>
      <c r="EX70" s="639"/>
      <c r="EY70" s="639"/>
      <c r="EZ70" s="640">
        <f t="shared" si="168"/>
        <v>1</v>
      </c>
      <c r="FA70" s="626"/>
      <c r="FB70" s="641">
        <f t="shared" si="169"/>
        <v>0</v>
      </c>
      <c r="FD70" s="626">
        <f t="shared" si="85"/>
        <v>0</v>
      </c>
    </row>
    <row r="71" spans="1:160" s="395" customFormat="1">
      <c r="A71" s="446">
        <v>40</v>
      </c>
      <c r="B71" s="446" t="s">
        <v>562</v>
      </c>
      <c r="C71" s="446" t="str">
        <f>[1]เตรียมข้อมูล!C44</f>
        <v>ปากพะยูน</v>
      </c>
      <c r="D71" s="446"/>
      <c r="E71" s="384">
        <v>26</v>
      </c>
      <c r="F71" s="384">
        <v>4</v>
      </c>
      <c r="G71" s="384" t="s">
        <v>104</v>
      </c>
      <c r="H71" s="613">
        <v>22</v>
      </c>
      <c r="I71" s="614">
        <f t="shared" si="130"/>
        <v>1</v>
      </c>
      <c r="J71" s="613">
        <v>21</v>
      </c>
      <c r="K71" s="614">
        <f t="shared" si="131"/>
        <v>1</v>
      </c>
      <c r="L71" s="613">
        <v>29</v>
      </c>
      <c r="M71" s="614">
        <f t="shared" si="132"/>
        <v>1</v>
      </c>
      <c r="N71" s="613">
        <v>26</v>
      </c>
      <c r="O71" s="614">
        <f t="shared" si="133"/>
        <v>1</v>
      </c>
      <c r="P71" s="613">
        <v>19</v>
      </c>
      <c r="Q71" s="614">
        <f t="shared" si="134"/>
        <v>1</v>
      </c>
      <c r="R71" s="613">
        <v>24</v>
      </c>
      <c r="S71" s="614">
        <f t="shared" si="135"/>
        <v>1</v>
      </c>
      <c r="T71" s="613">
        <v>24</v>
      </c>
      <c r="U71" s="614">
        <f t="shared" si="136"/>
        <v>1</v>
      </c>
      <c r="V71" s="613">
        <v>19</v>
      </c>
      <c r="W71" s="614">
        <f t="shared" si="137"/>
        <v>1</v>
      </c>
      <c r="X71" s="615">
        <v>0</v>
      </c>
      <c r="Y71" s="614">
        <f t="shared" si="138"/>
        <v>0</v>
      </c>
      <c r="Z71" s="615">
        <v>0</v>
      </c>
      <c r="AA71" s="614">
        <f t="shared" si="139"/>
        <v>0</v>
      </c>
      <c r="AB71" s="615">
        <v>0</v>
      </c>
      <c r="AC71" s="614">
        <f t="shared" si="140"/>
        <v>0</v>
      </c>
      <c r="AD71" s="615"/>
      <c r="AE71" s="616"/>
      <c r="AF71" s="615"/>
      <c r="AG71" s="616"/>
      <c r="AH71" s="615"/>
      <c r="AI71" s="616"/>
      <c r="AJ71" s="617">
        <f t="shared" si="141"/>
        <v>184</v>
      </c>
      <c r="AK71" s="618">
        <f t="shared" si="142"/>
        <v>8</v>
      </c>
      <c r="AL71" s="613">
        <v>1</v>
      </c>
      <c r="AM71" s="613">
        <v>9</v>
      </c>
      <c r="AN71" s="618">
        <f t="shared" si="143"/>
        <v>10</v>
      </c>
      <c r="AO71" s="619">
        <f t="shared" si="144"/>
        <v>1</v>
      </c>
      <c r="AP71" s="660">
        <f t="shared" si="145"/>
        <v>10</v>
      </c>
      <c r="AQ71" s="621">
        <f t="shared" si="146"/>
        <v>11</v>
      </c>
      <c r="AR71" s="622">
        <f t="shared" si="147"/>
        <v>0</v>
      </c>
      <c r="AS71" s="622">
        <f t="shared" si="148"/>
        <v>-1</v>
      </c>
      <c r="AT71" s="622">
        <f t="shared" si="149"/>
        <v>-1</v>
      </c>
      <c r="AU71" s="623">
        <f t="shared" si="150"/>
        <v>-9.0909090909090917</v>
      </c>
      <c r="AV71" s="613"/>
      <c r="AW71" s="613">
        <v>1</v>
      </c>
      <c r="AX71" s="718"/>
      <c r="AY71" s="613"/>
      <c r="AZ71" s="618">
        <f t="shared" si="151"/>
        <v>-2</v>
      </c>
      <c r="BA71" s="624">
        <f t="shared" si="152"/>
        <v>-18.181818181818183</v>
      </c>
      <c r="BB71" s="613"/>
      <c r="BC71" s="625"/>
      <c r="BD71" s="625">
        <f t="shared" si="153"/>
        <v>1</v>
      </c>
      <c r="BE71" s="625">
        <f t="shared" si="154"/>
        <v>0</v>
      </c>
      <c r="BF71" s="626">
        <f t="shared" si="79"/>
        <v>40</v>
      </c>
      <c r="BG71" s="626" t="str">
        <f t="shared" si="80"/>
        <v>บ้านม่วงทวน</v>
      </c>
      <c r="BH71" s="627">
        <f t="shared" si="81"/>
        <v>1</v>
      </c>
      <c r="BI71" s="627">
        <v>1</v>
      </c>
      <c r="BJ71" s="627">
        <v>0</v>
      </c>
      <c r="BK71" s="627">
        <v>1</v>
      </c>
      <c r="BL71" s="627">
        <v>1</v>
      </c>
      <c r="BM71" s="627"/>
      <c r="BN71" s="627">
        <v>1</v>
      </c>
      <c r="BO71" s="628">
        <v>0</v>
      </c>
      <c r="BP71" s="628">
        <v>0</v>
      </c>
      <c r="BQ71" s="628">
        <v>0</v>
      </c>
      <c r="BR71" s="627">
        <v>1</v>
      </c>
      <c r="BS71" s="627">
        <v>1</v>
      </c>
      <c r="BT71" s="627">
        <v>1</v>
      </c>
      <c r="BU71" s="627">
        <v>0</v>
      </c>
      <c r="BV71" s="627">
        <v>0</v>
      </c>
      <c r="BW71" s="627">
        <v>0</v>
      </c>
      <c r="BX71" s="627">
        <v>0</v>
      </c>
      <c r="BY71" s="627">
        <v>0</v>
      </c>
      <c r="BZ71" s="627">
        <v>0</v>
      </c>
      <c r="CA71" s="627">
        <v>1</v>
      </c>
      <c r="CB71" s="627">
        <v>0</v>
      </c>
      <c r="CC71" s="627">
        <v>0</v>
      </c>
      <c r="CD71" s="627">
        <v>0</v>
      </c>
      <c r="CE71" s="627">
        <v>0</v>
      </c>
      <c r="CF71" s="627">
        <v>0</v>
      </c>
      <c r="CG71" s="627">
        <v>0</v>
      </c>
      <c r="CH71" s="629">
        <v>0</v>
      </c>
      <c r="CI71" s="629">
        <v>1</v>
      </c>
      <c r="CJ71" s="630">
        <f t="shared" si="82"/>
        <v>10</v>
      </c>
      <c r="CK71" s="627">
        <f t="shared" si="155"/>
        <v>1</v>
      </c>
      <c r="CL71" s="627">
        <f t="shared" si="156"/>
        <v>10</v>
      </c>
      <c r="CM71" s="631">
        <f t="shared" si="157"/>
        <v>11</v>
      </c>
      <c r="CN71" s="632">
        <f t="shared" si="158"/>
        <v>0</v>
      </c>
      <c r="CO71" s="633">
        <f t="shared" si="159"/>
        <v>-1</v>
      </c>
      <c r="CP71" s="632">
        <f t="shared" si="160"/>
        <v>-1</v>
      </c>
      <c r="CQ71" s="634"/>
      <c r="CR71" s="634"/>
      <c r="CS71" s="634"/>
      <c r="CT71" s="634">
        <v>1</v>
      </c>
      <c r="CU71" s="634"/>
      <c r="CV71" s="634"/>
      <c r="CW71" s="634"/>
      <c r="CX71" s="635"/>
      <c r="CY71" s="635"/>
      <c r="CZ71" s="635"/>
      <c r="DA71" s="634"/>
      <c r="DB71" s="634"/>
      <c r="DC71" s="634"/>
      <c r="DD71" s="634"/>
      <c r="DE71" s="634"/>
      <c r="DF71" s="634"/>
      <c r="DG71" s="634"/>
      <c r="DH71" s="634"/>
      <c r="DI71" s="634"/>
      <c r="DJ71" s="634"/>
      <c r="DK71" s="634"/>
      <c r="DL71" s="634"/>
      <c r="DM71" s="634"/>
      <c r="DN71" s="634"/>
      <c r="DO71" s="634"/>
      <c r="DP71" s="634"/>
      <c r="DQ71" s="636">
        <f t="shared" si="161"/>
        <v>1</v>
      </c>
      <c r="DR71" s="637">
        <f t="shared" si="118"/>
        <v>40</v>
      </c>
      <c r="DS71" s="637" t="str">
        <f t="shared" si="119"/>
        <v>บ้านม่วงทวน</v>
      </c>
      <c r="DT71" s="634">
        <f t="shared" si="162"/>
        <v>0</v>
      </c>
      <c r="DU71" s="634">
        <f t="shared" si="163"/>
        <v>1</v>
      </c>
      <c r="DV71" s="634">
        <f t="shared" si="164"/>
        <v>0</v>
      </c>
      <c r="DW71" s="634">
        <f t="shared" si="165"/>
        <v>0</v>
      </c>
      <c r="DX71" s="636">
        <f t="shared" si="166"/>
        <v>-2</v>
      </c>
      <c r="DY71" s="638">
        <f t="shared" si="167"/>
        <v>-18.181818181818183</v>
      </c>
      <c r="DZ71" s="639"/>
      <c r="EA71" s="639"/>
      <c r="EB71" s="639"/>
      <c r="EC71" s="639"/>
      <c r="ED71" s="639"/>
      <c r="EE71" s="639"/>
      <c r="EF71" s="639"/>
      <c r="EG71" s="639"/>
      <c r="EH71" s="639"/>
      <c r="EI71" s="639"/>
      <c r="EJ71" s="639"/>
      <c r="EK71" s="639"/>
      <c r="EL71" s="639"/>
      <c r="EM71" s="639"/>
      <c r="EN71" s="639"/>
      <c r="EO71" s="639"/>
      <c r="EP71" s="639"/>
      <c r="EQ71" s="639"/>
      <c r="ER71" s="639"/>
      <c r="ES71" s="639"/>
      <c r="ET71" s="639"/>
      <c r="EU71" s="639"/>
      <c r="EV71" s="639"/>
      <c r="EW71" s="639"/>
      <c r="EX71" s="639"/>
      <c r="EY71" s="639"/>
      <c r="EZ71" s="640">
        <f t="shared" si="168"/>
        <v>0</v>
      </c>
      <c r="FA71" s="626"/>
      <c r="FB71" s="641">
        <f t="shared" si="169"/>
        <v>0</v>
      </c>
      <c r="FD71" s="626">
        <f t="shared" si="85"/>
        <v>0</v>
      </c>
    </row>
    <row r="72" spans="1:160" s="395" customFormat="1">
      <c r="A72" s="446">
        <v>91</v>
      </c>
      <c r="B72" s="446" t="s">
        <v>563</v>
      </c>
      <c r="C72" s="446" t="str">
        <f>[1]เตรียมข้อมูล!C95</f>
        <v>ตะโหมด</v>
      </c>
      <c r="D72" s="446"/>
      <c r="E72" s="384">
        <v>23</v>
      </c>
      <c r="F72" s="384">
        <v>4</v>
      </c>
      <c r="G72" s="384" t="s">
        <v>104</v>
      </c>
      <c r="H72" s="613">
        <v>14</v>
      </c>
      <c r="I72" s="614">
        <f t="shared" si="130"/>
        <v>1</v>
      </c>
      <c r="J72" s="613">
        <v>14</v>
      </c>
      <c r="K72" s="614">
        <f t="shared" si="131"/>
        <v>1</v>
      </c>
      <c r="L72" s="613">
        <v>20</v>
      </c>
      <c r="M72" s="614">
        <f t="shared" si="132"/>
        <v>1</v>
      </c>
      <c r="N72" s="613">
        <v>17</v>
      </c>
      <c r="O72" s="614">
        <f t="shared" si="133"/>
        <v>1</v>
      </c>
      <c r="P72" s="613">
        <v>13</v>
      </c>
      <c r="Q72" s="614">
        <f t="shared" si="134"/>
        <v>1</v>
      </c>
      <c r="R72" s="613">
        <v>17</v>
      </c>
      <c r="S72" s="614">
        <f t="shared" si="135"/>
        <v>1</v>
      </c>
      <c r="T72" s="613">
        <v>13</v>
      </c>
      <c r="U72" s="614">
        <f t="shared" si="136"/>
        <v>1</v>
      </c>
      <c r="V72" s="613">
        <v>17</v>
      </c>
      <c r="W72" s="614">
        <f t="shared" si="137"/>
        <v>1</v>
      </c>
      <c r="X72" s="615">
        <v>0</v>
      </c>
      <c r="Y72" s="614">
        <f t="shared" si="138"/>
        <v>0</v>
      </c>
      <c r="Z72" s="615">
        <v>0</v>
      </c>
      <c r="AA72" s="614">
        <f t="shared" si="139"/>
        <v>0</v>
      </c>
      <c r="AB72" s="615">
        <v>0</v>
      </c>
      <c r="AC72" s="614">
        <f t="shared" si="140"/>
        <v>0</v>
      </c>
      <c r="AD72" s="615"/>
      <c r="AE72" s="616"/>
      <c r="AF72" s="615"/>
      <c r="AG72" s="616"/>
      <c r="AH72" s="615"/>
      <c r="AI72" s="616"/>
      <c r="AJ72" s="617">
        <f t="shared" si="141"/>
        <v>125</v>
      </c>
      <c r="AK72" s="618">
        <f t="shared" si="142"/>
        <v>8</v>
      </c>
      <c r="AL72" s="613">
        <v>1</v>
      </c>
      <c r="AM72" s="613">
        <v>9</v>
      </c>
      <c r="AN72" s="618">
        <f t="shared" si="143"/>
        <v>10</v>
      </c>
      <c r="AO72" s="619">
        <f t="shared" si="144"/>
        <v>1</v>
      </c>
      <c r="AP72" s="660">
        <f t="shared" si="145"/>
        <v>9</v>
      </c>
      <c r="AQ72" s="621">
        <f t="shared" si="146"/>
        <v>10</v>
      </c>
      <c r="AR72" s="622">
        <f t="shared" si="147"/>
        <v>0</v>
      </c>
      <c r="AS72" s="622">
        <f t="shared" si="148"/>
        <v>0</v>
      </c>
      <c r="AT72" s="622">
        <f t="shared" si="149"/>
        <v>0</v>
      </c>
      <c r="AU72" s="623">
        <f t="shared" si="150"/>
        <v>0</v>
      </c>
      <c r="AV72" s="613">
        <v>1</v>
      </c>
      <c r="AW72" s="613"/>
      <c r="AX72" s="718"/>
      <c r="AY72" s="613"/>
      <c r="AZ72" s="618">
        <f t="shared" si="151"/>
        <v>-1</v>
      </c>
      <c r="BA72" s="624">
        <f t="shared" si="152"/>
        <v>-10</v>
      </c>
      <c r="BB72" s="613"/>
      <c r="BC72" s="625"/>
      <c r="BD72" s="625">
        <f t="shared" si="153"/>
        <v>1</v>
      </c>
      <c r="BE72" s="625">
        <f t="shared" si="154"/>
        <v>0</v>
      </c>
      <c r="BF72" s="626">
        <f t="shared" si="79"/>
        <v>91</v>
      </c>
      <c r="BG72" s="626" t="str">
        <f t="shared" si="80"/>
        <v>บ้านร่มโพธิ์ไทร</v>
      </c>
      <c r="BH72" s="627">
        <f t="shared" si="81"/>
        <v>1</v>
      </c>
      <c r="BI72" s="627">
        <v>2</v>
      </c>
      <c r="BJ72" s="627">
        <v>3</v>
      </c>
      <c r="BK72" s="627"/>
      <c r="BL72" s="627"/>
      <c r="BM72" s="627"/>
      <c r="BN72" s="627"/>
      <c r="BO72" s="628"/>
      <c r="BP72" s="628"/>
      <c r="BQ72" s="628"/>
      <c r="BR72" s="627">
        <v>2</v>
      </c>
      <c r="BS72" s="627"/>
      <c r="BT72" s="627"/>
      <c r="BU72" s="627">
        <v>1</v>
      </c>
      <c r="BV72" s="627"/>
      <c r="BW72" s="627"/>
      <c r="BX72" s="627"/>
      <c r="BY72" s="627"/>
      <c r="BZ72" s="627"/>
      <c r="CA72" s="627">
        <v>1</v>
      </c>
      <c r="CB72" s="627"/>
      <c r="CC72" s="627"/>
      <c r="CD72" s="627"/>
      <c r="CE72" s="627"/>
      <c r="CF72" s="627"/>
      <c r="CG72" s="627"/>
      <c r="CH72" s="629">
        <v>0</v>
      </c>
      <c r="CI72" s="629"/>
      <c r="CJ72" s="630">
        <f t="shared" si="82"/>
        <v>10</v>
      </c>
      <c r="CK72" s="627">
        <f t="shared" si="155"/>
        <v>1</v>
      </c>
      <c r="CL72" s="627">
        <f t="shared" si="156"/>
        <v>9</v>
      </c>
      <c r="CM72" s="631">
        <f t="shared" si="157"/>
        <v>10</v>
      </c>
      <c r="CN72" s="632">
        <f t="shared" si="158"/>
        <v>0</v>
      </c>
      <c r="CO72" s="633">
        <f t="shared" si="159"/>
        <v>0</v>
      </c>
      <c r="CP72" s="632">
        <f t="shared" si="160"/>
        <v>0</v>
      </c>
      <c r="CQ72" s="634"/>
      <c r="CR72" s="634"/>
      <c r="CS72" s="634"/>
      <c r="CT72" s="634"/>
      <c r="CU72" s="634"/>
      <c r="CV72" s="634"/>
      <c r="CW72" s="634"/>
      <c r="CX72" s="635"/>
      <c r="CY72" s="635"/>
      <c r="CZ72" s="635"/>
      <c r="DA72" s="634"/>
      <c r="DB72" s="634"/>
      <c r="DC72" s="634"/>
      <c r="DD72" s="634"/>
      <c r="DE72" s="634"/>
      <c r="DF72" s="634"/>
      <c r="DG72" s="634"/>
      <c r="DH72" s="634"/>
      <c r="DI72" s="634"/>
      <c r="DJ72" s="634"/>
      <c r="DK72" s="634"/>
      <c r="DL72" s="634"/>
      <c r="DM72" s="634"/>
      <c r="DN72" s="634"/>
      <c r="DO72" s="634"/>
      <c r="DP72" s="634"/>
      <c r="DQ72" s="636">
        <f t="shared" si="161"/>
        <v>0</v>
      </c>
      <c r="DR72" s="637">
        <f t="shared" si="118"/>
        <v>91</v>
      </c>
      <c r="DS72" s="637" t="str">
        <f t="shared" si="119"/>
        <v>บ้านร่มโพธิ์ไทร</v>
      </c>
      <c r="DT72" s="634">
        <f t="shared" si="162"/>
        <v>1</v>
      </c>
      <c r="DU72" s="634">
        <f t="shared" si="163"/>
        <v>0</v>
      </c>
      <c r="DV72" s="634">
        <f t="shared" si="164"/>
        <v>0</v>
      </c>
      <c r="DW72" s="634">
        <f t="shared" si="165"/>
        <v>0</v>
      </c>
      <c r="DX72" s="636">
        <f t="shared" si="166"/>
        <v>-1</v>
      </c>
      <c r="DY72" s="638">
        <f t="shared" si="167"/>
        <v>-10</v>
      </c>
      <c r="DZ72" s="646"/>
      <c r="EA72" s="646"/>
      <c r="EB72" s="646"/>
      <c r="EC72" s="646"/>
      <c r="ED72" s="646"/>
      <c r="EE72" s="646"/>
      <c r="EF72" s="646"/>
      <c r="EG72" s="646"/>
      <c r="EH72" s="646"/>
      <c r="EI72" s="646"/>
      <c r="EJ72" s="646">
        <v>1</v>
      </c>
      <c r="EK72" s="639"/>
      <c r="EL72" s="639"/>
      <c r="EM72" s="639"/>
      <c r="EN72" s="639"/>
      <c r="EO72" s="639"/>
      <c r="EP72" s="639"/>
      <c r="EQ72" s="639"/>
      <c r="ER72" s="639"/>
      <c r="ES72" s="639"/>
      <c r="ET72" s="639"/>
      <c r="EU72" s="639"/>
      <c r="EV72" s="639"/>
      <c r="EW72" s="639"/>
      <c r="EX72" s="639"/>
      <c r="EY72" s="639"/>
      <c r="EZ72" s="640">
        <f t="shared" si="168"/>
        <v>1</v>
      </c>
      <c r="FA72" s="626"/>
      <c r="FB72" s="641">
        <f t="shared" si="169"/>
        <v>0</v>
      </c>
      <c r="FD72" s="626">
        <f t="shared" si="85"/>
        <v>0</v>
      </c>
    </row>
    <row r="73" spans="1:160" s="395" customFormat="1">
      <c r="A73" s="446">
        <v>34</v>
      </c>
      <c r="B73" s="446" t="s">
        <v>564</v>
      </c>
      <c r="C73" s="446" t="str">
        <f>[1]เตรียมข้อมูล!C38</f>
        <v>ปากพะยูน</v>
      </c>
      <c r="D73" s="446"/>
      <c r="E73" s="384">
        <v>44</v>
      </c>
      <c r="F73" s="384">
        <v>4</v>
      </c>
      <c r="G73" s="384" t="s">
        <v>104</v>
      </c>
      <c r="H73" s="613">
        <v>16</v>
      </c>
      <c r="I73" s="614">
        <f t="shared" si="130"/>
        <v>1</v>
      </c>
      <c r="J73" s="613">
        <v>19</v>
      </c>
      <c r="K73" s="614">
        <f t="shared" si="131"/>
        <v>1</v>
      </c>
      <c r="L73" s="613">
        <v>21</v>
      </c>
      <c r="M73" s="614">
        <f t="shared" si="132"/>
        <v>1</v>
      </c>
      <c r="N73" s="613">
        <v>17</v>
      </c>
      <c r="O73" s="614">
        <f t="shared" si="133"/>
        <v>1</v>
      </c>
      <c r="P73" s="613">
        <v>22</v>
      </c>
      <c r="Q73" s="614">
        <f t="shared" si="134"/>
        <v>1</v>
      </c>
      <c r="R73" s="613">
        <v>19</v>
      </c>
      <c r="S73" s="614">
        <f t="shared" si="135"/>
        <v>1</v>
      </c>
      <c r="T73" s="613">
        <v>18</v>
      </c>
      <c r="U73" s="614">
        <f t="shared" si="136"/>
        <v>1</v>
      </c>
      <c r="V73" s="613">
        <v>13</v>
      </c>
      <c r="W73" s="614">
        <f t="shared" si="137"/>
        <v>1</v>
      </c>
      <c r="X73" s="615">
        <v>0</v>
      </c>
      <c r="Y73" s="614">
        <f t="shared" si="138"/>
        <v>0</v>
      </c>
      <c r="Z73" s="615">
        <v>0</v>
      </c>
      <c r="AA73" s="614">
        <f t="shared" si="139"/>
        <v>0</v>
      </c>
      <c r="AB73" s="615">
        <v>0</v>
      </c>
      <c r="AC73" s="614">
        <f t="shared" si="140"/>
        <v>0</v>
      </c>
      <c r="AD73" s="615"/>
      <c r="AE73" s="616"/>
      <c r="AF73" s="615"/>
      <c r="AG73" s="616"/>
      <c r="AH73" s="615"/>
      <c r="AI73" s="616"/>
      <c r="AJ73" s="617">
        <f t="shared" si="141"/>
        <v>145</v>
      </c>
      <c r="AK73" s="618">
        <f t="shared" si="142"/>
        <v>8</v>
      </c>
      <c r="AL73" s="613">
        <v>1</v>
      </c>
      <c r="AM73" s="613">
        <v>9</v>
      </c>
      <c r="AN73" s="618">
        <f t="shared" si="143"/>
        <v>10</v>
      </c>
      <c r="AO73" s="619">
        <f t="shared" si="144"/>
        <v>1</v>
      </c>
      <c r="AP73" s="660">
        <f t="shared" si="145"/>
        <v>9</v>
      </c>
      <c r="AQ73" s="621">
        <f t="shared" si="146"/>
        <v>10</v>
      </c>
      <c r="AR73" s="622">
        <f t="shared" si="147"/>
        <v>0</v>
      </c>
      <c r="AS73" s="622">
        <f t="shared" si="148"/>
        <v>0</v>
      </c>
      <c r="AT73" s="622">
        <f t="shared" si="149"/>
        <v>0</v>
      </c>
      <c r="AU73" s="623">
        <f t="shared" si="150"/>
        <v>0</v>
      </c>
      <c r="AV73" s="613">
        <v>1</v>
      </c>
      <c r="AW73" s="613"/>
      <c r="AX73" s="718"/>
      <c r="AY73" s="613"/>
      <c r="AZ73" s="618">
        <f t="shared" si="151"/>
        <v>-1</v>
      </c>
      <c r="BA73" s="624">
        <f t="shared" si="152"/>
        <v>-10</v>
      </c>
      <c r="BB73" s="613"/>
      <c r="BC73" s="625"/>
      <c r="BD73" s="625">
        <f t="shared" si="153"/>
        <v>1</v>
      </c>
      <c r="BE73" s="625">
        <f t="shared" si="154"/>
        <v>0</v>
      </c>
      <c r="BF73" s="626">
        <f t="shared" si="79"/>
        <v>34</v>
      </c>
      <c r="BG73" s="626" t="str">
        <f t="shared" si="80"/>
        <v>บ้านเกาะนางคำเหนือ</v>
      </c>
      <c r="BH73" s="627">
        <f t="shared" si="81"/>
        <v>1</v>
      </c>
      <c r="BI73" s="627">
        <v>1</v>
      </c>
      <c r="BJ73" s="627"/>
      <c r="BK73" s="627">
        <v>1</v>
      </c>
      <c r="BL73" s="627">
        <v>1</v>
      </c>
      <c r="BM73" s="627"/>
      <c r="BN73" s="627">
        <v>1</v>
      </c>
      <c r="BO73" s="628"/>
      <c r="BP73" s="628"/>
      <c r="BQ73" s="628"/>
      <c r="BR73" s="627">
        <v>1</v>
      </c>
      <c r="BS73" s="627">
        <v>1</v>
      </c>
      <c r="BT73" s="627"/>
      <c r="BU73" s="627">
        <v>1</v>
      </c>
      <c r="BV73" s="627"/>
      <c r="BW73" s="627"/>
      <c r="BX73" s="627"/>
      <c r="BY73" s="627"/>
      <c r="BZ73" s="627"/>
      <c r="CA73" s="627">
        <v>1</v>
      </c>
      <c r="CB73" s="627"/>
      <c r="CC73" s="627">
        <v>1</v>
      </c>
      <c r="CD73" s="627"/>
      <c r="CE73" s="627"/>
      <c r="CF73" s="627"/>
      <c r="CG73" s="627"/>
      <c r="CH73" s="629">
        <v>0</v>
      </c>
      <c r="CI73" s="629"/>
      <c r="CJ73" s="630">
        <f t="shared" si="82"/>
        <v>10</v>
      </c>
      <c r="CK73" s="627">
        <f t="shared" si="155"/>
        <v>1</v>
      </c>
      <c r="CL73" s="627">
        <f t="shared" si="156"/>
        <v>9</v>
      </c>
      <c r="CM73" s="631">
        <f t="shared" si="157"/>
        <v>10</v>
      </c>
      <c r="CN73" s="632">
        <f t="shared" si="158"/>
        <v>0</v>
      </c>
      <c r="CO73" s="633">
        <f t="shared" si="159"/>
        <v>0</v>
      </c>
      <c r="CP73" s="632">
        <f t="shared" si="160"/>
        <v>0</v>
      </c>
      <c r="CQ73" s="634"/>
      <c r="CR73" s="634"/>
      <c r="CS73" s="634"/>
      <c r="CT73" s="634"/>
      <c r="CU73" s="634"/>
      <c r="CV73" s="634"/>
      <c r="CW73" s="634"/>
      <c r="CX73" s="635"/>
      <c r="CY73" s="635"/>
      <c r="CZ73" s="635"/>
      <c r="DA73" s="634"/>
      <c r="DB73" s="634"/>
      <c r="DC73" s="634"/>
      <c r="DD73" s="634"/>
      <c r="DE73" s="634"/>
      <c r="DF73" s="634"/>
      <c r="DG73" s="634"/>
      <c r="DH73" s="634"/>
      <c r="DI73" s="634"/>
      <c r="DJ73" s="634"/>
      <c r="DK73" s="634"/>
      <c r="DL73" s="634"/>
      <c r="DM73" s="634"/>
      <c r="DN73" s="634"/>
      <c r="DO73" s="634"/>
      <c r="DP73" s="634"/>
      <c r="DQ73" s="636">
        <f t="shared" si="161"/>
        <v>0</v>
      </c>
      <c r="DR73" s="637">
        <f t="shared" si="118"/>
        <v>34</v>
      </c>
      <c r="DS73" s="637" t="str">
        <f t="shared" si="119"/>
        <v>บ้านเกาะนางคำเหนือ</v>
      </c>
      <c r="DT73" s="634">
        <f t="shared" si="162"/>
        <v>1</v>
      </c>
      <c r="DU73" s="634">
        <f t="shared" si="163"/>
        <v>0</v>
      </c>
      <c r="DV73" s="634">
        <f t="shared" si="164"/>
        <v>0</v>
      </c>
      <c r="DW73" s="634">
        <f t="shared" si="165"/>
        <v>0</v>
      </c>
      <c r="DX73" s="636">
        <f t="shared" si="166"/>
        <v>-1</v>
      </c>
      <c r="DY73" s="638">
        <f t="shared" si="167"/>
        <v>-10</v>
      </c>
      <c r="DZ73" s="639">
        <v>1</v>
      </c>
      <c r="EA73" s="639"/>
      <c r="EB73" s="639"/>
      <c r="EC73" s="639"/>
      <c r="ED73" s="639"/>
      <c r="EE73" s="639"/>
      <c r="EF73" s="639"/>
      <c r="EG73" s="639"/>
      <c r="EH73" s="639"/>
      <c r="EI73" s="639"/>
      <c r="EJ73" s="639"/>
      <c r="EK73" s="639"/>
      <c r="EL73" s="639"/>
      <c r="EM73" s="639"/>
      <c r="EN73" s="639"/>
      <c r="EO73" s="639"/>
      <c r="EP73" s="639"/>
      <c r="EQ73" s="639"/>
      <c r="ER73" s="639"/>
      <c r="ES73" s="639"/>
      <c r="ET73" s="639"/>
      <c r="EU73" s="639"/>
      <c r="EV73" s="639"/>
      <c r="EW73" s="639"/>
      <c r="EX73" s="639"/>
      <c r="EY73" s="639"/>
      <c r="EZ73" s="640">
        <f t="shared" si="168"/>
        <v>1</v>
      </c>
      <c r="FA73" s="626"/>
      <c r="FB73" s="641">
        <f t="shared" si="169"/>
        <v>0</v>
      </c>
      <c r="FD73" s="626">
        <f t="shared" si="85"/>
        <v>0</v>
      </c>
    </row>
    <row r="74" spans="1:160" s="395" customFormat="1">
      <c r="A74" s="446">
        <v>42</v>
      </c>
      <c r="B74" s="446" t="s">
        <v>565</v>
      </c>
      <c r="C74" s="446" t="str">
        <f>[1]เตรียมข้อมูล!C46</f>
        <v>ปากพะยูน</v>
      </c>
      <c r="D74" s="446"/>
      <c r="E74" s="384">
        <v>45</v>
      </c>
      <c r="F74" s="384">
        <v>4</v>
      </c>
      <c r="G74" s="384" t="s">
        <v>104</v>
      </c>
      <c r="H74" s="613">
        <v>29</v>
      </c>
      <c r="I74" s="614">
        <f t="shared" si="130"/>
        <v>1</v>
      </c>
      <c r="J74" s="613">
        <v>20</v>
      </c>
      <c r="K74" s="614">
        <f t="shared" si="131"/>
        <v>1</v>
      </c>
      <c r="L74" s="613">
        <v>21</v>
      </c>
      <c r="M74" s="614">
        <f t="shared" si="132"/>
        <v>1</v>
      </c>
      <c r="N74" s="613">
        <v>18</v>
      </c>
      <c r="O74" s="614">
        <f t="shared" si="133"/>
        <v>1</v>
      </c>
      <c r="P74" s="613">
        <v>18</v>
      </c>
      <c r="Q74" s="614">
        <f t="shared" si="134"/>
        <v>1</v>
      </c>
      <c r="R74" s="613">
        <v>29</v>
      </c>
      <c r="S74" s="614">
        <f t="shared" si="135"/>
        <v>1</v>
      </c>
      <c r="T74" s="613">
        <v>16</v>
      </c>
      <c r="U74" s="614">
        <f t="shared" si="136"/>
        <v>1</v>
      </c>
      <c r="V74" s="613">
        <v>17</v>
      </c>
      <c r="W74" s="614">
        <f t="shared" si="137"/>
        <v>1</v>
      </c>
      <c r="X74" s="615">
        <v>0</v>
      </c>
      <c r="Y74" s="614">
        <f t="shared" si="138"/>
        <v>0</v>
      </c>
      <c r="Z74" s="615">
        <v>0</v>
      </c>
      <c r="AA74" s="614">
        <f t="shared" si="139"/>
        <v>0</v>
      </c>
      <c r="AB74" s="615">
        <v>0</v>
      </c>
      <c r="AC74" s="614">
        <f t="shared" si="140"/>
        <v>0</v>
      </c>
      <c r="AD74" s="615"/>
      <c r="AE74" s="616"/>
      <c r="AF74" s="615"/>
      <c r="AG74" s="616"/>
      <c r="AH74" s="615"/>
      <c r="AI74" s="616"/>
      <c r="AJ74" s="617">
        <f t="shared" si="141"/>
        <v>168</v>
      </c>
      <c r="AK74" s="618">
        <f t="shared" si="142"/>
        <v>8</v>
      </c>
      <c r="AL74" s="613">
        <v>1</v>
      </c>
      <c r="AM74" s="613">
        <v>9</v>
      </c>
      <c r="AN74" s="618">
        <f t="shared" si="143"/>
        <v>10</v>
      </c>
      <c r="AO74" s="619">
        <f t="shared" si="144"/>
        <v>1</v>
      </c>
      <c r="AP74" s="660">
        <f t="shared" si="145"/>
        <v>9</v>
      </c>
      <c r="AQ74" s="621">
        <f t="shared" si="146"/>
        <v>10</v>
      </c>
      <c r="AR74" s="622">
        <f t="shared" si="147"/>
        <v>0</v>
      </c>
      <c r="AS74" s="622">
        <f t="shared" si="148"/>
        <v>0</v>
      </c>
      <c r="AT74" s="622">
        <f t="shared" si="149"/>
        <v>0</v>
      </c>
      <c r="AU74" s="623">
        <f t="shared" si="150"/>
        <v>0</v>
      </c>
      <c r="AV74" s="613"/>
      <c r="AW74" s="613">
        <v>1</v>
      </c>
      <c r="AX74" s="718"/>
      <c r="AY74" s="613"/>
      <c r="AZ74" s="618">
        <f t="shared" si="151"/>
        <v>-1</v>
      </c>
      <c r="BA74" s="624">
        <f t="shared" si="152"/>
        <v>-10</v>
      </c>
      <c r="BB74" s="613"/>
      <c r="BC74" s="625"/>
      <c r="BD74" s="625">
        <f t="shared" si="153"/>
        <v>1</v>
      </c>
      <c r="BE74" s="625">
        <f t="shared" si="154"/>
        <v>0</v>
      </c>
      <c r="BF74" s="626">
        <f t="shared" si="79"/>
        <v>42</v>
      </c>
      <c r="BG74" s="626" t="str">
        <f t="shared" si="80"/>
        <v>สำนักสงฆ์ห้วยเรือ</v>
      </c>
      <c r="BH74" s="627">
        <f t="shared" si="81"/>
        <v>1</v>
      </c>
      <c r="BI74" s="627">
        <v>1</v>
      </c>
      <c r="BJ74" s="627">
        <v>2</v>
      </c>
      <c r="BK74" s="627">
        <v>0</v>
      </c>
      <c r="BL74" s="627">
        <v>1</v>
      </c>
      <c r="BM74" s="627">
        <v>0</v>
      </c>
      <c r="BN74" s="627">
        <v>0</v>
      </c>
      <c r="BO74" s="628">
        <v>0</v>
      </c>
      <c r="BP74" s="628">
        <v>0</v>
      </c>
      <c r="BQ74" s="628">
        <v>0</v>
      </c>
      <c r="BR74" s="627">
        <v>1</v>
      </c>
      <c r="BS74" s="627">
        <v>0</v>
      </c>
      <c r="BT74" s="627">
        <v>0</v>
      </c>
      <c r="BU74" s="627">
        <v>1</v>
      </c>
      <c r="BV74" s="627">
        <v>0</v>
      </c>
      <c r="BW74" s="627">
        <v>0</v>
      </c>
      <c r="BX74" s="627">
        <v>0</v>
      </c>
      <c r="BY74" s="627">
        <v>1</v>
      </c>
      <c r="BZ74" s="627">
        <v>0</v>
      </c>
      <c r="CA74" s="627">
        <v>1</v>
      </c>
      <c r="CB74" s="627">
        <v>0</v>
      </c>
      <c r="CC74" s="627">
        <v>0</v>
      </c>
      <c r="CD74" s="627">
        <v>0</v>
      </c>
      <c r="CE74" s="627">
        <v>0</v>
      </c>
      <c r="CF74" s="627">
        <v>0</v>
      </c>
      <c r="CG74" s="627">
        <v>0</v>
      </c>
      <c r="CH74" s="629">
        <v>0</v>
      </c>
      <c r="CI74" s="629">
        <v>1</v>
      </c>
      <c r="CJ74" s="630">
        <f t="shared" si="82"/>
        <v>10</v>
      </c>
      <c r="CK74" s="627">
        <f t="shared" si="155"/>
        <v>1</v>
      </c>
      <c r="CL74" s="627">
        <f t="shared" si="156"/>
        <v>9</v>
      </c>
      <c r="CM74" s="631">
        <f t="shared" si="157"/>
        <v>10</v>
      </c>
      <c r="CN74" s="632">
        <f t="shared" si="158"/>
        <v>0</v>
      </c>
      <c r="CO74" s="633">
        <f t="shared" si="159"/>
        <v>0</v>
      </c>
      <c r="CP74" s="632">
        <f t="shared" si="160"/>
        <v>0</v>
      </c>
      <c r="CQ74" s="634"/>
      <c r="CR74" s="634"/>
      <c r="CS74" s="634"/>
      <c r="CT74" s="634"/>
      <c r="CU74" s="634"/>
      <c r="CV74" s="634"/>
      <c r="CW74" s="634"/>
      <c r="CX74" s="635"/>
      <c r="CY74" s="635"/>
      <c r="CZ74" s="635"/>
      <c r="DA74" s="634"/>
      <c r="DB74" s="634"/>
      <c r="DC74" s="634"/>
      <c r="DD74" s="634"/>
      <c r="DE74" s="634"/>
      <c r="DF74" s="634"/>
      <c r="DG74" s="634"/>
      <c r="DH74" s="634"/>
      <c r="DI74" s="634"/>
      <c r="DJ74" s="634"/>
      <c r="DK74" s="634"/>
      <c r="DL74" s="634"/>
      <c r="DM74" s="634"/>
      <c r="DN74" s="634"/>
      <c r="DO74" s="634"/>
      <c r="DP74" s="634"/>
      <c r="DQ74" s="636">
        <f t="shared" si="161"/>
        <v>0</v>
      </c>
      <c r="DR74" s="637">
        <f t="shared" si="118"/>
        <v>42</v>
      </c>
      <c r="DS74" s="637" t="str">
        <f t="shared" si="119"/>
        <v>สำนักสงฆ์ห้วยเรือ</v>
      </c>
      <c r="DT74" s="634">
        <f t="shared" si="162"/>
        <v>0</v>
      </c>
      <c r="DU74" s="634">
        <f t="shared" si="163"/>
        <v>1</v>
      </c>
      <c r="DV74" s="634">
        <f t="shared" si="164"/>
        <v>0</v>
      </c>
      <c r="DW74" s="634">
        <f t="shared" si="165"/>
        <v>0</v>
      </c>
      <c r="DX74" s="636">
        <f t="shared" si="166"/>
        <v>-1</v>
      </c>
      <c r="DY74" s="638">
        <f t="shared" si="167"/>
        <v>-10</v>
      </c>
      <c r="DZ74" s="639"/>
      <c r="EA74" s="639"/>
      <c r="EB74" s="639"/>
      <c r="EC74" s="639"/>
      <c r="ED74" s="639"/>
      <c r="EE74" s="639"/>
      <c r="EF74" s="639"/>
      <c r="EG74" s="639"/>
      <c r="EH74" s="639"/>
      <c r="EI74" s="639"/>
      <c r="EJ74" s="639"/>
      <c r="EK74" s="639"/>
      <c r="EL74" s="639"/>
      <c r="EM74" s="639"/>
      <c r="EN74" s="639"/>
      <c r="EO74" s="639"/>
      <c r="EP74" s="639"/>
      <c r="EQ74" s="639"/>
      <c r="ER74" s="639"/>
      <c r="ES74" s="639"/>
      <c r="ET74" s="639"/>
      <c r="EU74" s="639"/>
      <c r="EV74" s="639"/>
      <c r="EW74" s="639"/>
      <c r="EX74" s="639"/>
      <c r="EY74" s="639"/>
      <c r="EZ74" s="640">
        <f t="shared" si="168"/>
        <v>0</v>
      </c>
      <c r="FA74" s="626"/>
      <c r="FB74" s="641">
        <f t="shared" si="169"/>
        <v>0</v>
      </c>
      <c r="FD74" s="626">
        <f t="shared" si="85"/>
        <v>0</v>
      </c>
    </row>
    <row r="75" spans="1:160" s="395" customFormat="1">
      <c r="A75" s="446">
        <v>119</v>
      </c>
      <c r="B75" s="446" t="s">
        <v>566</v>
      </c>
      <c r="C75" s="446" t="str">
        <f>[1]เตรียมข้อมูล!C123</f>
        <v>บางแก้ว</v>
      </c>
      <c r="D75" s="446"/>
      <c r="E75" s="384">
        <v>29</v>
      </c>
      <c r="F75" s="384">
        <v>4</v>
      </c>
      <c r="G75" s="384" t="s">
        <v>104</v>
      </c>
      <c r="H75" s="613">
        <v>7</v>
      </c>
      <c r="I75" s="614">
        <f t="shared" si="130"/>
        <v>1</v>
      </c>
      <c r="J75" s="613">
        <v>25</v>
      </c>
      <c r="K75" s="614">
        <f t="shared" si="131"/>
        <v>1</v>
      </c>
      <c r="L75" s="613">
        <v>35</v>
      </c>
      <c r="M75" s="614">
        <f t="shared" si="132"/>
        <v>1</v>
      </c>
      <c r="N75" s="613">
        <v>37</v>
      </c>
      <c r="O75" s="614">
        <f t="shared" si="133"/>
        <v>1</v>
      </c>
      <c r="P75" s="613">
        <v>36</v>
      </c>
      <c r="Q75" s="614">
        <f t="shared" si="134"/>
        <v>1</v>
      </c>
      <c r="R75" s="613">
        <v>32</v>
      </c>
      <c r="S75" s="614">
        <f t="shared" si="135"/>
        <v>1</v>
      </c>
      <c r="T75" s="613">
        <v>24</v>
      </c>
      <c r="U75" s="614">
        <f t="shared" si="136"/>
        <v>1</v>
      </c>
      <c r="V75" s="613">
        <v>34</v>
      </c>
      <c r="W75" s="614">
        <f t="shared" si="137"/>
        <v>1</v>
      </c>
      <c r="X75" s="615">
        <v>0</v>
      </c>
      <c r="Y75" s="614">
        <f t="shared" si="138"/>
        <v>0</v>
      </c>
      <c r="Z75" s="615">
        <v>0</v>
      </c>
      <c r="AA75" s="614">
        <f t="shared" si="139"/>
        <v>0</v>
      </c>
      <c r="AB75" s="615">
        <v>0</v>
      </c>
      <c r="AC75" s="614">
        <f t="shared" si="140"/>
        <v>0</v>
      </c>
      <c r="AD75" s="615"/>
      <c r="AE75" s="616"/>
      <c r="AF75" s="615"/>
      <c r="AG75" s="616"/>
      <c r="AH75" s="615"/>
      <c r="AI75" s="616"/>
      <c r="AJ75" s="617">
        <f t="shared" si="141"/>
        <v>230</v>
      </c>
      <c r="AK75" s="618">
        <f t="shared" si="142"/>
        <v>8</v>
      </c>
      <c r="AL75" s="613">
        <v>2</v>
      </c>
      <c r="AM75" s="613">
        <v>11</v>
      </c>
      <c r="AN75" s="618">
        <f t="shared" si="143"/>
        <v>13</v>
      </c>
      <c r="AO75" s="619">
        <f t="shared" si="144"/>
        <v>1</v>
      </c>
      <c r="AP75" s="660">
        <f t="shared" si="145"/>
        <v>11</v>
      </c>
      <c r="AQ75" s="621">
        <f t="shared" si="146"/>
        <v>12</v>
      </c>
      <c r="AR75" s="622">
        <f t="shared" si="147"/>
        <v>1</v>
      </c>
      <c r="AS75" s="622">
        <f t="shared" si="148"/>
        <v>0</v>
      </c>
      <c r="AT75" s="622">
        <f t="shared" si="149"/>
        <v>1</v>
      </c>
      <c r="AU75" s="623">
        <f t="shared" si="150"/>
        <v>8.3333333333333321</v>
      </c>
      <c r="AV75" s="613">
        <v>2</v>
      </c>
      <c r="AW75" s="613"/>
      <c r="AX75" s="718"/>
      <c r="AY75" s="613"/>
      <c r="AZ75" s="618">
        <f t="shared" si="151"/>
        <v>-1</v>
      </c>
      <c r="BA75" s="624">
        <f t="shared" si="152"/>
        <v>-8.3333333333333321</v>
      </c>
      <c r="BB75" s="613"/>
      <c r="BC75" s="625"/>
      <c r="BD75" s="625">
        <f t="shared" si="153"/>
        <v>1</v>
      </c>
      <c r="BE75" s="625">
        <f t="shared" si="154"/>
        <v>0</v>
      </c>
      <c r="BF75" s="626">
        <f t="shared" si="79"/>
        <v>119</v>
      </c>
      <c r="BG75" s="626" t="str">
        <f t="shared" si="80"/>
        <v>บ้านโคกสัก</v>
      </c>
      <c r="BH75" s="627">
        <f t="shared" si="81"/>
        <v>2</v>
      </c>
      <c r="BI75" s="627">
        <v>2</v>
      </c>
      <c r="BJ75" s="627">
        <v>2</v>
      </c>
      <c r="BK75" s="627">
        <v>1</v>
      </c>
      <c r="BL75" s="627">
        <v>1</v>
      </c>
      <c r="BM75" s="627">
        <v>1</v>
      </c>
      <c r="BN75" s="627">
        <v>1</v>
      </c>
      <c r="BO75" s="628"/>
      <c r="BP75" s="628"/>
      <c r="BQ75" s="628"/>
      <c r="BR75" s="627">
        <v>1</v>
      </c>
      <c r="BS75" s="627"/>
      <c r="BT75" s="627">
        <v>1</v>
      </c>
      <c r="BU75" s="627"/>
      <c r="BV75" s="627"/>
      <c r="BW75" s="627"/>
      <c r="BX75" s="627"/>
      <c r="BY75" s="627"/>
      <c r="BZ75" s="627"/>
      <c r="CA75" s="627">
        <v>1</v>
      </c>
      <c r="CB75" s="627"/>
      <c r="CC75" s="627"/>
      <c r="CD75" s="627"/>
      <c r="CE75" s="627"/>
      <c r="CF75" s="627"/>
      <c r="CG75" s="627"/>
      <c r="CH75" s="629">
        <v>0</v>
      </c>
      <c r="CI75" s="629"/>
      <c r="CJ75" s="630">
        <f t="shared" si="82"/>
        <v>13</v>
      </c>
      <c r="CK75" s="627">
        <f t="shared" si="155"/>
        <v>1</v>
      </c>
      <c r="CL75" s="627">
        <f t="shared" si="156"/>
        <v>11</v>
      </c>
      <c r="CM75" s="631">
        <f t="shared" si="157"/>
        <v>12</v>
      </c>
      <c r="CN75" s="632">
        <f t="shared" si="158"/>
        <v>1</v>
      </c>
      <c r="CO75" s="633">
        <f t="shared" si="159"/>
        <v>0</v>
      </c>
      <c r="CP75" s="632">
        <f t="shared" si="160"/>
        <v>1</v>
      </c>
      <c r="CQ75" s="634"/>
      <c r="CR75" s="634"/>
      <c r="CS75" s="634"/>
      <c r="CT75" s="634"/>
      <c r="CU75" s="634"/>
      <c r="CV75" s="634"/>
      <c r="CW75" s="634"/>
      <c r="CX75" s="635"/>
      <c r="CY75" s="635"/>
      <c r="CZ75" s="635"/>
      <c r="DA75" s="634"/>
      <c r="DB75" s="634"/>
      <c r="DC75" s="634"/>
      <c r="DD75" s="634"/>
      <c r="DE75" s="634"/>
      <c r="DF75" s="634"/>
      <c r="DG75" s="634"/>
      <c r="DH75" s="634"/>
      <c r="DI75" s="634"/>
      <c r="DJ75" s="634"/>
      <c r="DK75" s="634"/>
      <c r="DL75" s="634"/>
      <c r="DM75" s="634"/>
      <c r="DN75" s="634"/>
      <c r="DO75" s="634"/>
      <c r="DP75" s="634"/>
      <c r="DQ75" s="636">
        <f t="shared" si="161"/>
        <v>0</v>
      </c>
      <c r="DR75" s="637">
        <f t="shared" si="118"/>
        <v>119</v>
      </c>
      <c r="DS75" s="637" t="str">
        <f t="shared" si="119"/>
        <v>บ้านโคกสัก</v>
      </c>
      <c r="DT75" s="634">
        <f t="shared" si="162"/>
        <v>2</v>
      </c>
      <c r="DU75" s="634">
        <f t="shared" si="163"/>
        <v>0</v>
      </c>
      <c r="DV75" s="634">
        <f t="shared" si="164"/>
        <v>0</v>
      </c>
      <c r="DW75" s="634">
        <f t="shared" si="165"/>
        <v>0</v>
      </c>
      <c r="DX75" s="636">
        <f t="shared" si="166"/>
        <v>-1</v>
      </c>
      <c r="DY75" s="638">
        <f t="shared" si="167"/>
        <v>-8.3333333333333321</v>
      </c>
      <c r="DZ75" s="639"/>
      <c r="EA75" s="639">
        <v>1</v>
      </c>
      <c r="EB75" s="639">
        <v>1</v>
      </c>
      <c r="EC75" s="639"/>
      <c r="ED75" s="639"/>
      <c r="EE75" s="639"/>
      <c r="EF75" s="639"/>
      <c r="EG75" s="639"/>
      <c r="EH75" s="639"/>
      <c r="EI75" s="639"/>
      <c r="EJ75" s="639"/>
      <c r="EK75" s="639"/>
      <c r="EL75" s="639"/>
      <c r="EM75" s="639"/>
      <c r="EN75" s="639"/>
      <c r="EO75" s="639"/>
      <c r="EP75" s="639"/>
      <c r="EQ75" s="639"/>
      <c r="ER75" s="639"/>
      <c r="ES75" s="639"/>
      <c r="ET75" s="639"/>
      <c r="EU75" s="639"/>
      <c r="EV75" s="639"/>
      <c r="EW75" s="639"/>
      <c r="EX75" s="639"/>
      <c r="EY75" s="639"/>
      <c r="EZ75" s="640">
        <f t="shared" si="168"/>
        <v>2</v>
      </c>
      <c r="FA75" s="626"/>
      <c r="FB75" s="641">
        <f t="shared" si="169"/>
        <v>0</v>
      </c>
      <c r="FD75" s="626">
        <f t="shared" si="85"/>
        <v>0</v>
      </c>
    </row>
    <row r="76" spans="1:160" s="395" customFormat="1">
      <c r="A76" s="446">
        <v>30</v>
      </c>
      <c r="B76" s="446" t="s">
        <v>567</v>
      </c>
      <c r="C76" s="446" t="str">
        <f>[1]เตรียมข้อมูล!C34</f>
        <v>ปากพะยูน</v>
      </c>
      <c r="D76" s="446"/>
      <c r="E76" s="384">
        <v>46</v>
      </c>
      <c r="F76" s="384">
        <v>1</v>
      </c>
      <c r="G76" s="384" t="s">
        <v>104</v>
      </c>
      <c r="H76" s="613">
        <v>6</v>
      </c>
      <c r="I76" s="614">
        <f t="shared" si="130"/>
        <v>1</v>
      </c>
      <c r="J76" s="613">
        <v>14</v>
      </c>
      <c r="K76" s="614">
        <f t="shared" si="131"/>
        <v>1</v>
      </c>
      <c r="L76" s="613">
        <v>12</v>
      </c>
      <c r="M76" s="614">
        <f t="shared" si="132"/>
        <v>1</v>
      </c>
      <c r="N76" s="613">
        <v>20</v>
      </c>
      <c r="O76" s="614">
        <f t="shared" si="133"/>
        <v>1</v>
      </c>
      <c r="P76" s="613">
        <v>16</v>
      </c>
      <c r="Q76" s="614">
        <f t="shared" si="134"/>
        <v>1</v>
      </c>
      <c r="R76" s="613">
        <v>19</v>
      </c>
      <c r="S76" s="614">
        <f t="shared" si="135"/>
        <v>1</v>
      </c>
      <c r="T76" s="613">
        <v>16</v>
      </c>
      <c r="U76" s="614">
        <f t="shared" si="136"/>
        <v>1</v>
      </c>
      <c r="V76" s="613">
        <v>19</v>
      </c>
      <c r="W76" s="614">
        <f t="shared" si="137"/>
        <v>1</v>
      </c>
      <c r="X76" s="615">
        <v>0</v>
      </c>
      <c r="Y76" s="614">
        <f t="shared" si="138"/>
        <v>0</v>
      </c>
      <c r="Z76" s="615">
        <v>0</v>
      </c>
      <c r="AA76" s="614">
        <f t="shared" si="139"/>
        <v>0</v>
      </c>
      <c r="AB76" s="615">
        <v>0</v>
      </c>
      <c r="AC76" s="614">
        <f t="shared" si="140"/>
        <v>0</v>
      </c>
      <c r="AD76" s="615"/>
      <c r="AE76" s="616"/>
      <c r="AF76" s="615"/>
      <c r="AG76" s="616"/>
      <c r="AH76" s="615"/>
      <c r="AI76" s="616"/>
      <c r="AJ76" s="617">
        <f t="shared" si="141"/>
        <v>122</v>
      </c>
      <c r="AK76" s="618">
        <f t="shared" si="142"/>
        <v>8</v>
      </c>
      <c r="AL76" s="613">
        <v>1</v>
      </c>
      <c r="AM76" s="613">
        <v>9</v>
      </c>
      <c r="AN76" s="618">
        <f t="shared" si="143"/>
        <v>10</v>
      </c>
      <c r="AO76" s="619">
        <f t="shared" si="144"/>
        <v>1</v>
      </c>
      <c r="AP76" s="660">
        <f t="shared" si="145"/>
        <v>8</v>
      </c>
      <c r="AQ76" s="621">
        <f t="shared" si="146"/>
        <v>9</v>
      </c>
      <c r="AR76" s="622">
        <f t="shared" si="147"/>
        <v>0</v>
      </c>
      <c r="AS76" s="622">
        <f t="shared" si="148"/>
        <v>1</v>
      </c>
      <c r="AT76" s="622">
        <f t="shared" si="149"/>
        <v>1</v>
      </c>
      <c r="AU76" s="623">
        <f t="shared" si="150"/>
        <v>11.111111111111111</v>
      </c>
      <c r="AV76" s="613">
        <v>1</v>
      </c>
      <c r="AW76" s="613"/>
      <c r="AX76" s="718"/>
      <c r="AY76" s="613"/>
      <c r="AZ76" s="618">
        <f t="shared" si="151"/>
        <v>0</v>
      </c>
      <c r="BA76" s="624">
        <f t="shared" si="152"/>
        <v>0</v>
      </c>
      <c r="BB76" s="613"/>
      <c r="BC76" s="625"/>
      <c r="BD76" s="625">
        <f t="shared" si="153"/>
        <v>1</v>
      </c>
      <c r="BE76" s="625">
        <f t="shared" si="154"/>
        <v>0</v>
      </c>
      <c r="BF76" s="626">
        <f t="shared" si="79"/>
        <v>30</v>
      </c>
      <c r="BG76" s="626" t="str">
        <f t="shared" si="80"/>
        <v>ปากพะยูน</v>
      </c>
      <c r="BH76" s="627">
        <f t="shared" si="81"/>
        <v>1</v>
      </c>
      <c r="BI76" s="627">
        <v>2</v>
      </c>
      <c r="BJ76" s="627">
        <v>7</v>
      </c>
      <c r="BK76" s="627"/>
      <c r="BL76" s="627"/>
      <c r="BM76" s="627"/>
      <c r="BN76" s="627"/>
      <c r="BO76" s="628"/>
      <c r="BP76" s="628"/>
      <c r="BQ76" s="628"/>
      <c r="BR76" s="627"/>
      <c r="BS76" s="627"/>
      <c r="BT76" s="627"/>
      <c r="BU76" s="627"/>
      <c r="BV76" s="627"/>
      <c r="BW76" s="627"/>
      <c r="BX76" s="627"/>
      <c r="BY76" s="627"/>
      <c r="BZ76" s="627"/>
      <c r="CA76" s="627"/>
      <c r="CB76" s="627"/>
      <c r="CC76" s="627"/>
      <c r="CD76" s="627"/>
      <c r="CE76" s="627"/>
      <c r="CF76" s="627"/>
      <c r="CG76" s="627"/>
      <c r="CH76" s="629">
        <v>0</v>
      </c>
      <c r="CI76" s="629"/>
      <c r="CJ76" s="630">
        <f t="shared" si="82"/>
        <v>10</v>
      </c>
      <c r="CK76" s="627">
        <f t="shared" si="155"/>
        <v>1</v>
      </c>
      <c r="CL76" s="627">
        <f t="shared" si="156"/>
        <v>8</v>
      </c>
      <c r="CM76" s="631">
        <f t="shared" si="157"/>
        <v>9</v>
      </c>
      <c r="CN76" s="632">
        <f t="shared" si="158"/>
        <v>0</v>
      </c>
      <c r="CO76" s="633">
        <f t="shared" si="159"/>
        <v>1</v>
      </c>
      <c r="CP76" s="632">
        <f t="shared" si="160"/>
        <v>1</v>
      </c>
      <c r="CQ76" s="634"/>
      <c r="CR76" s="634"/>
      <c r="CS76" s="634"/>
      <c r="CT76" s="634"/>
      <c r="CU76" s="634"/>
      <c r="CV76" s="634"/>
      <c r="CW76" s="634"/>
      <c r="CX76" s="635"/>
      <c r="CY76" s="635"/>
      <c r="CZ76" s="635"/>
      <c r="DA76" s="634"/>
      <c r="DB76" s="634"/>
      <c r="DC76" s="634"/>
      <c r="DD76" s="634"/>
      <c r="DE76" s="634"/>
      <c r="DF76" s="634"/>
      <c r="DG76" s="634"/>
      <c r="DH76" s="634"/>
      <c r="DI76" s="634"/>
      <c r="DJ76" s="634"/>
      <c r="DK76" s="634"/>
      <c r="DL76" s="634"/>
      <c r="DM76" s="634"/>
      <c r="DN76" s="634"/>
      <c r="DO76" s="634"/>
      <c r="DP76" s="634"/>
      <c r="DQ76" s="636">
        <f t="shared" si="161"/>
        <v>0</v>
      </c>
      <c r="DR76" s="637">
        <f t="shared" si="118"/>
        <v>30</v>
      </c>
      <c r="DS76" s="637" t="str">
        <f t="shared" si="119"/>
        <v>ปากพะยูน</v>
      </c>
      <c r="DT76" s="634">
        <f t="shared" si="162"/>
        <v>1</v>
      </c>
      <c r="DU76" s="634">
        <f t="shared" si="163"/>
        <v>0</v>
      </c>
      <c r="DV76" s="634">
        <f t="shared" si="164"/>
        <v>0</v>
      </c>
      <c r="DW76" s="634">
        <f t="shared" si="165"/>
        <v>0</v>
      </c>
      <c r="DX76" s="636">
        <f t="shared" si="166"/>
        <v>0</v>
      </c>
      <c r="DY76" s="638">
        <f t="shared" si="167"/>
        <v>0</v>
      </c>
      <c r="DZ76" s="639"/>
      <c r="EA76" s="639">
        <v>1</v>
      </c>
      <c r="EB76" s="639"/>
      <c r="EC76" s="639"/>
      <c r="ED76" s="639"/>
      <c r="EE76" s="639"/>
      <c r="EF76" s="639"/>
      <c r="EG76" s="639"/>
      <c r="EH76" s="639"/>
      <c r="EI76" s="639"/>
      <c r="EJ76" s="639"/>
      <c r="EK76" s="639"/>
      <c r="EL76" s="639"/>
      <c r="EM76" s="639"/>
      <c r="EN76" s="639"/>
      <c r="EO76" s="639"/>
      <c r="EP76" s="639"/>
      <c r="EQ76" s="639"/>
      <c r="ER76" s="639"/>
      <c r="ES76" s="639"/>
      <c r="ET76" s="639"/>
      <c r="EU76" s="639"/>
      <c r="EV76" s="639"/>
      <c r="EW76" s="639"/>
      <c r="EX76" s="639"/>
      <c r="EY76" s="639"/>
      <c r="EZ76" s="640">
        <f t="shared" si="168"/>
        <v>1</v>
      </c>
      <c r="FA76" s="626"/>
      <c r="FB76" s="641">
        <f t="shared" si="169"/>
        <v>0</v>
      </c>
      <c r="FD76" s="626">
        <f t="shared" si="85"/>
        <v>0</v>
      </c>
    </row>
    <row r="77" spans="1:160" s="395" customFormat="1">
      <c r="A77" s="446">
        <v>64</v>
      </c>
      <c r="B77" s="446" t="s">
        <v>568</v>
      </c>
      <c r="C77" s="446" t="str">
        <f>[1]เตรียมข้อมูล!C68</f>
        <v>กงหรา</v>
      </c>
      <c r="D77" s="446"/>
      <c r="E77" s="384">
        <v>27</v>
      </c>
      <c r="F77" s="384">
        <v>4</v>
      </c>
      <c r="G77" s="384" t="s">
        <v>104</v>
      </c>
      <c r="H77" s="613">
        <v>19</v>
      </c>
      <c r="I77" s="614">
        <f t="shared" si="130"/>
        <v>1</v>
      </c>
      <c r="J77" s="613">
        <v>11</v>
      </c>
      <c r="K77" s="614">
        <f t="shared" si="131"/>
        <v>1</v>
      </c>
      <c r="L77" s="613">
        <v>23</v>
      </c>
      <c r="M77" s="614">
        <f t="shared" si="132"/>
        <v>1</v>
      </c>
      <c r="N77" s="613">
        <v>13</v>
      </c>
      <c r="O77" s="614">
        <f t="shared" si="133"/>
        <v>1</v>
      </c>
      <c r="P77" s="613">
        <v>16</v>
      </c>
      <c r="Q77" s="614">
        <f t="shared" si="134"/>
        <v>1</v>
      </c>
      <c r="R77" s="613">
        <v>9</v>
      </c>
      <c r="S77" s="614">
        <f t="shared" si="135"/>
        <v>1</v>
      </c>
      <c r="T77" s="613">
        <v>16</v>
      </c>
      <c r="U77" s="614">
        <f t="shared" si="136"/>
        <v>1</v>
      </c>
      <c r="V77" s="613">
        <v>21</v>
      </c>
      <c r="W77" s="614">
        <f t="shared" si="137"/>
        <v>1</v>
      </c>
      <c r="X77" s="615">
        <v>0</v>
      </c>
      <c r="Y77" s="614">
        <f t="shared" si="138"/>
        <v>0</v>
      </c>
      <c r="Z77" s="615">
        <v>0</v>
      </c>
      <c r="AA77" s="614">
        <f t="shared" si="139"/>
        <v>0</v>
      </c>
      <c r="AB77" s="615">
        <v>0</v>
      </c>
      <c r="AC77" s="614">
        <f t="shared" si="140"/>
        <v>0</v>
      </c>
      <c r="AD77" s="615"/>
      <c r="AE77" s="616"/>
      <c r="AF77" s="615"/>
      <c r="AG77" s="616"/>
      <c r="AH77" s="615"/>
      <c r="AI77" s="616"/>
      <c r="AJ77" s="617">
        <f t="shared" si="141"/>
        <v>128</v>
      </c>
      <c r="AK77" s="618">
        <f t="shared" si="142"/>
        <v>8</v>
      </c>
      <c r="AL77" s="613">
        <v>1</v>
      </c>
      <c r="AM77" s="613">
        <v>9</v>
      </c>
      <c r="AN77" s="618">
        <f t="shared" si="143"/>
        <v>10</v>
      </c>
      <c r="AO77" s="619">
        <f t="shared" si="144"/>
        <v>1</v>
      </c>
      <c r="AP77" s="660">
        <f t="shared" si="145"/>
        <v>9</v>
      </c>
      <c r="AQ77" s="621">
        <f t="shared" si="146"/>
        <v>10</v>
      </c>
      <c r="AR77" s="622">
        <f t="shared" si="147"/>
        <v>0</v>
      </c>
      <c r="AS77" s="622">
        <f t="shared" si="148"/>
        <v>0</v>
      </c>
      <c r="AT77" s="622">
        <f t="shared" si="149"/>
        <v>0</v>
      </c>
      <c r="AU77" s="623">
        <f t="shared" si="150"/>
        <v>0</v>
      </c>
      <c r="AV77" s="613"/>
      <c r="AW77" s="613"/>
      <c r="AX77" s="718"/>
      <c r="AY77" s="613"/>
      <c r="AZ77" s="618">
        <f t="shared" si="151"/>
        <v>0</v>
      </c>
      <c r="BA77" s="624">
        <f t="shared" si="152"/>
        <v>0</v>
      </c>
      <c r="BB77" s="613"/>
      <c r="BC77" s="625"/>
      <c r="BD77" s="625">
        <f t="shared" si="153"/>
        <v>1</v>
      </c>
      <c r="BE77" s="625">
        <f t="shared" si="154"/>
        <v>0</v>
      </c>
      <c r="BF77" s="626">
        <f t="shared" si="79"/>
        <v>64</v>
      </c>
      <c r="BG77" s="626" t="str">
        <f t="shared" si="80"/>
        <v>บ้านพน</v>
      </c>
      <c r="BH77" s="627">
        <f t="shared" si="81"/>
        <v>1</v>
      </c>
      <c r="BI77" s="627">
        <v>2</v>
      </c>
      <c r="BJ77" s="627">
        <v>2</v>
      </c>
      <c r="BK77" s="627">
        <v>1</v>
      </c>
      <c r="BL77" s="627">
        <v>1</v>
      </c>
      <c r="BM77" s="627"/>
      <c r="BN77" s="627">
        <v>1</v>
      </c>
      <c r="BO77" s="628"/>
      <c r="BP77" s="628"/>
      <c r="BQ77" s="628"/>
      <c r="BR77" s="627"/>
      <c r="BS77" s="627"/>
      <c r="BT77" s="627">
        <v>1</v>
      </c>
      <c r="BU77" s="627"/>
      <c r="BV77" s="627"/>
      <c r="BW77" s="627"/>
      <c r="BX77" s="627"/>
      <c r="BY77" s="627"/>
      <c r="BZ77" s="627"/>
      <c r="CA77" s="627">
        <v>1</v>
      </c>
      <c r="CB77" s="627"/>
      <c r="CC77" s="627"/>
      <c r="CD77" s="627"/>
      <c r="CE77" s="627"/>
      <c r="CF77" s="627"/>
      <c r="CG77" s="627"/>
      <c r="CH77" s="629">
        <v>0</v>
      </c>
      <c r="CI77" s="629"/>
      <c r="CJ77" s="630">
        <f t="shared" si="82"/>
        <v>10</v>
      </c>
      <c r="CK77" s="627">
        <f t="shared" si="155"/>
        <v>1</v>
      </c>
      <c r="CL77" s="627">
        <f t="shared" si="156"/>
        <v>9</v>
      </c>
      <c r="CM77" s="631">
        <f t="shared" si="157"/>
        <v>10</v>
      </c>
      <c r="CN77" s="632">
        <f t="shared" si="158"/>
        <v>0</v>
      </c>
      <c r="CO77" s="633">
        <f t="shared" si="159"/>
        <v>0</v>
      </c>
      <c r="CP77" s="632">
        <f t="shared" si="160"/>
        <v>0</v>
      </c>
      <c r="CQ77" s="634"/>
      <c r="CR77" s="634"/>
      <c r="CS77" s="634"/>
      <c r="CT77" s="634"/>
      <c r="CU77" s="634"/>
      <c r="CV77" s="634"/>
      <c r="CW77" s="634"/>
      <c r="CX77" s="635"/>
      <c r="CY77" s="635"/>
      <c r="CZ77" s="635"/>
      <c r="DA77" s="634"/>
      <c r="DB77" s="634"/>
      <c r="DC77" s="634"/>
      <c r="DD77" s="634"/>
      <c r="DE77" s="634"/>
      <c r="DF77" s="634"/>
      <c r="DG77" s="634"/>
      <c r="DH77" s="634"/>
      <c r="DI77" s="634"/>
      <c r="DJ77" s="634"/>
      <c r="DK77" s="634"/>
      <c r="DL77" s="634"/>
      <c r="DM77" s="634"/>
      <c r="DN77" s="634"/>
      <c r="DO77" s="634"/>
      <c r="DP77" s="634"/>
      <c r="DQ77" s="636">
        <f t="shared" si="161"/>
        <v>0</v>
      </c>
      <c r="DR77" s="637">
        <f t="shared" si="118"/>
        <v>64</v>
      </c>
      <c r="DS77" s="637" t="str">
        <f t="shared" si="119"/>
        <v>บ้านพน</v>
      </c>
      <c r="DT77" s="634">
        <f t="shared" si="162"/>
        <v>0</v>
      </c>
      <c r="DU77" s="634">
        <f t="shared" si="163"/>
        <v>0</v>
      </c>
      <c r="DV77" s="634">
        <f t="shared" si="164"/>
        <v>0</v>
      </c>
      <c r="DW77" s="634">
        <f t="shared" si="165"/>
        <v>0</v>
      </c>
      <c r="DX77" s="636">
        <f t="shared" si="166"/>
        <v>0</v>
      </c>
      <c r="DY77" s="638">
        <f t="shared" si="167"/>
        <v>0</v>
      </c>
      <c r="DZ77" s="639"/>
      <c r="EA77" s="639"/>
      <c r="EB77" s="639"/>
      <c r="EC77" s="639"/>
      <c r="ED77" s="639"/>
      <c r="EE77" s="639"/>
      <c r="EF77" s="639"/>
      <c r="EG77" s="639"/>
      <c r="EH77" s="639"/>
      <c r="EI77" s="639"/>
      <c r="EJ77" s="639"/>
      <c r="EK77" s="639"/>
      <c r="EL77" s="639"/>
      <c r="EM77" s="639"/>
      <c r="EN77" s="639"/>
      <c r="EO77" s="639"/>
      <c r="EP77" s="639"/>
      <c r="EQ77" s="639"/>
      <c r="ER77" s="639"/>
      <c r="ES77" s="639"/>
      <c r="ET77" s="639"/>
      <c r="EU77" s="639"/>
      <c r="EV77" s="639"/>
      <c r="EW77" s="639"/>
      <c r="EX77" s="639"/>
      <c r="EY77" s="639"/>
      <c r="EZ77" s="640">
        <f t="shared" si="168"/>
        <v>0</v>
      </c>
      <c r="FA77" s="626"/>
      <c r="FB77" s="641">
        <f t="shared" si="169"/>
        <v>0</v>
      </c>
      <c r="FD77" s="626">
        <f t="shared" si="85"/>
        <v>0</v>
      </c>
    </row>
    <row r="78" spans="1:160" s="395" customFormat="1">
      <c r="A78" s="446">
        <v>117</v>
      </c>
      <c r="B78" s="446" t="s">
        <v>569</v>
      </c>
      <c r="C78" s="446" t="str">
        <f>[1]เตรียมข้อมูล!C121</f>
        <v>บางแก้ว</v>
      </c>
      <c r="D78" s="446"/>
      <c r="E78" s="384">
        <v>16</v>
      </c>
      <c r="F78" s="384">
        <v>4</v>
      </c>
      <c r="G78" s="384" t="s">
        <v>104</v>
      </c>
      <c r="H78" s="613">
        <v>11</v>
      </c>
      <c r="I78" s="614">
        <f t="shared" si="130"/>
        <v>1</v>
      </c>
      <c r="J78" s="613">
        <v>14</v>
      </c>
      <c r="K78" s="614">
        <f t="shared" si="131"/>
        <v>1</v>
      </c>
      <c r="L78" s="613">
        <v>15</v>
      </c>
      <c r="M78" s="614">
        <f t="shared" si="132"/>
        <v>1</v>
      </c>
      <c r="N78" s="613">
        <v>19</v>
      </c>
      <c r="O78" s="614">
        <f t="shared" si="133"/>
        <v>1</v>
      </c>
      <c r="P78" s="613">
        <v>18</v>
      </c>
      <c r="Q78" s="614">
        <f t="shared" si="134"/>
        <v>1</v>
      </c>
      <c r="R78" s="613">
        <v>13</v>
      </c>
      <c r="S78" s="614">
        <f t="shared" si="135"/>
        <v>1</v>
      </c>
      <c r="T78" s="613">
        <v>23</v>
      </c>
      <c r="U78" s="614">
        <f t="shared" si="136"/>
        <v>1</v>
      </c>
      <c r="V78" s="613">
        <v>16</v>
      </c>
      <c r="W78" s="614">
        <f t="shared" si="137"/>
        <v>1</v>
      </c>
      <c r="X78" s="615">
        <v>0</v>
      </c>
      <c r="Y78" s="614">
        <f t="shared" si="138"/>
        <v>0</v>
      </c>
      <c r="Z78" s="615">
        <v>0</v>
      </c>
      <c r="AA78" s="614">
        <f t="shared" si="139"/>
        <v>0</v>
      </c>
      <c r="AB78" s="615">
        <v>0</v>
      </c>
      <c r="AC78" s="614">
        <f t="shared" si="140"/>
        <v>0</v>
      </c>
      <c r="AD78" s="615"/>
      <c r="AE78" s="616"/>
      <c r="AF78" s="615"/>
      <c r="AG78" s="616"/>
      <c r="AH78" s="615"/>
      <c r="AI78" s="616"/>
      <c r="AJ78" s="617">
        <f t="shared" si="141"/>
        <v>129</v>
      </c>
      <c r="AK78" s="618">
        <f t="shared" si="142"/>
        <v>8</v>
      </c>
      <c r="AL78" s="613">
        <v>1</v>
      </c>
      <c r="AM78" s="613">
        <v>9</v>
      </c>
      <c r="AN78" s="618">
        <f t="shared" si="143"/>
        <v>10</v>
      </c>
      <c r="AO78" s="619">
        <f t="shared" si="144"/>
        <v>1</v>
      </c>
      <c r="AP78" s="660">
        <f t="shared" si="145"/>
        <v>9</v>
      </c>
      <c r="AQ78" s="621">
        <f t="shared" si="146"/>
        <v>10</v>
      </c>
      <c r="AR78" s="622">
        <f t="shared" si="147"/>
        <v>0</v>
      </c>
      <c r="AS78" s="622">
        <f t="shared" si="148"/>
        <v>0</v>
      </c>
      <c r="AT78" s="622">
        <f t="shared" si="149"/>
        <v>0</v>
      </c>
      <c r="AU78" s="623">
        <f t="shared" si="150"/>
        <v>0</v>
      </c>
      <c r="AV78" s="613">
        <v>1</v>
      </c>
      <c r="AW78" s="613"/>
      <c r="AX78" s="718"/>
      <c r="AY78" s="613">
        <v>1</v>
      </c>
      <c r="AZ78" s="618">
        <f t="shared" si="151"/>
        <v>0</v>
      </c>
      <c r="BA78" s="624">
        <f t="shared" si="152"/>
        <v>0</v>
      </c>
      <c r="BB78" s="613"/>
      <c r="BC78" s="625"/>
      <c r="BD78" s="625">
        <f t="shared" si="153"/>
        <v>1</v>
      </c>
      <c r="BE78" s="625">
        <f t="shared" si="154"/>
        <v>0</v>
      </c>
      <c r="BF78" s="626">
        <f t="shared" si="79"/>
        <v>117</v>
      </c>
      <c r="BG78" s="626" t="str">
        <f t="shared" si="80"/>
        <v>บ้านต้นสน</v>
      </c>
      <c r="BH78" s="627">
        <f t="shared" si="81"/>
        <v>1</v>
      </c>
      <c r="BI78" s="627">
        <v>2</v>
      </c>
      <c r="BJ78" s="627">
        <v>2</v>
      </c>
      <c r="BK78" s="627">
        <v>1</v>
      </c>
      <c r="BL78" s="627">
        <v>1</v>
      </c>
      <c r="BM78" s="627"/>
      <c r="BN78" s="627">
        <v>1</v>
      </c>
      <c r="BO78" s="628"/>
      <c r="BP78" s="628"/>
      <c r="BQ78" s="628"/>
      <c r="BR78" s="627"/>
      <c r="BS78" s="627"/>
      <c r="BT78" s="627"/>
      <c r="BU78" s="627"/>
      <c r="BV78" s="627"/>
      <c r="BW78" s="627"/>
      <c r="BX78" s="627"/>
      <c r="BY78" s="627">
        <v>1</v>
      </c>
      <c r="BZ78" s="627"/>
      <c r="CA78" s="627">
        <v>1</v>
      </c>
      <c r="CB78" s="627"/>
      <c r="CC78" s="627"/>
      <c r="CD78" s="627"/>
      <c r="CE78" s="627"/>
      <c r="CF78" s="627"/>
      <c r="CG78" s="627"/>
      <c r="CH78" s="629">
        <v>0</v>
      </c>
      <c r="CI78" s="629"/>
      <c r="CJ78" s="630">
        <f t="shared" si="82"/>
        <v>10</v>
      </c>
      <c r="CK78" s="627">
        <f t="shared" si="155"/>
        <v>1</v>
      </c>
      <c r="CL78" s="627">
        <f t="shared" si="156"/>
        <v>9</v>
      </c>
      <c r="CM78" s="631">
        <f t="shared" si="157"/>
        <v>10</v>
      </c>
      <c r="CN78" s="632">
        <f t="shared" si="158"/>
        <v>0</v>
      </c>
      <c r="CO78" s="633">
        <f t="shared" si="159"/>
        <v>0</v>
      </c>
      <c r="CP78" s="632">
        <f t="shared" si="160"/>
        <v>0</v>
      </c>
      <c r="CQ78" s="634"/>
      <c r="CR78" s="634"/>
      <c r="CS78" s="634"/>
      <c r="CT78" s="634"/>
      <c r="CU78" s="634"/>
      <c r="CV78" s="634"/>
      <c r="CW78" s="634"/>
      <c r="CX78" s="635"/>
      <c r="CY78" s="635"/>
      <c r="CZ78" s="635"/>
      <c r="DA78" s="634"/>
      <c r="DB78" s="634"/>
      <c r="DC78" s="634"/>
      <c r="DD78" s="634"/>
      <c r="DE78" s="634"/>
      <c r="DF78" s="634"/>
      <c r="DG78" s="634"/>
      <c r="DH78" s="634"/>
      <c r="DI78" s="634"/>
      <c r="DJ78" s="634"/>
      <c r="DK78" s="634"/>
      <c r="DL78" s="634"/>
      <c r="DM78" s="634"/>
      <c r="DN78" s="634"/>
      <c r="DO78" s="634"/>
      <c r="DP78" s="634"/>
      <c r="DQ78" s="636">
        <f t="shared" si="161"/>
        <v>0</v>
      </c>
      <c r="DR78" s="637">
        <f t="shared" si="118"/>
        <v>117</v>
      </c>
      <c r="DS78" s="637" t="str">
        <f t="shared" si="119"/>
        <v>บ้านต้นสน</v>
      </c>
      <c r="DT78" s="634">
        <f t="shared" si="162"/>
        <v>1</v>
      </c>
      <c r="DU78" s="634">
        <f t="shared" si="163"/>
        <v>0</v>
      </c>
      <c r="DV78" s="634">
        <f t="shared" si="164"/>
        <v>0</v>
      </c>
      <c r="DW78" s="634">
        <f t="shared" si="165"/>
        <v>1</v>
      </c>
      <c r="DX78" s="636">
        <f t="shared" si="166"/>
        <v>0</v>
      </c>
      <c r="DY78" s="638">
        <f t="shared" si="167"/>
        <v>0</v>
      </c>
      <c r="DZ78" s="646">
        <v>0</v>
      </c>
      <c r="EA78" s="646">
        <v>1</v>
      </c>
      <c r="EB78" s="639"/>
      <c r="EC78" s="639"/>
      <c r="ED78" s="639"/>
      <c r="EE78" s="639"/>
      <c r="EF78" s="639"/>
      <c r="EG78" s="639"/>
      <c r="EH78" s="639"/>
      <c r="EI78" s="639"/>
      <c r="EJ78" s="639"/>
      <c r="EK78" s="639"/>
      <c r="EL78" s="639"/>
      <c r="EM78" s="639"/>
      <c r="EN78" s="639"/>
      <c r="EO78" s="639"/>
      <c r="EP78" s="639"/>
      <c r="EQ78" s="639"/>
      <c r="ER78" s="639"/>
      <c r="ES78" s="639"/>
      <c r="ET78" s="639"/>
      <c r="EU78" s="639"/>
      <c r="EV78" s="639"/>
      <c r="EW78" s="639"/>
      <c r="EX78" s="639"/>
      <c r="EY78" s="639"/>
      <c r="EZ78" s="640">
        <f t="shared" si="168"/>
        <v>1</v>
      </c>
      <c r="FA78" s="626"/>
      <c r="FB78" s="641">
        <f t="shared" si="169"/>
        <v>0</v>
      </c>
      <c r="FD78" s="626">
        <f t="shared" si="85"/>
        <v>0</v>
      </c>
    </row>
    <row r="79" spans="1:160" s="395" customFormat="1">
      <c r="A79" s="446">
        <v>99</v>
      </c>
      <c r="B79" s="446" t="s">
        <v>570</v>
      </c>
      <c r="C79" s="446" t="str">
        <f>[1]เตรียมข้อมูล!C103</f>
        <v>ป่าบอน</v>
      </c>
      <c r="D79" s="446"/>
      <c r="E79" s="384">
        <v>22</v>
      </c>
      <c r="F79" s="384">
        <v>1</v>
      </c>
      <c r="G79" s="384" t="s">
        <v>104</v>
      </c>
      <c r="H79" s="613">
        <v>15</v>
      </c>
      <c r="I79" s="614">
        <f t="shared" si="130"/>
        <v>1</v>
      </c>
      <c r="J79" s="613">
        <v>19</v>
      </c>
      <c r="K79" s="614">
        <f t="shared" si="131"/>
        <v>1</v>
      </c>
      <c r="L79" s="613">
        <v>16</v>
      </c>
      <c r="M79" s="614">
        <f t="shared" si="132"/>
        <v>1</v>
      </c>
      <c r="N79" s="613">
        <v>18</v>
      </c>
      <c r="O79" s="614">
        <f t="shared" si="133"/>
        <v>1</v>
      </c>
      <c r="P79" s="613">
        <v>15</v>
      </c>
      <c r="Q79" s="614">
        <f t="shared" si="134"/>
        <v>1</v>
      </c>
      <c r="R79" s="613">
        <v>12</v>
      </c>
      <c r="S79" s="614">
        <f t="shared" si="135"/>
        <v>1</v>
      </c>
      <c r="T79" s="613">
        <v>17</v>
      </c>
      <c r="U79" s="614">
        <f t="shared" si="136"/>
        <v>1</v>
      </c>
      <c r="V79" s="613">
        <v>20</v>
      </c>
      <c r="W79" s="614">
        <f t="shared" si="137"/>
        <v>1</v>
      </c>
      <c r="X79" s="615">
        <v>0</v>
      </c>
      <c r="Y79" s="614">
        <f t="shared" si="138"/>
        <v>0</v>
      </c>
      <c r="Z79" s="615">
        <v>0</v>
      </c>
      <c r="AA79" s="614">
        <f t="shared" si="139"/>
        <v>0</v>
      </c>
      <c r="AB79" s="615">
        <v>0</v>
      </c>
      <c r="AC79" s="614">
        <f t="shared" si="140"/>
        <v>0</v>
      </c>
      <c r="AD79" s="615"/>
      <c r="AE79" s="616"/>
      <c r="AF79" s="615"/>
      <c r="AG79" s="616"/>
      <c r="AH79" s="615"/>
      <c r="AI79" s="616"/>
      <c r="AJ79" s="617">
        <f t="shared" si="141"/>
        <v>132</v>
      </c>
      <c r="AK79" s="618">
        <f t="shared" si="142"/>
        <v>8</v>
      </c>
      <c r="AL79" s="613">
        <v>1</v>
      </c>
      <c r="AM79" s="613">
        <v>9</v>
      </c>
      <c r="AN79" s="618">
        <f t="shared" si="143"/>
        <v>10</v>
      </c>
      <c r="AO79" s="619">
        <f t="shared" si="144"/>
        <v>1</v>
      </c>
      <c r="AP79" s="660">
        <f t="shared" si="145"/>
        <v>9</v>
      </c>
      <c r="AQ79" s="621">
        <f t="shared" si="146"/>
        <v>10</v>
      </c>
      <c r="AR79" s="622">
        <f t="shared" si="147"/>
        <v>0</v>
      </c>
      <c r="AS79" s="622">
        <f t="shared" si="148"/>
        <v>0</v>
      </c>
      <c r="AT79" s="622">
        <f t="shared" si="149"/>
        <v>0</v>
      </c>
      <c r="AU79" s="623">
        <f t="shared" si="150"/>
        <v>0</v>
      </c>
      <c r="AV79" s="613"/>
      <c r="AW79" s="613"/>
      <c r="AX79" s="718"/>
      <c r="AY79" s="613"/>
      <c r="AZ79" s="618">
        <f t="shared" si="151"/>
        <v>0</v>
      </c>
      <c r="BA79" s="624">
        <f t="shared" si="152"/>
        <v>0</v>
      </c>
      <c r="BB79" s="613"/>
      <c r="BC79" s="625"/>
      <c r="BD79" s="625">
        <f t="shared" si="153"/>
        <v>1</v>
      </c>
      <c r="BE79" s="625">
        <f t="shared" si="154"/>
        <v>0</v>
      </c>
      <c r="BF79" s="626">
        <f t="shared" si="79"/>
        <v>99</v>
      </c>
      <c r="BG79" s="626" t="str">
        <f t="shared" si="80"/>
        <v>บ้านห้วยทราย (มิตรภาพที่ 150)</v>
      </c>
      <c r="BH79" s="627">
        <f t="shared" si="81"/>
        <v>1</v>
      </c>
      <c r="BI79" s="627">
        <v>2</v>
      </c>
      <c r="BJ79" s="627"/>
      <c r="BK79" s="627">
        <v>2</v>
      </c>
      <c r="BL79" s="627">
        <v>1</v>
      </c>
      <c r="BM79" s="627"/>
      <c r="BN79" s="627">
        <v>1</v>
      </c>
      <c r="BO79" s="628"/>
      <c r="BP79" s="628"/>
      <c r="BQ79" s="628"/>
      <c r="BR79" s="627"/>
      <c r="BS79" s="627"/>
      <c r="BT79" s="627">
        <v>1</v>
      </c>
      <c r="BU79" s="627"/>
      <c r="BV79" s="627"/>
      <c r="BW79" s="627"/>
      <c r="BX79" s="627"/>
      <c r="BY79" s="627"/>
      <c r="BZ79" s="627"/>
      <c r="CA79" s="627">
        <v>1</v>
      </c>
      <c r="CB79" s="627"/>
      <c r="CC79" s="627">
        <v>1</v>
      </c>
      <c r="CD79" s="627"/>
      <c r="CE79" s="627"/>
      <c r="CF79" s="627"/>
      <c r="CG79" s="627"/>
      <c r="CH79" s="629">
        <v>0</v>
      </c>
      <c r="CI79" s="629"/>
      <c r="CJ79" s="630">
        <f t="shared" si="82"/>
        <v>10</v>
      </c>
      <c r="CK79" s="627">
        <f t="shared" si="155"/>
        <v>1</v>
      </c>
      <c r="CL79" s="627">
        <f t="shared" si="156"/>
        <v>9</v>
      </c>
      <c r="CM79" s="631">
        <f t="shared" si="157"/>
        <v>10</v>
      </c>
      <c r="CN79" s="632">
        <f t="shared" si="158"/>
        <v>0</v>
      </c>
      <c r="CO79" s="633">
        <f t="shared" si="159"/>
        <v>0</v>
      </c>
      <c r="CP79" s="632">
        <f t="shared" si="160"/>
        <v>0</v>
      </c>
      <c r="CQ79" s="634"/>
      <c r="CR79" s="634"/>
      <c r="CS79" s="634"/>
      <c r="CT79" s="634"/>
      <c r="CU79" s="634"/>
      <c r="CV79" s="634"/>
      <c r="CW79" s="634"/>
      <c r="CX79" s="635"/>
      <c r="CY79" s="635"/>
      <c r="CZ79" s="635"/>
      <c r="DA79" s="634"/>
      <c r="DB79" s="634"/>
      <c r="DC79" s="634"/>
      <c r="DD79" s="634"/>
      <c r="DE79" s="634"/>
      <c r="DF79" s="634"/>
      <c r="DG79" s="634"/>
      <c r="DH79" s="634"/>
      <c r="DI79" s="634"/>
      <c r="DJ79" s="634"/>
      <c r="DK79" s="634"/>
      <c r="DL79" s="634"/>
      <c r="DM79" s="634"/>
      <c r="DN79" s="634"/>
      <c r="DO79" s="634"/>
      <c r="DP79" s="634"/>
      <c r="DQ79" s="636">
        <f t="shared" si="161"/>
        <v>0</v>
      </c>
      <c r="DR79" s="637">
        <f t="shared" si="118"/>
        <v>99</v>
      </c>
      <c r="DS79" s="637" t="str">
        <f t="shared" si="119"/>
        <v>บ้านห้วยทราย (มิตรภาพที่ 150)</v>
      </c>
      <c r="DT79" s="634">
        <f t="shared" si="162"/>
        <v>0</v>
      </c>
      <c r="DU79" s="634">
        <f t="shared" si="163"/>
        <v>0</v>
      </c>
      <c r="DV79" s="634">
        <f t="shared" si="164"/>
        <v>0</v>
      </c>
      <c r="DW79" s="634">
        <f t="shared" si="165"/>
        <v>0</v>
      </c>
      <c r="DX79" s="636">
        <f t="shared" si="166"/>
        <v>0</v>
      </c>
      <c r="DY79" s="638">
        <f t="shared" si="167"/>
        <v>0</v>
      </c>
      <c r="DZ79" s="639"/>
      <c r="EA79" s="639"/>
      <c r="EB79" s="639"/>
      <c r="EC79" s="639"/>
      <c r="ED79" s="639"/>
      <c r="EE79" s="639"/>
      <c r="EF79" s="639"/>
      <c r="EG79" s="639"/>
      <c r="EH79" s="639"/>
      <c r="EI79" s="639"/>
      <c r="EJ79" s="639"/>
      <c r="EK79" s="639"/>
      <c r="EL79" s="639"/>
      <c r="EM79" s="639"/>
      <c r="EN79" s="639"/>
      <c r="EO79" s="639"/>
      <c r="EP79" s="639"/>
      <c r="EQ79" s="639"/>
      <c r="ER79" s="639"/>
      <c r="ES79" s="639"/>
      <c r="ET79" s="639"/>
      <c r="EU79" s="639"/>
      <c r="EV79" s="639"/>
      <c r="EW79" s="639"/>
      <c r="EX79" s="639"/>
      <c r="EY79" s="639"/>
      <c r="EZ79" s="640">
        <f t="shared" si="168"/>
        <v>0</v>
      </c>
      <c r="FA79" s="626"/>
      <c r="FB79" s="641">
        <f t="shared" si="169"/>
        <v>0</v>
      </c>
      <c r="FD79" s="626">
        <f t="shared" si="85"/>
        <v>0</v>
      </c>
    </row>
    <row r="80" spans="1:160" s="395" customFormat="1">
      <c r="A80" s="446">
        <v>103</v>
      </c>
      <c r="B80" s="446" t="s">
        <v>571</v>
      </c>
      <c r="C80" s="446" t="str">
        <f>[1]เตรียมข้อมูล!C107</f>
        <v>ป่าบอน</v>
      </c>
      <c r="D80" s="446"/>
      <c r="E80" s="384">
        <v>15</v>
      </c>
      <c r="F80" s="384">
        <v>4</v>
      </c>
      <c r="G80" s="384" t="s">
        <v>104</v>
      </c>
      <c r="H80" s="613">
        <v>8</v>
      </c>
      <c r="I80" s="614">
        <f t="shared" si="130"/>
        <v>1</v>
      </c>
      <c r="J80" s="613">
        <v>16</v>
      </c>
      <c r="K80" s="614">
        <f t="shared" si="131"/>
        <v>1</v>
      </c>
      <c r="L80" s="613">
        <v>19</v>
      </c>
      <c r="M80" s="614">
        <f t="shared" si="132"/>
        <v>1</v>
      </c>
      <c r="N80" s="613">
        <v>19</v>
      </c>
      <c r="O80" s="614">
        <f t="shared" si="133"/>
        <v>1</v>
      </c>
      <c r="P80" s="613">
        <v>25</v>
      </c>
      <c r="Q80" s="614">
        <f t="shared" si="134"/>
        <v>1</v>
      </c>
      <c r="R80" s="613">
        <v>15</v>
      </c>
      <c r="S80" s="614">
        <f t="shared" si="135"/>
        <v>1</v>
      </c>
      <c r="T80" s="613">
        <v>15</v>
      </c>
      <c r="U80" s="614">
        <f t="shared" si="136"/>
        <v>1</v>
      </c>
      <c r="V80" s="613">
        <v>17</v>
      </c>
      <c r="W80" s="614">
        <f t="shared" si="137"/>
        <v>1</v>
      </c>
      <c r="X80" s="615">
        <v>0</v>
      </c>
      <c r="Y80" s="614">
        <f t="shared" si="138"/>
        <v>0</v>
      </c>
      <c r="Z80" s="615">
        <v>0</v>
      </c>
      <c r="AA80" s="614">
        <f t="shared" si="139"/>
        <v>0</v>
      </c>
      <c r="AB80" s="615">
        <v>0</v>
      </c>
      <c r="AC80" s="614">
        <f t="shared" si="140"/>
        <v>0</v>
      </c>
      <c r="AD80" s="615"/>
      <c r="AE80" s="616"/>
      <c r="AF80" s="615"/>
      <c r="AG80" s="616"/>
      <c r="AH80" s="615"/>
      <c r="AI80" s="616"/>
      <c r="AJ80" s="617">
        <f t="shared" si="141"/>
        <v>134</v>
      </c>
      <c r="AK80" s="618">
        <f t="shared" si="142"/>
        <v>8</v>
      </c>
      <c r="AL80" s="613">
        <v>1</v>
      </c>
      <c r="AM80" s="613">
        <v>9</v>
      </c>
      <c r="AN80" s="618">
        <f t="shared" si="143"/>
        <v>10</v>
      </c>
      <c r="AO80" s="619">
        <f t="shared" si="144"/>
        <v>1</v>
      </c>
      <c r="AP80" s="660">
        <f t="shared" si="145"/>
        <v>9</v>
      </c>
      <c r="AQ80" s="621">
        <f t="shared" si="146"/>
        <v>10</v>
      </c>
      <c r="AR80" s="622">
        <f t="shared" si="147"/>
        <v>0</v>
      </c>
      <c r="AS80" s="622">
        <f t="shared" si="148"/>
        <v>0</v>
      </c>
      <c r="AT80" s="622">
        <f t="shared" si="149"/>
        <v>0</v>
      </c>
      <c r="AU80" s="623">
        <f t="shared" si="150"/>
        <v>0</v>
      </c>
      <c r="AV80" s="613"/>
      <c r="AW80" s="613"/>
      <c r="AX80" s="718"/>
      <c r="AY80" s="613"/>
      <c r="AZ80" s="618">
        <f t="shared" si="151"/>
        <v>0</v>
      </c>
      <c r="BA80" s="624">
        <f t="shared" si="152"/>
        <v>0</v>
      </c>
      <c r="BB80" s="613"/>
      <c r="BC80" s="625"/>
      <c r="BD80" s="625">
        <f t="shared" si="153"/>
        <v>1</v>
      </c>
      <c r="BE80" s="625">
        <f t="shared" si="154"/>
        <v>0</v>
      </c>
      <c r="BF80" s="626">
        <f t="shared" si="79"/>
        <v>103</v>
      </c>
      <c r="BG80" s="626" t="str">
        <f t="shared" si="80"/>
        <v>วัดพรุพ้อ</v>
      </c>
      <c r="BH80" s="627">
        <f t="shared" si="81"/>
        <v>1</v>
      </c>
      <c r="BI80" s="627">
        <v>1</v>
      </c>
      <c r="BJ80" s="627">
        <v>2</v>
      </c>
      <c r="BK80" s="627">
        <v>2</v>
      </c>
      <c r="BL80" s="627">
        <v>1</v>
      </c>
      <c r="BM80" s="627"/>
      <c r="BN80" s="627">
        <v>1</v>
      </c>
      <c r="BO80" s="628"/>
      <c r="BP80" s="628"/>
      <c r="BQ80" s="628"/>
      <c r="BR80" s="627"/>
      <c r="BS80" s="627"/>
      <c r="BT80" s="627"/>
      <c r="BU80" s="627"/>
      <c r="BV80" s="627"/>
      <c r="BW80" s="627"/>
      <c r="BX80" s="627"/>
      <c r="BY80" s="627"/>
      <c r="BZ80" s="627"/>
      <c r="CA80" s="627">
        <v>1</v>
      </c>
      <c r="CB80" s="627"/>
      <c r="CC80" s="627"/>
      <c r="CD80" s="627"/>
      <c r="CE80" s="627"/>
      <c r="CF80" s="627"/>
      <c r="CG80" s="627"/>
      <c r="CH80" s="629">
        <v>1</v>
      </c>
      <c r="CI80" s="629"/>
      <c r="CJ80" s="630">
        <f t="shared" si="82"/>
        <v>10</v>
      </c>
      <c r="CK80" s="627">
        <f t="shared" si="155"/>
        <v>1</v>
      </c>
      <c r="CL80" s="627">
        <f t="shared" si="156"/>
        <v>9</v>
      </c>
      <c r="CM80" s="631">
        <f t="shared" si="157"/>
        <v>10</v>
      </c>
      <c r="CN80" s="632">
        <f t="shared" si="158"/>
        <v>0</v>
      </c>
      <c r="CO80" s="633">
        <f t="shared" si="159"/>
        <v>0</v>
      </c>
      <c r="CP80" s="632">
        <f t="shared" si="160"/>
        <v>0</v>
      </c>
      <c r="CQ80" s="634"/>
      <c r="CR80" s="634"/>
      <c r="CS80" s="634"/>
      <c r="CT80" s="634"/>
      <c r="CU80" s="634"/>
      <c r="CV80" s="634"/>
      <c r="CW80" s="634"/>
      <c r="CX80" s="635"/>
      <c r="CY80" s="635"/>
      <c r="CZ80" s="635"/>
      <c r="DA80" s="634"/>
      <c r="DB80" s="634"/>
      <c r="DC80" s="634"/>
      <c r="DD80" s="634"/>
      <c r="DE80" s="634"/>
      <c r="DF80" s="634"/>
      <c r="DG80" s="634"/>
      <c r="DH80" s="634"/>
      <c r="DI80" s="634"/>
      <c r="DJ80" s="634"/>
      <c r="DK80" s="634"/>
      <c r="DL80" s="634"/>
      <c r="DM80" s="634"/>
      <c r="DN80" s="634"/>
      <c r="DO80" s="634"/>
      <c r="DP80" s="634"/>
      <c r="DQ80" s="636">
        <f t="shared" si="161"/>
        <v>0</v>
      </c>
      <c r="DR80" s="637">
        <f t="shared" si="118"/>
        <v>103</v>
      </c>
      <c r="DS80" s="637" t="str">
        <f t="shared" si="119"/>
        <v>วัดพรุพ้อ</v>
      </c>
      <c r="DT80" s="634">
        <f t="shared" si="162"/>
        <v>0</v>
      </c>
      <c r="DU80" s="634">
        <f t="shared" si="163"/>
        <v>0</v>
      </c>
      <c r="DV80" s="634">
        <f t="shared" si="164"/>
        <v>0</v>
      </c>
      <c r="DW80" s="634">
        <f t="shared" si="165"/>
        <v>0</v>
      </c>
      <c r="DX80" s="636">
        <f t="shared" si="166"/>
        <v>0</v>
      </c>
      <c r="DY80" s="638">
        <f t="shared" si="167"/>
        <v>0</v>
      </c>
      <c r="DZ80" s="639"/>
      <c r="EA80" s="639"/>
      <c r="EB80" s="639"/>
      <c r="EC80" s="639"/>
      <c r="ED80" s="639"/>
      <c r="EE80" s="639"/>
      <c r="EF80" s="639"/>
      <c r="EG80" s="639"/>
      <c r="EH80" s="639"/>
      <c r="EI80" s="639"/>
      <c r="EJ80" s="639"/>
      <c r="EK80" s="639"/>
      <c r="EL80" s="639"/>
      <c r="EM80" s="639"/>
      <c r="EN80" s="639"/>
      <c r="EO80" s="639"/>
      <c r="EP80" s="639"/>
      <c r="EQ80" s="639"/>
      <c r="ER80" s="639"/>
      <c r="ES80" s="639"/>
      <c r="ET80" s="639"/>
      <c r="EU80" s="639"/>
      <c r="EV80" s="639"/>
      <c r="EW80" s="639"/>
      <c r="EX80" s="639"/>
      <c r="EY80" s="639"/>
      <c r="EZ80" s="640">
        <f t="shared" si="168"/>
        <v>0</v>
      </c>
      <c r="FA80" s="626"/>
      <c r="FB80" s="641">
        <f t="shared" si="169"/>
        <v>0</v>
      </c>
      <c r="FD80" s="626">
        <f t="shared" si="85"/>
        <v>0</v>
      </c>
    </row>
    <row r="81" spans="1:160" s="395" customFormat="1">
      <c r="A81" s="446">
        <v>49</v>
      </c>
      <c r="B81" s="446" t="s">
        <v>572</v>
      </c>
      <c r="C81" s="446" t="str">
        <f>[1]เตรียมข้อมูล!C53</f>
        <v>ปากพะยูน</v>
      </c>
      <c r="D81" s="446"/>
      <c r="E81" s="384">
        <v>22</v>
      </c>
      <c r="F81" s="384">
        <v>4</v>
      </c>
      <c r="G81" s="384" t="s">
        <v>104</v>
      </c>
      <c r="H81" s="613">
        <v>12</v>
      </c>
      <c r="I81" s="614">
        <f t="shared" si="130"/>
        <v>1</v>
      </c>
      <c r="J81" s="613">
        <v>21</v>
      </c>
      <c r="K81" s="614">
        <f t="shared" si="131"/>
        <v>1</v>
      </c>
      <c r="L81" s="613">
        <v>16</v>
      </c>
      <c r="M81" s="614">
        <f t="shared" si="132"/>
        <v>1</v>
      </c>
      <c r="N81" s="613">
        <v>12</v>
      </c>
      <c r="O81" s="614">
        <f t="shared" si="133"/>
        <v>1</v>
      </c>
      <c r="P81" s="613">
        <v>12</v>
      </c>
      <c r="Q81" s="614">
        <f t="shared" si="134"/>
        <v>1</v>
      </c>
      <c r="R81" s="613">
        <v>24</v>
      </c>
      <c r="S81" s="614">
        <f t="shared" si="135"/>
        <v>1</v>
      </c>
      <c r="T81" s="613">
        <v>19</v>
      </c>
      <c r="U81" s="614">
        <f t="shared" si="136"/>
        <v>1</v>
      </c>
      <c r="V81" s="613">
        <v>20</v>
      </c>
      <c r="W81" s="614">
        <f t="shared" si="137"/>
        <v>1</v>
      </c>
      <c r="X81" s="615">
        <v>0</v>
      </c>
      <c r="Y81" s="614">
        <f t="shared" si="138"/>
        <v>0</v>
      </c>
      <c r="Z81" s="615">
        <v>0</v>
      </c>
      <c r="AA81" s="614">
        <f t="shared" si="139"/>
        <v>0</v>
      </c>
      <c r="AB81" s="615">
        <v>0</v>
      </c>
      <c r="AC81" s="614">
        <f t="shared" si="140"/>
        <v>0</v>
      </c>
      <c r="AD81" s="615"/>
      <c r="AE81" s="616"/>
      <c r="AF81" s="615"/>
      <c r="AG81" s="616"/>
      <c r="AH81" s="615"/>
      <c r="AI81" s="616"/>
      <c r="AJ81" s="617">
        <f t="shared" si="141"/>
        <v>136</v>
      </c>
      <c r="AK81" s="618">
        <f t="shared" si="142"/>
        <v>8</v>
      </c>
      <c r="AL81" s="613">
        <v>1</v>
      </c>
      <c r="AM81" s="613">
        <v>9</v>
      </c>
      <c r="AN81" s="618">
        <f t="shared" si="143"/>
        <v>10</v>
      </c>
      <c r="AO81" s="619">
        <f t="shared" si="144"/>
        <v>1</v>
      </c>
      <c r="AP81" s="660">
        <f t="shared" si="145"/>
        <v>9</v>
      </c>
      <c r="AQ81" s="621">
        <f t="shared" si="146"/>
        <v>10</v>
      </c>
      <c r="AR81" s="622">
        <f t="shared" si="147"/>
        <v>0</v>
      </c>
      <c r="AS81" s="622">
        <f t="shared" si="148"/>
        <v>0</v>
      </c>
      <c r="AT81" s="622">
        <f t="shared" si="149"/>
        <v>0</v>
      </c>
      <c r="AU81" s="623">
        <f t="shared" si="150"/>
        <v>0</v>
      </c>
      <c r="AV81" s="613"/>
      <c r="AW81" s="613"/>
      <c r="AX81" s="718"/>
      <c r="AY81" s="613"/>
      <c r="AZ81" s="618">
        <f t="shared" si="151"/>
        <v>0</v>
      </c>
      <c r="BA81" s="624">
        <f t="shared" si="152"/>
        <v>0</v>
      </c>
      <c r="BB81" s="613"/>
      <c r="BC81" s="625"/>
      <c r="BD81" s="625">
        <f t="shared" si="153"/>
        <v>1</v>
      </c>
      <c r="BE81" s="625">
        <f t="shared" si="154"/>
        <v>0</v>
      </c>
      <c r="BF81" s="626">
        <f t="shared" si="79"/>
        <v>49</v>
      </c>
      <c r="BG81" s="626" t="str">
        <f t="shared" si="80"/>
        <v>บ้านบางมวง</v>
      </c>
      <c r="BH81" s="627">
        <f t="shared" si="81"/>
        <v>1</v>
      </c>
      <c r="BI81" s="627">
        <v>2</v>
      </c>
      <c r="BJ81" s="627">
        <v>0</v>
      </c>
      <c r="BK81" s="627">
        <v>2</v>
      </c>
      <c r="BL81" s="627">
        <v>1</v>
      </c>
      <c r="BM81" s="627">
        <v>0</v>
      </c>
      <c r="BN81" s="627">
        <v>1</v>
      </c>
      <c r="BO81" s="628">
        <v>0</v>
      </c>
      <c r="BP81" s="628">
        <v>0</v>
      </c>
      <c r="BQ81" s="628">
        <v>0</v>
      </c>
      <c r="BR81" s="627">
        <v>1</v>
      </c>
      <c r="BS81" s="627">
        <v>0</v>
      </c>
      <c r="BT81" s="627">
        <v>0</v>
      </c>
      <c r="BU81" s="627">
        <v>0</v>
      </c>
      <c r="BV81" s="627">
        <v>0</v>
      </c>
      <c r="BW81" s="627">
        <v>0</v>
      </c>
      <c r="BX81" s="627">
        <v>0</v>
      </c>
      <c r="BY81" s="627">
        <v>0</v>
      </c>
      <c r="BZ81" s="627">
        <v>0</v>
      </c>
      <c r="CA81" s="627">
        <v>1</v>
      </c>
      <c r="CB81" s="627">
        <v>0</v>
      </c>
      <c r="CC81" s="627">
        <v>1</v>
      </c>
      <c r="CD81" s="627">
        <v>0</v>
      </c>
      <c r="CE81" s="627">
        <v>0</v>
      </c>
      <c r="CF81" s="627">
        <v>0</v>
      </c>
      <c r="CG81" s="627">
        <v>0</v>
      </c>
      <c r="CH81" s="629">
        <v>0</v>
      </c>
      <c r="CI81" s="629"/>
      <c r="CJ81" s="630">
        <f t="shared" si="82"/>
        <v>10</v>
      </c>
      <c r="CK81" s="627">
        <f t="shared" si="155"/>
        <v>1</v>
      </c>
      <c r="CL81" s="627">
        <f t="shared" si="156"/>
        <v>9</v>
      </c>
      <c r="CM81" s="631">
        <f t="shared" si="157"/>
        <v>10</v>
      </c>
      <c r="CN81" s="632">
        <f t="shared" si="158"/>
        <v>0</v>
      </c>
      <c r="CO81" s="633">
        <f t="shared" si="159"/>
        <v>0</v>
      </c>
      <c r="CP81" s="632">
        <f t="shared" si="160"/>
        <v>0</v>
      </c>
      <c r="CQ81" s="634"/>
      <c r="CR81" s="634"/>
      <c r="CS81" s="634"/>
      <c r="CT81" s="634"/>
      <c r="CU81" s="634"/>
      <c r="CV81" s="634"/>
      <c r="CW81" s="634"/>
      <c r="CX81" s="635"/>
      <c r="CY81" s="635"/>
      <c r="CZ81" s="635"/>
      <c r="DA81" s="634"/>
      <c r="DB81" s="634"/>
      <c r="DC81" s="634"/>
      <c r="DD81" s="634"/>
      <c r="DE81" s="634"/>
      <c r="DF81" s="634"/>
      <c r="DG81" s="634"/>
      <c r="DH81" s="634"/>
      <c r="DI81" s="634"/>
      <c r="DJ81" s="634"/>
      <c r="DK81" s="634"/>
      <c r="DL81" s="634"/>
      <c r="DM81" s="634"/>
      <c r="DN81" s="634"/>
      <c r="DO81" s="634"/>
      <c r="DP81" s="634"/>
      <c r="DQ81" s="636">
        <f t="shared" si="161"/>
        <v>0</v>
      </c>
      <c r="DR81" s="637">
        <f t="shared" si="118"/>
        <v>49</v>
      </c>
      <c r="DS81" s="637" t="str">
        <f t="shared" si="119"/>
        <v>บ้านบางมวง</v>
      </c>
      <c r="DT81" s="634">
        <f t="shared" si="162"/>
        <v>0</v>
      </c>
      <c r="DU81" s="634">
        <f t="shared" si="163"/>
        <v>0</v>
      </c>
      <c r="DV81" s="634">
        <f t="shared" si="164"/>
        <v>0</v>
      </c>
      <c r="DW81" s="634">
        <f t="shared" si="165"/>
        <v>0</v>
      </c>
      <c r="DX81" s="636">
        <f t="shared" si="166"/>
        <v>0</v>
      </c>
      <c r="DY81" s="638">
        <f t="shared" si="167"/>
        <v>0</v>
      </c>
      <c r="DZ81" s="639"/>
      <c r="EA81" s="639"/>
      <c r="EB81" s="639"/>
      <c r="EC81" s="639"/>
      <c r="ED81" s="639"/>
      <c r="EE81" s="639"/>
      <c r="EF81" s="639"/>
      <c r="EG81" s="639"/>
      <c r="EH81" s="639"/>
      <c r="EI81" s="639"/>
      <c r="EJ81" s="639"/>
      <c r="EK81" s="639"/>
      <c r="EL81" s="639"/>
      <c r="EM81" s="639"/>
      <c r="EN81" s="639"/>
      <c r="EO81" s="639"/>
      <c r="EP81" s="639"/>
      <c r="EQ81" s="639"/>
      <c r="ER81" s="639"/>
      <c r="ES81" s="639"/>
      <c r="ET81" s="639"/>
      <c r="EU81" s="639"/>
      <c r="EV81" s="639"/>
      <c r="EW81" s="639"/>
      <c r="EX81" s="639"/>
      <c r="EY81" s="639"/>
      <c r="EZ81" s="640">
        <f t="shared" si="168"/>
        <v>0</v>
      </c>
      <c r="FA81" s="626"/>
      <c r="FB81" s="641">
        <f t="shared" si="169"/>
        <v>0</v>
      </c>
      <c r="FD81" s="626">
        <f t="shared" si="85"/>
        <v>0</v>
      </c>
    </row>
    <row r="82" spans="1:160" s="395" customFormat="1">
      <c r="A82" s="446">
        <v>100</v>
      </c>
      <c r="B82" s="446" t="s">
        <v>573</v>
      </c>
      <c r="C82" s="446" t="str">
        <f>[1]เตรียมข้อมูล!C104</f>
        <v>ป่าบอน</v>
      </c>
      <c r="D82" s="446"/>
      <c r="E82" s="384">
        <v>21</v>
      </c>
      <c r="F82" s="384">
        <v>4</v>
      </c>
      <c r="G82" s="384" t="s">
        <v>104</v>
      </c>
      <c r="H82" s="613">
        <v>18</v>
      </c>
      <c r="I82" s="614">
        <f t="shared" si="130"/>
        <v>1</v>
      </c>
      <c r="J82" s="613">
        <v>14</v>
      </c>
      <c r="K82" s="614">
        <f t="shared" si="131"/>
        <v>1</v>
      </c>
      <c r="L82" s="613">
        <v>20</v>
      </c>
      <c r="M82" s="614">
        <f t="shared" si="132"/>
        <v>1</v>
      </c>
      <c r="N82" s="613">
        <v>17</v>
      </c>
      <c r="O82" s="614">
        <f t="shared" si="133"/>
        <v>1</v>
      </c>
      <c r="P82" s="613">
        <v>21</v>
      </c>
      <c r="Q82" s="614">
        <f t="shared" si="134"/>
        <v>1</v>
      </c>
      <c r="R82" s="613">
        <v>17</v>
      </c>
      <c r="S82" s="614">
        <f t="shared" si="135"/>
        <v>1</v>
      </c>
      <c r="T82" s="613">
        <v>18</v>
      </c>
      <c r="U82" s="614">
        <f t="shared" si="136"/>
        <v>1</v>
      </c>
      <c r="V82" s="613">
        <v>11</v>
      </c>
      <c r="W82" s="614">
        <f t="shared" si="137"/>
        <v>1</v>
      </c>
      <c r="X82" s="615">
        <v>0</v>
      </c>
      <c r="Y82" s="614">
        <f t="shared" si="138"/>
        <v>0</v>
      </c>
      <c r="Z82" s="615">
        <v>0</v>
      </c>
      <c r="AA82" s="614">
        <f t="shared" si="139"/>
        <v>0</v>
      </c>
      <c r="AB82" s="615">
        <v>0</v>
      </c>
      <c r="AC82" s="614">
        <f t="shared" si="140"/>
        <v>0</v>
      </c>
      <c r="AD82" s="615"/>
      <c r="AE82" s="616"/>
      <c r="AF82" s="615"/>
      <c r="AG82" s="616"/>
      <c r="AH82" s="615"/>
      <c r="AI82" s="616"/>
      <c r="AJ82" s="617">
        <f t="shared" si="141"/>
        <v>136</v>
      </c>
      <c r="AK82" s="618">
        <f t="shared" si="142"/>
        <v>8</v>
      </c>
      <c r="AL82" s="613">
        <v>1</v>
      </c>
      <c r="AM82" s="613">
        <v>9</v>
      </c>
      <c r="AN82" s="618">
        <f t="shared" si="143"/>
        <v>10</v>
      </c>
      <c r="AO82" s="619">
        <f t="shared" si="144"/>
        <v>1</v>
      </c>
      <c r="AP82" s="660">
        <f t="shared" si="145"/>
        <v>9</v>
      </c>
      <c r="AQ82" s="621">
        <f t="shared" si="146"/>
        <v>10</v>
      </c>
      <c r="AR82" s="622">
        <f t="shared" si="147"/>
        <v>0</v>
      </c>
      <c r="AS82" s="622">
        <f t="shared" si="148"/>
        <v>0</v>
      </c>
      <c r="AT82" s="622">
        <f t="shared" si="149"/>
        <v>0</v>
      </c>
      <c r="AU82" s="623">
        <f t="shared" si="150"/>
        <v>0</v>
      </c>
      <c r="AV82" s="613"/>
      <c r="AW82" s="613"/>
      <c r="AX82" s="718"/>
      <c r="AY82" s="613"/>
      <c r="AZ82" s="618">
        <f t="shared" si="151"/>
        <v>0</v>
      </c>
      <c r="BA82" s="624">
        <f t="shared" si="152"/>
        <v>0</v>
      </c>
      <c r="BB82" s="613"/>
      <c r="BC82" s="625"/>
      <c r="BD82" s="625">
        <f t="shared" si="153"/>
        <v>1</v>
      </c>
      <c r="BE82" s="625">
        <f t="shared" si="154"/>
        <v>0</v>
      </c>
      <c r="BF82" s="626">
        <f t="shared" si="79"/>
        <v>100</v>
      </c>
      <c r="BG82" s="626" t="str">
        <f t="shared" si="80"/>
        <v>วัดท่าดินแดง</v>
      </c>
      <c r="BH82" s="627">
        <f t="shared" si="81"/>
        <v>1</v>
      </c>
      <c r="BI82" s="627">
        <v>2</v>
      </c>
      <c r="BJ82" s="627">
        <v>2</v>
      </c>
      <c r="BK82" s="627">
        <v>1</v>
      </c>
      <c r="BL82" s="627">
        <v>1</v>
      </c>
      <c r="BM82" s="627"/>
      <c r="BN82" s="627">
        <v>1</v>
      </c>
      <c r="BO82" s="628"/>
      <c r="BP82" s="628"/>
      <c r="BQ82" s="628"/>
      <c r="BR82" s="627"/>
      <c r="BS82" s="627"/>
      <c r="BT82" s="627">
        <v>1</v>
      </c>
      <c r="BU82" s="627"/>
      <c r="BV82" s="627"/>
      <c r="BW82" s="627"/>
      <c r="BX82" s="627"/>
      <c r="BY82" s="627"/>
      <c r="BZ82" s="627"/>
      <c r="CA82" s="627">
        <v>1</v>
      </c>
      <c r="CB82" s="627"/>
      <c r="CC82" s="627"/>
      <c r="CD82" s="627"/>
      <c r="CE82" s="627"/>
      <c r="CF82" s="627"/>
      <c r="CG82" s="627"/>
      <c r="CH82" s="629">
        <v>0</v>
      </c>
      <c r="CI82" s="629"/>
      <c r="CJ82" s="630">
        <f t="shared" si="82"/>
        <v>10</v>
      </c>
      <c r="CK82" s="627">
        <f t="shared" si="155"/>
        <v>1</v>
      </c>
      <c r="CL82" s="627">
        <f t="shared" si="156"/>
        <v>9</v>
      </c>
      <c r="CM82" s="631">
        <f t="shared" si="157"/>
        <v>10</v>
      </c>
      <c r="CN82" s="632">
        <f t="shared" si="158"/>
        <v>0</v>
      </c>
      <c r="CO82" s="633">
        <f t="shared" si="159"/>
        <v>0</v>
      </c>
      <c r="CP82" s="632">
        <f t="shared" si="160"/>
        <v>0</v>
      </c>
      <c r="CQ82" s="634"/>
      <c r="CR82" s="634"/>
      <c r="CS82" s="634"/>
      <c r="CT82" s="634"/>
      <c r="CU82" s="634"/>
      <c r="CV82" s="634"/>
      <c r="CW82" s="634"/>
      <c r="CX82" s="635"/>
      <c r="CY82" s="635"/>
      <c r="CZ82" s="635"/>
      <c r="DA82" s="634"/>
      <c r="DB82" s="634"/>
      <c r="DC82" s="634"/>
      <c r="DD82" s="634"/>
      <c r="DE82" s="634"/>
      <c r="DF82" s="634"/>
      <c r="DG82" s="634"/>
      <c r="DH82" s="634"/>
      <c r="DI82" s="634"/>
      <c r="DJ82" s="634"/>
      <c r="DK82" s="634"/>
      <c r="DL82" s="634"/>
      <c r="DM82" s="634"/>
      <c r="DN82" s="634"/>
      <c r="DO82" s="634"/>
      <c r="DP82" s="634"/>
      <c r="DQ82" s="636">
        <f t="shared" si="161"/>
        <v>0</v>
      </c>
      <c r="DR82" s="637">
        <f t="shared" si="118"/>
        <v>100</v>
      </c>
      <c r="DS82" s="637" t="str">
        <f t="shared" si="119"/>
        <v>วัดท่าดินแดง</v>
      </c>
      <c r="DT82" s="634">
        <f t="shared" si="162"/>
        <v>0</v>
      </c>
      <c r="DU82" s="634">
        <f t="shared" si="163"/>
        <v>0</v>
      </c>
      <c r="DV82" s="634">
        <f t="shared" si="164"/>
        <v>0</v>
      </c>
      <c r="DW82" s="634">
        <f t="shared" si="165"/>
        <v>0</v>
      </c>
      <c r="DX82" s="636">
        <f t="shared" si="166"/>
        <v>0</v>
      </c>
      <c r="DY82" s="638">
        <f t="shared" si="167"/>
        <v>0</v>
      </c>
      <c r="DZ82" s="639"/>
      <c r="EA82" s="639"/>
      <c r="EB82" s="639"/>
      <c r="EC82" s="639"/>
      <c r="ED82" s="639"/>
      <c r="EE82" s="639"/>
      <c r="EF82" s="639"/>
      <c r="EG82" s="639"/>
      <c r="EH82" s="639"/>
      <c r="EI82" s="639"/>
      <c r="EJ82" s="639"/>
      <c r="EK82" s="639"/>
      <c r="EL82" s="639"/>
      <c r="EM82" s="639"/>
      <c r="EN82" s="639"/>
      <c r="EO82" s="639"/>
      <c r="EP82" s="639"/>
      <c r="EQ82" s="639"/>
      <c r="ER82" s="639"/>
      <c r="ES82" s="639"/>
      <c r="ET82" s="639"/>
      <c r="EU82" s="639"/>
      <c r="EV82" s="639"/>
      <c r="EW82" s="639"/>
      <c r="EX82" s="639"/>
      <c r="EY82" s="639"/>
      <c r="EZ82" s="640">
        <f t="shared" si="168"/>
        <v>0</v>
      </c>
      <c r="FA82" s="626"/>
      <c r="FB82" s="641">
        <f t="shared" si="169"/>
        <v>0</v>
      </c>
      <c r="FD82" s="626">
        <f t="shared" si="85"/>
        <v>0</v>
      </c>
    </row>
    <row r="83" spans="1:160" s="395" customFormat="1">
      <c r="A83" s="446">
        <v>106</v>
      </c>
      <c r="B83" s="446" t="s">
        <v>574</v>
      </c>
      <c r="C83" s="446" t="str">
        <f>[1]เตรียมข้อมูล!C110</f>
        <v>ป่าบอน</v>
      </c>
      <c r="D83" s="446"/>
      <c r="E83" s="384">
        <v>15</v>
      </c>
      <c r="F83" s="384">
        <v>4</v>
      </c>
      <c r="G83" s="384" t="s">
        <v>104</v>
      </c>
      <c r="H83" s="613">
        <v>21</v>
      </c>
      <c r="I83" s="614">
        <f t="shared" si="130"/>
        <v>1</v>
      </c>
      <c r="J83" s="613">
        <v>16</v>
      </c>
      <c r="K83" s="614">
        <f t="shared" si="131"/>
        <v>1</v>
      </c>
      <c r="L83" s="613">
        <v>17</v>
      </c>
      <c r="M83" s="614">
        <f t="shared" si="132"/>
        <v>1</v>
      </c>
      <c r="N83" s="613">
        <v>19</v>
      </c>
      <c r="O83" s="614">
        <f t="shared" si="133"/>
        <v>1</v>
      </c>
      <c r="P83" s="613">
        <v>17</v>
      </c>
      <c r="Q83" s="614">
        <f t="shared" si="134"/>
        <v>1</v>
      </c>
      <c r="R83" s="613">
        <v>20</v>
      </c>
      <c r="S83" s="614">
        <f t="shared" si="135"/>
        <v>1</v>
      </c>
      <c r="T83" s="613">
        <v>20</v>
      </c>
      <c r="U83" s="614">
        <f t="shared" si="136"/>
        <v>1</v>
      </c>
      <c r="V83" s="613">
        <v>18</v>
      </c>
      <c r="W83" s="614">
        <f t="shared" si="137"/>
        <v>1</v>
      </c>
      <c r="X83" s="615">
        <v>0</v>
      </c>
      <c r="Y83" s="614">
        <f t="shared" si="138"/>
        <v>0</v>
      </c>
      <c r="Z83" s="615">
        <v>0</v>
      </c>
      <c r="AA83" s="614">
        <f t="shared" si="139"/>
        <v>0</v>
      </c>
      <c r="AB83" s="615">
        <v>0</v>
      </c>
      <c r="AC83" s="614">
        <f t="shared" si="140"/>
        <v>0</v>
      </c>
      <c r="AD83" s="615"/>
      <c r="AE83" s="616"/>
      <c r="AF83" s="615"/>
      <c r="AG83" s="616"/>
      <c r="AH83" s="615"/>
      <c r="AI83" s="616"/>
      <c r="AJ83" s="617">
        <f t="shared" si="141"/>
        <v>148</v>
      </c>
      <c r="AK83" s="618">
        <f t="shared" si="142"/>
        <v>8</v>
      </c>
      <c r="AL83" s="613">
        <v>1</v>
      </c>
      <c r="AM83" s="613">
        <v>9</v>
      </c>
      <c r="AN83" s="618">
        <f t="shared" si="143"/>
        <v>10</v>
      </c>
      <c r="AO83" s="619">
        <f t="shared" si="144"/>
        <v>1</v>
      </c>
      <c r="AP83" s="660">
        <f t="shared" si="145"/>
        <v>9</v>
      </c>
      <c r="AQ83" s="621">
        <f t="shared" si="146"/>
        <v>10</v>
      </c>
      <c r="AR83" s="622">
        <f t="shared" si="147"/>
        <v>0</v>
      </c>
      <c r="AS83" s="622">
        <f t="shared" si="148"/>
        <v>0</v>
      </c>
      <c r="AT83" s="622">
        <f t="shared" si="149"/>
        <v>0</v>
      </c>
      <c r="AU83" s="623">
        <f t="shared" si="150"/>
        <v>0</v>
      </c>
      <c r="AV83" s="613"/>
      <c r="AW83" s="613"/>
      <c r="AX83" s="718"/>
      <c r="AY83" s="613"/>
      <c r="AZ83" s="618">
        <f t="shared" si="151"/>
        <v>0</v>
      </c>
      <c r="BA83" s="624">
        <f t="shared" si="152"/>
        <v>0</v>
      </c>
      <c r="BB83" s="613"/>
      <c r="BC83" s="625"/>
      <c r="BD83" s="625">
        <f t="shared" si="153"/>
        <v>1</v>
      </c>
      <c r="BE83" s="625">
        <f t="shared" si="154"/>
        <v>0</v>
      </c>
      <c r="BF83" s="626">
        <f t="shared" si="79"/>
        <v>106</v>
      </c>
      <c r="BG83" s="626" t="str">
        <f t="shared" si="80"/>
        <v>บ้านทุ่งคลองควาย</v>
      </c>
      <c r="BH83" s="627">
        <f t="shared" si="81"/>
        <v>1</v>
      </c>
      <c r="BI83" s="627">
        <v>2</v>
      </c>
      <c r="BJ83" s="627">
        <v>2</v>
      </c>
      <c r="BK83" s="627">
        <v>1</v>
      </c>
      <c r="BL83" s="627">
        <v>1</v>
      </c>
      <c r="BM83" s="627"/>
      <c r="BN83" s="627">
        <v>1</v>
      </c>
      <c r="BO83" s="628"/>
      <c r="BP83" s="628"/>
      <c r="BQ83" s="628"/>
      <c r="BR83" s="627"/>
      <c r="BS83" s="627"/>
      <c r="BT83" s="627"/>
      <c r="BU83" s="627"/>
      <c r="BV83" s="627"/>
      <c r="BW83" s="627"/>
      <c r="BX83" s="627"/>
      <c r="BY83" s="627"/>
      <c r="BZ83" s="627"/>
      <c r="CA83" s="627">
        <v>1</v>
      </c>
      <c r="CB83" s="627"/>
      <c r="CC83" s="627">
        <v>0</v>
      </c>
      <c r="CD83" s="627"/>
      <c r="CE83" s="627"/>
      <c r="CF83" s="627"/>
      <c r="CG83" s="627"/>
      <c r="CH83" s="629">
        <v>1</v>
      </c>
      <c r="CI83" s="629"/>
      <c r="CJ83" s="630">
        <f t="shared" si="82"/>
        <v>10</v>
      </c>
      <c r="CK83" s="627">
        <f t="shared" si="155"/>
        <v>1</v>
      </c>
      <c r="CL83" s="627">
        <f t="shared" si="156"/>
        <v>9</v>
      </c>
      <c r="CM83" s="631">
        <f t="shared" si="157"/>
        <v>10</v>
      </c>
      <c r="CN83" s="632">
        <f t="shared" si="158"/>
        <v>0</v>
      </c>
      <c r="CO83" s="633">
        <f t="shared" si="159"/>
        <v>0</v>
      </c>
      <c r="CP83" s="632">
        <f t="shared" si="160"/>
        <v>0</v>
      </c>
      <c r="CQ83" s="634"/>
      <c r="CR83" s="634"/>
      <c r="CS83" s="634"/>
      <c r="CT83" s="634"/>
      <c r="CU83" s="634"/>
      <c r="CV83" s="634"/>
      <c r="CW83" s="634"/>
      <c r="CX83" s="635"/>
      <c r="CY83" s="635"/>
      <c r="CZ83" s="635"/>
      <c r="DA83" s="634"/>
      <c r="DB83" s="634"/>
      <c r="DC83" s="634"/>
      <c r="DD83" s="634"/>
      <c r="DE83" s="634"/>
      <c r="DF83" s="634"/>
      <c r="DG83" s="634"/>
      <c r="DH83" s="634"/>
      <c r="DI83" s="634"/>
      <c r="DJ83" s="634"/>
      <c r="DK83" s="634"/>
      <c r="DL83" s="634"/>
      <c r="DM83" s="634"/>
      <c r="DN83" s="634"/>
      <c r="DO83" s="634"/>
      <c r="DP83" s="634"/>
      <c r="DQ83" s="636">
        <f t="shared" si="161"/>
        <v>0</v>
      </c>
      <c r="DR83" s="637">
        <f t="shared" si="118"/>
        <v>106</v>
      </c>
      <c r="DS83" s="637" t="str">
        <f t="shared" si="119"/>
        <v>บ้านทุ่งคลองควาย</v>
      </c>
      <c r="DT83" s="634">
        <f t="shared" si="162"/>
        <v>0</v>
      </c>
      <c r="DU83" s="634">
        <f t="shared" si="163"/>
        <v>0</v>
      </c>
      <c r="DV83" s="634">
        <f t="shared" si="164"/>
        <v>0</v>
      </c>
      <c r="DW83" s="634">
        <f t="shared" si="165"/>
        <v>0</v>
      </c>
      <c r="DX83" s="636">
        <f t="shared" si="166"/>
        <v>0</v>
      </c>
      <c r="DY83" s="638">
        <f t="shared" si="167"/>
        <v>0</v>
      </c>
      <c r="DZ83" s="639"/>
      <c r="EA83" s="639"/>
      <c r="EB83" s="639"/>
      <c r="EC83" s="639"/>
      <c r="ED83" s="639"/>
      <c r="EE83" s="639"/>
      <c r="EF83" s="639"/>
      <c r="EG83" s="639"/>
      <c r="EH83" s="639"/>
      <c r="EI83" s="639"/>
      <c r="EJ83" s="639"/>
      <c r="EK83" s="639"/>
      <c r="EL83" s="639"/>
      <c r="EM83" s="639"/>
      <c r="EN83" s="639"/>
      <c r="EO83" s="639"/>
      <c r="EP83" s="639"/>
      <c r="EQ83" s="639"/>
      <c r="ER83" s="639"/>
      <c r="ES83" s="639"/>
      <c r="ET83" s="639"/>
      <c r="EU83" s="639"/>
      <c r="EV83" s="639"/>
      <c r="EW83" s="639"/>
      <c r="EX83" s="639"/>
      <c r="EY83" s="639"/>
      <c r="EZ83" s="640">
        <f t="shared" si="168"/>
        <v>0</v>
      </c>
      <c r="FA83" s="626"/>
      <c r="FB83" s="641">
        <f t="shared" si="169"/>
        <v>0</v>
      </c>
      <c r="FD83" s="626">
        <f t="shared" si="85"/>
        <v>0</v>
      </c>
    </row>
    <row r="84" spans="1:160" s="395" customFormat="1">
      <c r="A84" s="446">
        <v>68</v>
      </c>
      <c r="B84" s="446" t="s">
        <v>575</v>
      </c>
      <c r="C84" s="446" t="str">
        <f>[1]เตรียมข้อมูล!C72</f>
        <v>กงหรา</v>
      </c>
      <c r="D84" s="446"/>
      <c r="E84" s="384">
        <v>25</v>
      </c>
      <c r="F84" s="384">
        <v>4</v>
      </c>
      <c r="G84" s="384" t="s">
        <v>104</v>
      </c>
      <c r="H84" s="613">
        <v>23</v>
      </c>
      <c r="I84" s="614">
        <f t="shared" si="130"/>
        <v>1</v>
      </c>
      <c r="J84" s="613">
        <v>31</v>
      </c>
      <c r="K84" s="614">
        <f t="shared" si="131"/>
        <v>1</v>
      </c>
      <c r="L84" s="613">
        <v>19</v>
      </c>
      <c r="M84" s="614">
        <f t="shared" si="132"/>
        <v>1</v>
      </c>
      <c r="N84" s="613">
        <v>14</v>
      </c>
      <c r="O84" s="614">
        <f t="shared" si="133"/>
        <v>1</v>
      </c>
      <c r="P84" s="613">
        <v>17</v>
      </c>
      <c r="Q84" s="614">
        <f t="shared" si="134"/>
        <v>1</v>
      </c>
      <c r="R84" s="613">
        <v>17</v>
      </c>
      <c r="S84" s="614">
        <f t="shared" si="135"/>
        <v>1</v>
      </c>
      <c r="T84" s="613">
        <v>13</v>
      </c>
      <c r="U84" s="614">
        <f t="shared" si="136"/>
        <v>1</v>
      </c>
      <c r="V84" s="613">
        <v>15</v>
      </c>
      <c r="W84" s="614">
        <f t="shared" si="137"/>
        <v>1</v>
      </c>
      <c r="X84" s="615">
        <v>0</v>
      </c>
      <c r="Y84" s="614">
        <f t="shared" si="138"/>
        <v>0</v>
      </c>
      <c r="Z84" s="615">
        <v>0</v>
      </c>
      <c r="AA84" s="614">
        <f t="shared" si="139"/>
        <v>0</v>
      </c>
      <c r="AB84" s="615">
        <v>0</v>
      </c>
      <c r="AC84" s="614">
        <f t="shared" si="140"/>
        <v>0</v>
      </c>
      <c r="AD84" s="615"/>
      <c r="AE84" s="616"/>
      <c r="AF84" s="615"/>
      <c r="AG84" s="616"/>
      <c r="AH84" s="615"/>
      <c r="AI84" s="616"/>
      <c r="AJ84" s="617">
        <f t="shared" si="141"/>
        <v>149</v>
      </c>
      <c r="AK84" s="618">
        <f t="shared" si="142"/>
        <v>8</v>
      </c>
      <c r="AL84" s="613">
        <v>1</v>
      </c>
      <c r="AM84" s="613">
        <v>9</v>
      </c>
      <c r="AN84" s="618">
        <f t="shared" si="143"/>
        <v>10</v>
      </c>
      <c r="AO84" s="619">
        <f t="shared" si="144"/>
        <v>1</v>
      </c>
      <c r="AP84" s="660">
        <f t="shared" si="145"/>
        <v>9</v>
      </c>
      <c r="AQ84" s="621">
        <f t="shared" si="146"/>
        <v>10</v>
      </c>
      <c r="AR84" s="622">
        <f t="shared" si="147"/>
        <v>0</v>
      </c>
      <c r="AS84" s="622">
        <f t="shared" si="148"/>
        <v>0</v>
      </c>
      <c r="AT84" s="622">
        <f t="shared" si="149"/>
        <v>0</v>
      </c>
      <c r="AU84" s="623">
        <f t="shared" si="150"/>
        <v>0</v>
      </c>
      <c r="AV84" s="613"/>
      <c r="AW84" s="613"/>
      <c r="AX84" s="718"/>
      <c r="AY84" s="613"/>
      <c r="AZ84" s="618">
        <f t="shared" si="151"/>
        <v>0</v>
      </c>
      <c r="BA84" s="624">
        <f t="shared" si="152"/>
        <v>0</v>
      </c>
      <c r="BB84" s="613"/>
      <c r="BC84" s="625"/>
      <c r="BD84" s="625">
        <f t="shared" si="153"/>
        <v>1</v>
      </c>
      <c r="BE84" s="625">
        <f t="shared" si="154"/>
        <v>0</v>
      </c>
      <c r="BF84" s="626">
        <f t="shared" ref="BF84:BF143" si="170">A84</f>
        <v>68</v>
      </c>
      <c r="BG84" s="626" t="str">
        <f t="shared" ref="BG84:BG143" si="171">B84</f>
        <v>สามัคคีอนุสรณ์</v>
      </c>
      <c r="BH84" s="627">
        <f t="shared" ref="BH84:BH142" si="172">AL84</f>
        <v>1</v>
      </c>
      <c r="BI84" s="627">
        <v>2</v>
      </c>
      <c r="BJ84" s="627">
        <v>1</v>
      </c>
      <c r="BK84" s="627">
        <v>1</v>
      </c>
      <c r="BL84" s="627">
        <v>1</v>
      </c>
      <c r="BM84" s="627"/>
      <c r="BN84" s="627">
        <v>1</v>
      </c>
      <c r="BO84" s="628"/>
      <c r="BP84" s="628"/>
      <c r="BQ84" s="628"/>
      <c r="BR84" s="627"/>
      <c r="BS84" s="627">
        <v>1</v>
      </c>
      <c r="BT84" s="627">
        <v>1</v>
      </c>
      <c r="BU84" s="627"/>
      <c r="BV84" s="627"/>
      <c r="BW84" s="627"/>
      <c r="BX84" s="627"/>
      <c r="BY84" s="627"/>
      <c r="BZ84" s="627"/>
      <c r="CA84" s="627">
        <v>1</v>
      </c>
      <c r="CB84" s="627"/>
      <c r="CC84" s="627"/>
      <c r="CD84" s="627"/>
      <c r="CE84" s="627"/>
      <c r="CF84" s="627"/>
      <c r="CG84" s="627"/>
      <c r="CH84" s="629">
        <v>0</v>
      </c>
      <c r="CI84" s="629"/>
      <c r="CJ84" s="630">
        <f t="shared" ref="CJ84:CJ142" si="173">SUM(BH84:CI84)</f>
        <v>10</v>
      </c>
      <c r="CK84" s="627">
        <f t="shared" si="155"/>
        <v>1</v>
      </c>
      <c r="CL84" s="627">
        <f t="shared" si="156"/>
        <v>9</v>
      </c>
      <c r="CM84" s="631">
        <f t="shared" si="157"/>
        <v>10</v>
      </c>
      <c r="CN84" s="632">
        <f t="shared" si="158"/>
        <v>0</v>
      </c>
      <c r="CO84" s="633">
        <f t="shared" si="159"/>
        <v>0</v>
      </c>
      <c r="CP84" s="632">
        <f t="shared" si="160"/>
        <v>0</v>
      </c>
      <c r="CQ84" s="634"/>
      <c r="CR84" s="634"/>
      <c r="CS84" s="634"/>
      <c r="CT84" s="634"/>
      <c r="CU84" s="634"/>
      <c r="CV84" s="634"/>
      <c r="CW84" s="634"/>
      <c r="CX84" s="635"/>
      <c r="CY84" s="635"/>
      <c r="CZ84" s="635"/>
      <c r="DA84" s="634"/>
      <c r="DB84" s="634"/>
      <c r="DC84" s="634"/>
      <c r="DD84" s="634"/>
      <c r="DE84" s="634"/>
      <c r="DF84" s="634"/>
      <c r="DG84" s="634"/>
      <c r="DH84" s="634"/>
      <c r="DI84" s="634"/>
      <c r="DJ84" s="634"/>
      <c r="DK84" s="634"/>
      <c r="DL84" s="634"/>
      <c r="DM84" s="634"/>
      <c r="DN84" s="634"/>
      <c r="DO84" s="634"/>
      <c r="DP84" s="634"/>
      <c r="DQ84" s="636">
        <f t="shared" si="161"/>
        <v>0</v>
      </c>
      <c r="DR84" s="637">
        <f t="shared" si="118"/>
        <v>68</v>
      </c>
      <c r="DS84" s="637" t="str">
        <f t="shared" si="119"/>
        <v>สามัคคีอนุสรณ์</v>
      </c>
      <c r="DT84" s="634">
        <f t="shared" si="162"/>
        <v>0</v>
      </c>
      <c r="DU84" s="634">
        <f t="shared" si="163"/>
        <v>0</v>
      </c>
      <c r="DV84" s="634">
        <f t="shared" si="164"/>
        <v>0</v>
      </c>
      <c r="DW84" s="634">
        <f t="shared" si="165"/>
        <v>0</v>
      </c>
      <c r="DX84" s="636">
        <f t="shared" si="166"/>
        <v>0</v>
      </c>
      <c r="DY84" s="638">
        <f t="shared" si="167"/>
        <v>0</v>
      </c>
      <c r="DZ84" s="639"/>
      <c r="EA84" s="639"/>
      <c r="EB84" s="639"/>
      <c r="EC84" s="639"/>
      <c r="ED84" s="639"/>
      <c r="EE84" s="639"/>
      <c r="EF84" s="639"/>
      <c r="EG84" s="639"/>
      <c r="EH84" s="639"/>
      <c r="EI84" s="639"/>
      <c r="EJ84" s="639"/>
      <c r="EK84" s="639"/>
      <c r="EL84" s="639"/>
      <c r="EM84" s="639"/>
      <c r="EN84" s="639"/>
      <c r="EO84" s="639"/>
      <c r="EP84" s="639"/>
      <c r="EQ84" s="639"/>
      <c r="ER84" s="639"/>
      <c r="ES84" s="639"/>
      <c r="ET84" s="639"/>
      <c r="EU84" s="639"/>
      <c r="EV84" s="639"/>
      <c r="EW84" s="639"/>
      <c r="EX84" s="639"/>
      <c r="EY84" s="639"/>
      <c r="EZ84" s="640">
        <f t="shared" si="168"/>
        <v>0</v>
      </c>
      <c r="FA84" s="626"/>
      <c r="FB84" s="641">
        <f t="shared" si="169"/>
        <v>0</v>
      </c>
      <c r="FD84" s="626">
        <f t="shared" ref="FD84:FD142" si="174">AN84-CJ84</f>
        <v>0</v>
      </c>
    </row>
    <row r="85" spans="1:160" s="395" customFormat="1">
      <c r="A85" s="446">
        <v>110</v>
      </c>
      <c r="B85" s="446" t="s">
        <v>576</v>
      </c>
      <c r="C85" s="446" t="str">
        <f>[1]เตรียมข้อมูล!C114</f>
        <v>ป่าบอน</v>
      </c>
      <c r="D85" s="446"/>
      <c r="E85" s="384">
        <v>18</v>
      </c>
      <c r="F85" s="384">
        <v>4</v>
      </c>
      <c r="G85" s="384" t="s">
        <v>104</v>
      </c>
      <c r="H85" s="613">
        <v>17</v>
      </c>
      <c r="I85" s="614">
        <f t="shared" si="130"/>
        <v>1</v>
      </c>
      <c r="J85" s="613">
        <v>16</v>
      </c>
      <c r="K85" s="614">
        <f t="shared" si="131"/>
        <v>1</v>
      </c>
      <c r="L85" s="613">
        <v>19</v>
      </c>
      <c r="M85" s="614">
        <f t="shared" si="132"/>
        <v>1</v>
      </c>
      <c r="N85" s="613">
        <v>14</v>
      </c>
      <c r="O85" s="614">
        <f t="shared" si="133"/>
        <v>1</v>
      </c>
      <c r="P85" s="613">
        <v>29</v>
      </c>
      <c r="Q85" s="614">
        <f t="shared" si="134"/>
        <v>1</v>
      </c>
      <c r="R85" s="613">
        <v>18</v>
      </c>
      <c r="S85" s="614">
        <f t="shared" si="135"/>
        <v>1</v>
      </c>
      <c r="T85" s="613">
        <v>17</v>
      </c>
      <c r="U85" s="614">
        <f t="shared" si="136"/>
        <v>1</v>
      </c>
      <c r="V85" s="613">
        <v>19</v>
      </c>
      <c r="W85" s="614">
        <f t="shared" si="137"/>
        <v>1</v>
      </c>
      <c r="X85" s="615">
        <v>0</v>
      </c>
      <c r="Y85" s="614">
        <f t="shared" si="138"/>
        <v>0</v>
      </c>
      <c r="Z85" s="615">
        <v>0</v>
      </c>
      <c r="AA85" s="614">
        <f t="shared" si="139"/>
        <v>0</v>
      </c>
      <c r="AB85" s="615">
        <v>0</v>
      </c>
      <c r="AC85" s="614">
        <f t="shared" si="140"/>
        <v>0</v>
      </c>
      <c r="AD85" s="615"/>
      <c r="AE85" s="616"/>
      <c r="AF85" s="615"/>
      <c r="AG85" s="616"/>
      <c r="AH85" s="615"/>
      <c r="AI85" s="616"/>
      <c r="AJ85" s="617">
        <f t="shared" si="141"/>
        <v>149</v>
      </c>
      <c r="AK85" s="618">
        <f t="shared" si="142"/>
        <v>8</v>
      </c>
      <c r="AL85" s="613">
        <v>1</v>
      </c>
      <c r="AM85" s="613">
        <v>9</v>
      </c>
      <c r="AN85" s="618">
        <f t="shared" si="143"/>
        <v>10</v>
      </c>
      <c r="AO85" s="619">
        <f t="shared" si="144"/>
        <v>1</v>
      </c>
      <c r="AP85" s="660">
        <f t="shared" si="145"/>
        <v>9</v>
      </c>
      <c r="AQ85" s="621">
        <f t="shared" si="146"/>
        <v>10</v>
      </c>
      <c r="AR85" s="622">
        <f t="shared" si="147"/>
        <v>0</v>
      </c>
      <c r="AS85" s="622">
        <f t="shared" si="148"/>
        <v>0</v>
      </c>
      <c r="AT85" s="622">
        <f t="shared" si="149"/>
        <v>0</v>
      </c>
      <c r="AU85" s="623">
        <f t="shared" si="150"/>
        <v>0</v>
      </c>
      <c r="AV85" s="613"/>
      <c r="AW85" s="613"/>
      <c r="AX85" s="718"/>
      <c r="AY85" s="613"/>
      <c r="AZ85" s="618">
        <f t="shared" si="151"/>
        <v>0</v>
      </c>
      <c r="BA85" s="624">
        <f t="shared" si="152"/>
        <v>0</v>
      </c>
      <c r="BB85" s="613"/>
      <c r="BC85" s="625"/>
      <c r="BD85" s="625">
        <f t="shared" si="153"/>
        <v>1</v>
      </c>
      <c r="BE85" s="625">
        <f t="shared" si="154"/>
        <v>0</v>
      </c>
      <c r="BF85" s="626">
        <f t="shared" si="170"/>
        <v>110</v>
      </c>
      <c r="BG85" s="626" t="str">
        <f t="shared" si="171"/>
        <v>บ้านยางขาคีม</v>
      </c>
      <c r="BH85" s="627">
        <f t="shared" si="172"/>
        <v>1</v>
      </c>
      <c r="BI85" s="627">
        <v>2</v>
      </c>
      <c r="BJ85" s="627">
        <v>1</v>
      </c>
      <c r="BK85" s="627">
        <v>1</v>
      </c>
      <c r="BL85" s="627">
        <v>1</v>
      </c>
      <c r="BM85" s="627">
        <v>1</v>
      </c>
      <c r="BN85" s="627">
        <v>1</v>
      </c>
      <c r="BO85" s="628"/>
      <c r="BP85" s="628"/>
      <c r="BQ85" s="628"/>
      <c r="BR85" s="627">
        <v>1</v>
      </c>
      <c r="BS85" s="627"/>
      <c r="BT85" s="627">
        <v>1</v>
      </c>
      <c r="BU85" s="627"/>
      <c r="BV85" s="627"/>
      <c r="BW85" s="627"/>
      <c r="BX85" s="627"/>
      <c r="BY85" s="627"/>
      <c r="BZ85" s="627"/>
      <c r="CA85" s="627"/>
      <c r="CB85" s="627"/>
      <c r="CC85" s="627"/>
      <c r="CD85" s="627"/>
      <c r="CE85" s="627"/>
      <c r="CF85" s="627"/>
      <c r="CG85" s="627"/>
      <c r="CH85" s="629">
        <v>0</v>
      </c>
      <c r="CI85" s="629"/>
      <c r="CJ85" s="630">
        <f t="shared" si="173"/>
        <v>10</v>
      </c>
      <c r="CK85" s="627">
        <f t="shared" si="155"/>
        <v>1</v>
      </c>
      <c r="CL85" s="627">
        <f t="shared" si="156"/>
        <v>9</v>
      </c>
      <c r="CM85" s="631">
        <f t="shared" si="157"/>
        <v>10</v>
      </c>
      <c r="CN85" s="632">
        <f t="shared" si="158"/>
        <v>0</v>
      </c>
      <c r="CO85" s="633">
        <f t="shared" si="159"/>
        <v>0</v>
      </c>
      <c r="CP85" s="632">
        <f t="shared" si="160"/>
        <v>0</v>
      </c>
      <c r="CQ85" s="634"/>
      <c r="CR85" s="634"/>
      <c r="CS85" s="634"/>
      <c r="CT85" s="634"/>
      <c r="CU85" s="634"/>
      <c r="CV85" s="634"/>
      <c r="CW85" s="634"/>
      <c r="CX85" s="635"/>
      <c r="CY85" s="635"/>
      <c r="CZ85" s="635"/>
      <c r="DA85" s="634"/>
      <c r="DB85" s="634"/>
      <c r="DC85" s="634"/>
      <c r="DD85" s="634"/>
      <c r="DE85" s="634"/>
      <c r="DF85" s="634"/>
      <c r="DG85" s="634"/>
      <c r="DH85" s="634"/>
      <c r="DI85" s="634"/>
      <c r="DJ85" s="634"/>
      <c r="DK85" s="634"/>
      <c r="DL85" s="634"/>
      <c r="DM85" s="634"/>
      <c r="DN85" s="634"/>
      <c r="DO85" s="634"/>
      <c r="DP85" s="634"/>
      <c r="DQ85" s="636">
        <f t="shared" si="161"/>
        <v>0</v>
      </c>
      <c r="DR85" s="637">
        <f t="shared" si="118"/>
        <v>110</v>
      </c>
      <c r="DS85" s="637" t="str">
        <f t="shared" si="119"/>
        <v>บ้านยางขาคีม</v>
      </c>
      <c r="DT85" s="634">
        <f t="shared" si="162"/>
        <v>0</v>
      </c>
      <c r="DU85" s="634">
        <f t="shared" si="163"/>
        <v>0</v>
      </c>
      <c r="DV85" s="634">
        <f t="shared" si="164"/>
        <v>0</v>
      </c>
      <c r="DW85" s="634">
        <f t="shared" si="165"/>
        <v>0</v>
      </c>
      <c r="DX85" s="636">
        <f t="shared" si="166"/>
        <v>0</v>
      </c>
      <c r="DY85" s="638">
        <f t="shared" si="167"/>
        <v>0</v>
      </c>
      <c r="DZ85" s="639"/>
      <c r="EA85" s="639"/>
      <c r="EB85" s="639"/>
      <c r="EC85" s="639"/>
      <c r="ED85" s="639"/>
      <c r="EE85" s="639"/>
      <c r="EF85" s="639"/>
      <c r="EG85" s="639"/>
      <c r="EH85" s="639"/>
      <c r="EI85" s="639"/>
      <c r="EJ85" s="639"/>
      <c r="EK85" s="639"/>
      <c r="EL85" s="639"/>
      <c r="EM85" s="639"/>
      <c r="EN85" s="639"/>
      <c r="EO85" s="639"/>
      <c r="EP85" s="639"/>
      <c r="EQ85" s="639"/>
      <c r="ER85" s="639"/>
      <c r="ES85" s="639"/>
      <c r="ET85" s="639"/>
      <c r="EU85" s="639"/>
      <c r="EV85" s="639"/>
      <c r="EW85" s="639"/>
      <c r="EX85" s="639"/>
      <c r="EY85" s="639"/>
      <c r="EZ85" s="640">
        <f t="shared" si="168"/>
        <v>0</v>
      </c>
      <c r="FA85" s="626"/>
      <c r="FB85" s="641">
        <f t="shared" si="169"/>
        <v>0</v>
      </c>
      <c r="FD85" s="626">
        <f t="shared" si="174"/>
        <v>0</v>
      </c>
    </row>
    <row r="86" spans="1:160" s="395" customFormat="1">
      <c r="A86" s="446">
        <v>62</v>
      </c>
      <c r="B86" s="446" t="s">
        <v>577</v>
      </c>
      <c r="C86" s="446" t="str">
        <f>[1]เตรียมข้อมูล!C66</f>
        <v>ปากพะยูน</v>
      </c>
      <c r="D86" s="446"/>
      <c r="E86" s="384">
        <v>34</v>
      </c>
      <c r="F86" s="384">
        <v>4</v>
      </c>
      <c r="G86" s="384" t="s">
        <v>104</v>
      </c>
      <c r="H86" s="613">
        <v>25</v>
      </c>
      <c r="I86" s="614">
        <f t="shared" si="130"/>
        <v>1</v>
      </c>
      <c r="J86" s="613">
        <v>23</v>
      </c>
      <c r="K86" s="614">
        <f t="shared" si="131"/>
        <v>1</v>
      </c>
      <c r="L86" s="613">
        <v>22</v>
      </c>
      <c r="M86" s="614">
        <f t="shared" si="132"/>
        <v>1</v>
      </c>
      <c r="N86" s="613">
        <v>20</v>
      </c>
      <c r="O86" s="614">
        <f t="shared" si="133"/>
        <v>1</v>
      </c>
      <c r="P86" s="613">
        <v>17</v>
      </c>
      <c r="Q86" s="614">
        <f t="shared" si="134"/>
        <v>1</v>
      </c>
      <c r="R86" s="613">
        <v>17</v>
      </c>
      <c r="S86" s="614">
        <f t="shared" si="135"/>
        <v>1</v>
      </c>
      <c r="T86" s="613">
        <v>20</v>
      </c>
      <c r="U86" s="614">
        <f t="shared" si="136"/>
        <v>1</v>
      </c>
      <c r="V86" s="613">
        <v>15</v>
      </c>
      <c r="W86" s="614">
        <f t="shared" si="137"/>
        <v>1</v>
      </c>
      <c r="X86" s="615">
        <v>0</v>
      </c>
      <c r="Y86" s="614">
        <f t="shared" si="138"/>
        <v>0</v>
      </c>
      <c r="Z86" s="615">
        <v>0</v>
      </c>
      <c r="AA86" s="614">
        <f t="shared" si="139"/>
        <v>0</v>
      </c>
      <c r="AB86" s="615">
        <v>0</v>
      </c>
      <c r="AC86" s="614">
        <f t="shared" si="140"/>
        <v>0</v>
      </c>
      <c r="AD86" s="615"/>
      <c r="AE86" s="616"/>
      <c r="AF86" s="615"/>
      <c r="AG86" s="616"/>
      <c r="AH86" s="615"/>
      <c r="AI86" s="616"/>
      <c r="AJ86" s="617">
        <f t="shared" si="141"/>
        <v>159</v>
      </c>
      <c r="AK86" s="618">
        <f t="shared" si="142"/>
        <v>8</v>
      </c>
      <c r="AL86" s="613">
        <v>1</v>
      </c>
      <c r="AM86" s="613">
        <v>9</v>
      </c>
      <c r="AN86" s="618">
        <f t="shared" si="143"/>
        <v>10</v>
      </c>
      <c r="AO86" s="619">
        <f t="shared" si="144"/>
        <v>1</v>
      </c>
      <c r="AP86" s="660">
        <f t="shared" si="145"/>
        <v>9</v>
      </c>
      <c r="AQ86" s="621">
        <f t="shared" si="146"/>
        <v>10</v>
      </c>
      <c r="AR86" s="622">
        <f t="shared" si="147"/>
        <v>0</v>
      </c>
      <c r="AS86" s="622">
        <f t="shared" si="148"/>
        <v>0</v>
      </c>
      <c r="AT86" s="622">
        <f t="shared" si="149"/>
        <v>0</v>
      </c>
      <c r="AU86" s="623">
        <f t="shared" si="150"/>
        <v>0</v>
      </c>
      <c r="AV86" s="613"/>
      <c r="AW86" s="613"/>
      <c r="AX86" s="718"/>
      <c r="AY86" s="613"/>
      <c r="AZ86" s="618">
        <f t="shared" si="151"/>
        <v>0</v>
      </c>
      <c r="BA86" s="624">
        <f t="shared" si="152"/>
        <v>0</v>
      </c>
      <c r="BB86" s="613"/>
      <c r="BC86" s="625"/>
      <c r="BD86" s="625">
        <f t="shared" si="153"/>
        <v>1</v>
      </c>
      <c r="BE86" s="625">
        <f t="shared" si="154"/>
        <v>0</v>
      </c>
      <c r="BF86" s="626">
        <f t="shared" si="170"/>
        <v>62</v>
      </c>
      <c r="BG86" s="626" t="str">
        <f t="shared" si="171"/>
        <v>บ้านควนนกหว้า</v>
      </c>
      <c r="BH86" s="627">
        <f t="shared" si="172"/>
        <v>1</v>
      </c>
      <c r="BI86" s="627">
        <v>2</v>
      </c>
      <c r="BJ86" s="627">
        <v>2</v>
      </c>
      <c r="BK86" s="627">
        <v>1</v>
      </c>
      <c r="BL86" s="627">
        <v>1</v>
      </c>
      <c r="BM86" s="627">
        <v>0</v>
      </c>
      <c r="BN86" s="627">
        <v>1</v>
      </c>
      <c r="BO86" s="628">
        <v>0</v>
      </c>
      <c r="BP86" s="628">
        <v>0</v>
      </c>
      <c r="BQ86" s="628">
        <v>0</v>
      </c>
      <c r="BR86" s="627">
        <v>1</v>
      </c>
      <c r="BS86" s="627">
        <v>0</v>
      </c>
      <c r="BT86" s="627">
        <v>0</v>
      </c>
      <c r="BU86" s="627">
        <v>0</v>
      </c>
      <c r="BV86" s="627">
        <v>0</v>
      </c>
      <c r="BW86" s="627">
        <v>0</v>
      </c>
      <c r="BX86" s="627">
        <v>0</v>
      </c>
      <c r="BY86" s="627">
        <v>0</v>
      </c>
      <c r="BZ86" s="627">
        <v>0</v>
      </c>
      <c r="CA86" s="627">
        <v>1</v>
      </c>
      <c r="CB86" s="627"/>
      <c r="CC86" s="627"/>
      <c r="CD86" s="627"/>
      <c r="CE86" s="627"/>
      <c r="CF86" s="627"/>
      <c r="CG86" s="627"/>
      <c r="CH86" s="629">
        <v>0</v>
      </c>
      <c r="CI86" s="629"/>
      <c r="CJ86" s="630">
        <f t="shared" si="173"/>
        <v>10</v>
      </c>
      <c r="CK86" s="627">
        <f t="shared" si="155"/>
        <v>1</v>
      </c>
      <c r="CL86" s="627">
        <f t="shared" si="156"/>
        <v>9</v>
      </c>
      <c r="CM86" s="631">
        <f t="shared" si="157"/>
        <v>10</v>
      </c>
      <c r="CN86" s="632">
        <f t="shared" si="158"/>
        <v>0</v>
      </c>
      <c r="CO86" s="633">
        <f t="shared" si="159"/>
        <v>0</v>
      </c>
      <c r="CP86" s="632">
        <f t="shared" si="160"/>
        <v>0</v>
      </c>
      <c r="CQ86" s="634"/>
      <c r="CR86" s="634"/>
      <c r="CS86" s="634"/>
      <c r="CT86" s="634"/>
      <c r="CU86" s="634"/>
      <c r="CV86" s="634"/>
      <c r="CW86" s="634"/>
      <c r="CX86" s="635"/>
      <c r="CY86" s="635"/>
      <c r="CZ86" s="635"/>
      <c r="DA86" s="634"/>
      <c r="DB86" s="634"/>
      <c r="DC86" s="634"/>
      <c r="DD86" s="634"/>
      <c r="DE86" s="634"/>
      <c r="DF86" s="634"/>
      <c r="DG86" s="634"/>
      <c r="DH86" s="634"/>
      <c r="DI86" s="634"/>
      <c r="DJ86" s="634"/>
      <c r="DK86" s="634"/>
      <c r="DL86" s="634"/>
      <c r="DM86" s="634"/>
      <c r="DN86" s="634"/>
      <c r="DO86" s="634"/>
      <c r="DP86" s="634"/>
      <c r="DQ86" s="636">
        <f t="shared" si="161"/>
        <v>0</v>
      </c>
      <c r="DR86" s="637">
        <f t="shared" si="118"/>
        <v>62</v>
      </c>
      <c r="DS86" s="637" t="str">
        <f t="shared" si="119"/>
        <v>บ้านควนนกหว้า</v>
      </c>
      <c r="DT86" s="634">
        <f t="shared" si="162"/>
        <v>0</v>
      </c>
      <c r="DU86" s="634">
        <f t="shared" si="163"/>
        <v>0</v>
      </c>
      <c r="DV86" s="634">
        <f t="shared" si="164"/>
        <v>0</v>
      </c>
      <c r="DW86" s="634">
        <f t="shared" si="165"/>
        <v>0</v>
      </c>
      <c r="DX86" s="636">
        <f t="shared" si="166"/>
        <v>0</v>
      </c>
      <c r="DY86" s="638">
        <f t="shared" si="167"/>
        <v>0</v>
      </c>
      <c r="DZ86" s="639"/>
      <c r="EA86" s="639"/>
      <c r="EB86" s="639"/>
      <c r="EC86" s="639"/>
      <c r="ED86" s="639"/>
      <c r="EE86" s="639"/>
      <c r="EF86" s="639"/>
      <c r="EG86" s="639"/>
      <c r="EH86" s="639"/>
      <c r="EI86" s="639"/>
      <c r="EJ86" s="639"/>
      <c r="EK86" s="639"/>
      <c r="EL86" s="639"/>
      <c r="EM86" s="639"/>
      <c r="EN86" s="639"/>
      <c r="EO86" s="639"/>
      <c r="EP86" s="639"/>
      <c r="EQ86" s="639"/>
      <c r="ER86" s="639"/>
      <c r="ES86" s="639"/>
      <c r="ET86" s="639"/>
      <c r="EU86" s="639"/>
      <c r="EV86" s="639"/>
      <c r="EW86" s="639"/>
      <c r="EX86" s="639"/>
      <c r="EY86" s="639"/>
      <c r="EZ86" s="640">
        <f t="shared" si="168"/>
        <v>0</v>
      </c>
      <c r="FA86" s="626"/>
      <c r="FB86" s="641">
        <f t="shared" si="169"/>
        <v>0</v>
      </c>
      <c r="FD86" s="626">
        <f t="shared" si="174"/>
        <v>0</v>
      </c>
    </row>
    <row r="87" spans="1:160" s="395" customFormat="1">
      <c r="A87" s="446">
        <v>8</v>
      </c>
      <c r="B87" s="446" t="s">
        <v>578</v>
      </c>
      <c r="C87" s="446" t="str">
        <f>[1]เตรียมข้อมูล!C12</f>
        <v>เขาชัยสน</v>
      </c>
      <c r="D87" s="446"/>
      <c r="E87" s="384">
        <v>21</v>
      </c>
      <c r="F87" s="384">
        <v>4</v>
      </c>
      <c r="G87" s="384" t="s">
        <v>104</v>
      </c>
      <c r="H87" s="613">
        <v>27</v>
      </c>
      <c r="I87" s="614">
        <f t="shared" si="130"/>
        <v>1</v>
      </c>
      <c r="J87" s="613">
        <v>28</v>
      </c>
      <c r="K87" s="614">
        <f t="shared" si="131"/>
        <v>1</v>
      </c>
      <c r="L87" s="613">
        <v>29</v>
      </c>
      <c r="M87" s="614">
        <f t="shared" si="132"/>
        <v>1</v>
      </c>
      <c r="N87" s="613">
        <v>26</v>
      </c>
      <c r="O87" s="614">
        <f t="shared" si="133"/>
        <v>1</v>
      </c>
      <c r="P87" s="613">
        <v>15</v>
      </c>
      <c r="Q87" s="614">
        <f t="shared" si="134"/>
        <v>1</v>
      </c>
      <c r="R87" s="613">
        <v>21</v>
      </c>
      <c r="S87" s="614">
        <f t="shared" si="135"/>
        <v>1</v>
      </c>
      <c r="T87" s="613">
        <v>22</v>
      </c>
      <c r="U87" s="614">
        <f t="shared" si="136"/>
        <v>1</v>
      </c>
      <c r="V87" s="613">
        <v>23</v>
      </c>
      <c r="W87" s="614">
        <f t="shared" si="137"/>
        <v>1</v>
      </c>
      <c r="X87" s="615">
        <v>0</v>
      </c>
      <c r="Y87" s="614">
        <f t="shared" si="138"/>
        <v>0</v>
      </c>
      <c r="Z87" s="615">
        <v>0</v>
      </c>
      <c r="AA87" s="614">
        <f t="shared" si="139"/>
        <v>0</v>
      </c>
      <c r="AB87" s="615">
        <v>0</v>
      </c>
      <c r="AC87" s="614">
        <f t="shared" si="140"/>
        <v>0</v>
      </c>
      <c r="AD87" s="615"/>
      <c r="AE87" s="616"/>
      <c r="AF87" s="615"/>
      <c r="AG87" s="616"/>
      <c r="AH87" s="615"/>
      <c r="AI87" s="616"/>
      <c r="AJ87" s="617">
        <f t="shared" si="141"/>
        <v>191</v>
      </c>
      <c r="AK87" s="618">
        <f t="shared" si="142"/>
        <v>8</v>
      </c>
      <c r="AL87" s="613">
        <v>1</v>
      </c>
      <c r="AM87" s="613">
        <v>10</v>
      </c>
      <c r="AN87" s="618">
        <f t="shared" si="143"/>
        <v>11</v>
      </c>
      <c r="AO87" s="619">
        <f t="shared" si="144"/>
        <v>1</v>
      </c>
      <c r="AP87" s="660">
        <f t="shared" si="145"/>
        <v>10</v>
      </c>
      <c r="AQ87" s="621">
        <f t="shared" si="146"/>
        <v>11</v>
      </c>
      <c r="AR87" s="622">
        <f t="shared" si="147"/>
        <v>0</v>
      </c>
      <c r="AS87" s="622">
        <f t="shared" si="148"/>
        <v>0</v>
      </c>
      <c r="AT87" s="622">
        <f t="shared" si="149"/>
        <v>0</v>
      </c>
      <c r="AU87" s="623">
        <f t="shared" si="150"/>
        <v>0</v>
      </c>
      <c r="AV87" s="613"/>
      <c r="AW87" s="613"/>
      <c r="AX87" s="718"/>
      <c r="AY87" s="613"/>
      <c r="AZ87" s="618">
        <f t="shared" si="151"/>
        <v>0</v>
      </c>
      <c r="BA87" s="624">
        <f t="shared" si="152"/>
        <v>0</v>
      </c>
      <c r="BB87" s="613"/>
      <c r="BC87" s="625"/>
      <c r="BD87" s="625">
        <f t="shared" si="153"/>
        <v>1</v>
      </c>
      <c r="BE87" s="625">
        <f t="shared" si="154"/>
        <v>0</v>
      </c>
      <c r="BF87" s="626">
        <f t="shared" si="170"/>
        <v>8</v>
      </c>
      <c r="BG87" s="626" t="str">
        <f t="shared" si="171"/>
        <v>บ้านลานช้าง(มิตรภาพ 45)</v>
      </c>
      <c r="BH87" s="627">
        <f t="shared" si="172"/>
        <v>1</v>
      </c>
      <c r="BI87" s="627">
        <v>2</v>
      </c>
      <c r="BJ87" s="627">
        <v>1</v>
      </c>
      <c r="BK87" s="627">
        <v>1</v>
      </c>
      <c r="BL87" s="627">
        <v>1</v>
      </c>
      <c r="BM87" s="627"/>
      <c r="BN87" s="627">
        <v>1</v>
      </c>
      <c r="BO87" s="628"/>
      <c r="BP87" s="628"/>
      <c r="BQ87" s="628"/>
      <c r="BR87" s="627">
        <v>1</v>
      </c>
      <c r="BS87" s="627"/>
      <c r="BT87" s="627">
        <v>1</v>
      </c>
      <c r="BU87" s="627"/>
      <c r="BV87" s="627"/>
      <c r="BW87" s="627"/>
      <c r="BX87" s="627"/>
      <c r="BY87" s="627"/>
      <c r="BZ87" s="627"/>
      <c r="CA87" s="627"/>
      <c r="CB87" s="627"/>
      <c r="CC87" s="627"/>
      <c r="CD87" s="627"/>
      <c r="CE87" s="627">
        <v>1</v>
      </c>
      <c r="CF87" s="627"/>
      <c r="CG87" s="627"/>
      <c r="CH87" s="629">
        <v>1</v>
      </c>
      <c r="CI87" s="629"/>
      <c r="CJ87" s="630">
        <f t="shared" si="173"/>
        <v>11</v>
      </c>
      <c r="CK87" s="627">
        <f t="shared" si="155"/>
        <v>1</v>
      </c>
      <c r="CL87" s="627">
        <f t="shared" si="156"/>
        <v>10</v>
      </c>
      <c r="CM87" s="631">
        <f t="shared" si="157"/>
        <v>11</v>
      </c>
      <c r="CN87" s="632">
        <f t="shared" si="158"/>
        <v>0</v>
      </c>
      <c r="CO87" s="633">
        <f t="shared" si="159"/>
        <v>0</v>
      </c>
      <c r="CP87" s="632">
        <f t="shared" si="160"/>
        <v>0</v>
      </c>
      <c r="CQ87" s="634"/>
      <c r="CR87" s="634"/>
      <c r="CS87" s="634"/>
      <c r="CT87" s="634"/>
      <c r="CU87" s="634"/>
      <c r="CV87" s="634"/>
      <c r="CW87" s="634"/>
      <c r="CX87" s="635"/>
      <c r="CY87" s="635"/>
      <c r="CZ87" s="635"/>
      <c r="DA87" s="634"/>
      <c r="DB87" s="634"/>
      <c r="DC87" s="634"/>
      <c r="DD87" s="634"/>
      <c r="DE87" s="634"/>
      <c r="DF87" s="634"/>
      <c r="DG87" s="634"/>
      <c r="DH87" s="634"/>
      <c r="DI87" s="634"/>
      <c r="DJ87" s="634"/>
      <c r="DK87" s="634"/>
      <c r="DL87" s="634"/>
      <c r="DM87" s="634"/>
      <c r="DN87" s="634"/>
      <c r="DO87" s="634"/>
      <c r="DP87" s="634"/>
      <c r="DQ87" s="636">
        <f t="shared" si="161"/>
        <v>0</v>
      </c>
      <c r="DR87" s="637">
        <f t="shared" si="118"/>
        <v>8</v>
      </c>
      <c r="DS87" s="637" t="str">
        <f t="shared" si="119"/>
        <v>บ้านลานช้าง(มิตรภาพ 45)</v>
      </c>
      <c r="DT87" s="634">
        <f t="shared" si="162"/>
        <v>0</v>
      </c>
      <c r="DU87" s="634">
        <f t="shared" si="163"/>
        <v>0</v>
      </c>
      <c r="DV87" s="634">
        <f t="shared" si="164"/>
        <v>0</v>
      </c>
      <c r="DW87" s="634">
        <f t="shared" si="165"/>
        <v>0</v>
      </c>
      <c r="DX87" s="636">
        <f t="shared" si="166"/>
        <v>0</v>
      </c>
      <c r="DY87" s="638">
        <f t="shared" si="167"/>
        <v>0</v>
      </c>
      <c r="DZ87" s="639"/>
      <c r="EA87" s="639"/>
      <c r="EB87" s="639"/>
      <c r="EC87" s="639"/>
      <c r="ED87" s="639"/>
      <c r="EE87" s="639"/>
      <c r="EF87" s="639"/>
      <c r="EG87" s="639"/>
      <c r="EH87" s="639"/>
      <c r="EI87" s="639"/>
      <c r="EJ87" s="639"/>
      <c r="EK87" s="639"/>
      <c r="EL87" s="639"/>
      <c r="EM87" s="639"/>
      <c r="EN87" s="639"/>
      <c r="EO87" s="639"/>
      <c r="EP87" s="639"/>
      <c r="EQ87" s="639"/>
      <c r="ER87" s="639"/>
      <c r="ES87" s="639"/>
      <c r="ET87" s="639"/>
      <c r="EU87" s="639"/>
      <c r="EV87" s="639"/>
      <c r="EW87" s="639"/>
      <c r="EX87" s="639"/>
      <c r="EY87" s="639"/>
      <c r="EZ87" s="640">
        <f t="shared" si="168"/>
        <v>0</v>
      </c>
      <c r="FA87" s="626"/>
      <c r="FB87" s="641">
        <f t="shared" si="169"/>
        <v>0</v>
      </c>
      <c r="FD87" s="626">
        <f t="shared" si="174"/>
        <v>0</v>
      </c>
    </row>
    <row r="88" spans="1:160" s="395" customFormat="1">
      <c r="A88" s="446">
        <v>32</v>
      </c>
      <c r="B88" s="446" t="s">
        <v>579</v>
      </c>
      <c r="C88" s="446" t="str">
        <f>[1]เตรียมข้อมูล!C36</f>
        <v>ปากพะยูน</v>
      </c>
      <c r="D88" s="446"/>
      <c r="E88" s="384">
        <v>30</v>
      </c>
      <c r="F88" s="384">
        <v>4</v>
      </c>
      <c r="G88" s="384" t="s">
        <v>104</v>
      </c>
      <c r="H88" s="613">
        <v>24</v>
      </c>
      <c r="I88" s="614">
        <f t="shared" si="130"/>
        <v>1</v>
      </c>
      <c r="J88" s="613">
        <v>25</v>
      </c>
      <c r="K88" s="614">
        <f t="shared" si="131"/>
        <v>1</v>
      </c>
      <c r="L88" s="613">
        <v>21</v>
      </c>
      <c r="M88" s="614">
        <f t="shared" si="132"/>
        <v>1</v>
      </c>
      <c r="N88" s="613">
        <v>35</v>
      </c>
      <c r="O88" s="614">
        <f t="shared" si="133"/>
        <v>1</v>
      </c>
      <c r="P88" s="613">
        <v>24</v>
      </c>
      <c r="Q88" s="614">
        <f t="shared" si="134"/>
        <v>1</v>
      </c>
      <c r="R88" s="613">
        <v>25</v>
      </c>
      <c r="S88" s="614">
        <f t="shared" si="135"/>
        <v>1</v>
      </c>
      <c r="T88" s="613">
        <v>32</v>
      </c>
      <c r="U88" s="614">
        <f t="shared" si="136"/>
        <v>1</v>
      </c>
      <c r="V88" s="613">
        <v>23</v>
      </c>
      <c r="W88" s="614">
        <f t="shared" si="137"/>
        <v>1</v>
      </c>
      <c r="X88" s="615">
        <v>0</v>
      </c>
      <c r="Y88" s="614">
        <f t="shared" si="138"/>
        <v>0</v>
      </c>
      <c r="Z88" s="615">
        <v>0</v>
      </c>
      <c r="AA88" s="614">
        <f t="shared" si="139"/>
        <v>0</v>
      </c>
      <c r="AB88" s="615">
        <v>0</v>
      </c>
      <c r="AC88" s="614">
        <f t="shared" si="140"/>
        <v>0</v>
      </c>
      <c r="AD88" s="615"/>
      <c r="AE88" s="616"/>
      <c r="AF88" s="615"/>
      <c r="AG88" s="616"/>
      <c r="AH88" s="615"/>
      <c r="AI88" s="616"/>
      <c r="AJ88" s="617">
        <f t="shared" si="141"/>
        <v>209</v>
      </c>
      <c r="AK88" s="618">
        <f t="shared" si="142"/>
        <v>8</v>
      </c>
      <c r="AL88" s="613">
        <v>1</v>
      </c>
      <c r="AM88" s="613">
        <v>10</v>
      </c>
      <c r="AN88" s="618">
        <f t="shared" si="143"/>
        <v>11</v>
      </c>
      <c r="AO88" s="619">
        <f t="shared" si="144"/>
        <v>1</v>
      </c>
      <c r="AP88" s="660">
        <f t="shared" si="145"/>
        <v>10</v>
      </c>
      <c r="AQ88" s="621">
        <f t="shared" si="146"/>
        <v>11</v>
      </c>
      <c r="AR88" s="622">
        <f t="shared" si="147"/>
        <v>0</v>
      </c>
      <c r="AS88" s="622">
        <f t="shared" si="148"/>
        <v>0</v>
      </c>
      <c r="AT88" s="622">
        <f t="shared" si="149"/>
        <v>0</v>
      </c>
      <c r="AU88" s="623">
        <f t="shared" si="150"/>
        <v>0</v>
      </c>
      <c r="AV88" s="613"/>
      <c r="AW88" s="613"/>
      <c r="AX88" s="718"/>
      <c r="AY88" s="613"/>
      <c r="AZ88" s="618">
        <f t="shared" si="151"/>
        <v>0</v>
      </c>
      <c r="BA88" s="624">
        <f t="shared" si="152"/>
        <v>0</v>
      </c>
      <c r="BB88" s="613"/>
      <c r="BC88" s="625"/>
      <c r="BD88" s="625">
        <f t="shared" si="153"/>
        <v>1</v>
      </c>
      <c r="BE88" s="625">
        <f t="shared" si="154"/>
        <v>0</v>
      </c>
      <c r="BF88" s="626">
        <f t="shared" si="170"/>
        <v>32</v>
      </c>
      <c r="BG88" s="626" t="str">
        <f t="shared" si="171"/>
        <v>บ้านโพธิ์ (ชุมคณานุสรณ์)</v>
      </c>
      <c r="BH88" s="627">
        <f t="shared" si="172"/>
        <v>1</v>
      </c>
      <c r="BI88" s="627">
        <v>2</v>
      </c>
      <c r="BJ88" s="627">
        <v>2</v>
      </c>
      <c r="BK88" s="627">
        <v>1</v>
      </c>
      <c r="BL88" s="627"/>
      <c r="BM88" s="627"/>
      <c r="BN88" s="627">
        <v>1</v>
      </c>
      <c r="BO88" s="628"/>
      <c r="BP88" s="628"/>
      <c r="BQ88" s="628"/>
      <c r="BR88" s="627">
        <v>1</v>
      </c>
      <c r="BS88" s="627"/>
      <c r="BT88" s="627">
        <v>1</v>
      </c>
      <c r="BU88" s="627"/>
      <c r="BV88" s="627"/>
      <c r="BW88" s="627">
        <v>1</v>
      </c>
      <c r="BX88" s="627"/>
      <c r="BY88" s="627"/>
      <c r="BZ88" s="627"/>
      <c r="CA88" s="627">
        <v>1</v>
      </c>
      <c r="CB88" s="627"/>
      <c r="CC88" s="627"/>
      <c r="CD88" s="627"/>
      <c r="CE88" s="627"/>
      <c r="CF88" s="627"/>
      <c r="CG88" s="627"/>
      <c r="CH88" s="629">
        <v>0</v>
      </c>
      <c r="CI88" s="629"/>
      <c r="CJ88" s="630">
        <f t="shared" si="173"/>
        <v>11</v>
      </c>
      <c r="CK88" s="627">
        <f t="shared" si="155"/>
        <v>1</v>
      </c>
      <c r="CL88" s="627">
        <f t="shared" si="156"/>
        <v>10</v>
      </c>
      <c r="CM88" s="631">
        <f t="shared" si="157"/>
        <v>11</v>
      </c>
      <c r="CN88" s="632">
        <f t="shared" si="158"/>
        <v>0</v>
      </c>
      <c r="CO88" s="633">
        <f t="shared" si="159"/>
        <v>0</v>
      </c>
      <c r="CP88" s="632">
        <f t="shared" si="160"/>
        <v>0</v>
      </c>
      <c r="CQ88" s="634"/>
      <c r="CR88" s="634"/>
      <c r="CS88" s="634"/>
      <c r="CT88" s="634"/>
      <c r="CU88" s="634"/>
      <c r="CV88" s="634"/>
      <c r="CW88" s="634"/>
      <c r="CX88" s="635"/>
      <c r="CY88" s="635"/>
      <c r="CZ88" s="635"/>
      <c r="DA88" s="634"/>
      <c r="DB88" s="634"/>
      <c r="DC88" s="634"/>
      <c r="DD88" s="634"/>
      <c r="DE88" s="634"/>
      <c r="DF88" s="634"/>
      <c r="DG88" s="634"/>
      <c r="DH88" s="634"/>
      <c r="DI88" s="634"/>
      <c r="DJ88" s="634"/>
      <c r="DK88" s="634"/>
      <c r="DL88" s="634"/>
      <c r="DM88" s="634"/>
      <c r="DN88" s="634"/>
      <c r="DO88" s="634"/>
      <c r="DP88" s="634"/>
      <c r="DQ88" s="636">
        <f t="shared" si="161"/>
        <v>0</v>
      </c>
      <c r="DR88" s="637">
        <f t="shared" si="118"/>
        <v>32</v>
      </c>
      <c r="DS88" s="637" t="str">
        <f t="shared" si="119"/>
        <v>บ้านโพธิ์ (ชุมคณานุสรณ์)</v>
      </c>
      <c r="DT88" s="634">
        <f t="shared" si="162"/>
        <v>0</v>
      </c>
      <c r="DU88" s="634">
        <f t="shared" si="163"/>
        <v>0</v>
      </c>
      <c r="DV88" s="634">
        <f t="shared" si="164"/>
        <v>0</v>
      </c>
      <c r="DW88" s="634">
        <f t="shared" si="165"/>
        <v>0</v>
      </c>
      <c r="DX88" s="636">
        <f t="shared" si="166"/>
        <v>0</v>
      </c>
      <c r="DY88" s="638">
        <f t="shared" si="167"/>
        <v>0</v>
      </c>
      <c r="DZ88" s="639"/>
      <c r="EA88" s="639"/>
      <c r="EB88" s="639"/>
      <c r="EC88" s="639"/>
      <c r="ED88" s="639"/>
      <c r="EE88" s="639"/>
      <c r="EF88" s="639"/>
      <c r="EG88" s="639"/>
      <c r="EH88" s="639"/>
      <c r="EI88" s="639"/>
      <c r="EJ88" s="639"/>
      <c r="EK88" s="639"/>
      <c r="EL88" s="639"/>
      <c r="EM88" s="639"/>
      <c r="EN88" s="639"/>
      <c r="EO88" s="639"/>
      <c r="EP88" s="639"/>
      <c r="EQ88" s="639"/>
      <c r="ER88" s="639"/>
      <c r="ES88" s="639"/>
      <c r="ET88" s="639"/>
      <c r="EU88" s="639"/>
      <c r="EV88" s="639"/>
      <c r="EW88" s="639"/>
      <c r="EX88" s="639"/>
      <c r="EY88" s="639"/>
      <c r="EZ88" s="640">
        <f t="shared" si="168"/>
        <v>0</v>
      </c>
      <c r="FA88" s="626"/>
      <c r="FB88" s="641">
        <f t="shared" si="169"/>
        <v>0</v>
      </c>
      <c r="FD88" s="626">
        <f t="shared" si="174"/>
        <v>0</v>
      </c>
    </row>
    <row r="89" spans="1:160" s="395" customFormat="1">
      <c r="A89" s="446">
        <v>46</v>
      </c>
      <c r="B89" s="446" t="s">
        <v>580</v>
      </c>
      <c r="C89" s="446" t="str">
        <f>[1]เตรียมข้อมูล!C50</f>
        <v>ปากพะยูน</v>
      </c>
      <c r="D89" s="446"/>
      <c r="E89" s="384">
        <v>27</v>
      </c>
      <c r="F89" s="384">
        <v>4</v>
      </c>
      <c r="G89" s="384" t="s">
        <v>104</v>
      </c>
      <c r="H89" s="613">
        <v>25</v>
      </c>
      <c r="I89" s="614">
        <f t="shared" si="130"/>
        <v>1</v>
      </c>
      <c r="J89" s="613">
        <v>23</v>
      </c>
      <c r="K89" s="614">
        <f t="shared" si="131"/>
        <v>1</v>
      </c>
      <c r="L89" s="613">
        <v>29</v>
      </c>
      <c r="M89" s="614">
        <f t="shared" si="132"/>
        <v>1</v>
      </c>
      <c r="N89" s="613">
        <v>26</v>
      </c>
      <c r="O89" s="614">
        <f t="shared" si="133"/>
        <v>1</v>
      </c>
      <c r="P89" s="613">
        <v>31</v>
      </c>
      <c r="Q89" s="614">
        <f t="shared" si="134"/>
        <v>1</v>
      </c>
      <c r="R89" s="613">
        <v>36</v>
      </c>
      <c r="S89" s="614">
        <f t="shared" si="135"/>
        <v>1</v>
      </c>
      <c r="T89" s="613">
        <v>25</v>
      </c>
      <c r="U89" s="614">
        <f t="shared" si="136"/>
        <v>1</v>
      </c>
      <c r="V89" s="613">
        <v>31</v>
      </c>
      <c r="W89" s="614">
        <f t="shared" si="137"/>
        <v>1</v>
      </c>
      <c r="X89" s="615">
        <v>0</v>
      </c>
      <c r="Y89" s="614">
        <f t="shared" si="138"/>
        <v>0</v>
      </c>
      <c r="Z89" s="615">
        <v>0</v>
      </c>
      <c r="AA89" s="614">
        <f t="shared" si="139"/>
        <v>0</v>
      </c>
      <c r="AB89" s="615">
        <v>0</v>
      </c>
      <c r="AC89" s="614">
        <f t="shared" si="140"/>
        <v>0</v>
      </c>
      <c r="AD89" s="615"/>
      <c r="AE89" s="616"/>
      <c r="AF89" s="615"/>
      <c r="AG89" s="616"/>
      <c r="AH89" s="615"/>
      <c r="AI89" s="616"/>
      <c r="AJ89" s="617">
        <f t="shared" si="141"/>
        <v>226</v>
      </c>
      <c r="AK89" s="618">
        <f t="shared" si="142"/>
        <v>8</v>
      </c>
      <c r="AL89" s="613">
        <v>1</v>
      </c>
      <c r="AM89" s="613">
        <v>11</v>
      </c>
      <c r="AN89" s="618">
        <f t="shared" si="143"/>
        <v>12</v>
      </c>
      <c r="AO89" s="619">
        <f t="shared" si="144"/>
        <v>1</v>
      </c>
      <c r="AP89" s="660">
        <f t="shared" si="145"/>
        <v>11</v>
      </c>
      <c r="AQ89" s="621">
        <f t="shared" si="146"/>
        <v>12</v>
      </c>
      <c r="AR89" s="622">
        <f t="shared" si="147"/>
        <v>0</v>
      </c>
      <c r="AS89" s="622">
        <f t="shared" si="148"/>
        <v>0</v>
      </c>
      <c r="AT89" s="622">
        <f t="shared" si="149"/>
        <v>0</v>
      </c>
      <c r="AU89" s="623">
        <f t="shared" si="150"/>
        <v>0</v>
      </c>
      <c r="AV89" s="613"/>
      <c r="AW89" s="613"/>
      <c r="AX89" s="718"/>
      <c r="AY89" s="613"/>
      <c r="AZ89" s="618">
        <f t="shared" si="151"/>
        <v>0</v>
      </c>
      <c r="BA89" s="624">
        <f t="shared" si="152"/>
        <v>0</v>
      </c>
      <c r="BB89" s="613"/>
      <c r="BC89" s="625"/>
      <c r="BD89" s="625">
        <f t="shared" si="153"/>
        <v>1</v>
      </c>
      <c r="BE89" s="625">
        <f t="shared" si="154"/>
        <v>0</v>
      </c>
      <c r="BF89" s="626">
        <f t="shared" si="170"/>
        <v>46</v>
      </c>
      <c r="BG89" s="626" t="str">
        <f t="shared" si="171"/>
        <v>วัดหัวควน</v>
      </c>
      <c r="BH89" s="627">
        <f t="shared" si="172"/>
        <v>1</v>
      </c>
      <c r="BI89" s="627">
        <v>2</v>
      </c>
      <c r="BJ89" s="627"/>
      <c r="BK89" s="627">
        <v>3</v>
      </c>
      <c r="BL89" s="627">
        <v>1</v>
      </c>
      <c r="BM89" s="627"/>
      <c r="BN89" s="627">
        <v>1</v>
      </c>
      <c r="BO89" s="628"/>
      <c r="BP89" s="628"/>
      <c r="BQ89" s="628"/>
      <c r="BR89" s="627">
        <v>1</v>
      </c>
      <c r="BS89" s="627"/>
      <c r="BT89" s="627"/>
      <c r="BU89" s="627">
        <v>1</v>
      </c>
      <c r="BV89" s="627"/>
      <c r="BW89" s="627">
        <v>1</v>
      </c>
      <c r="BX89" s="627"/>
      <c r="BY89" s="627"/>
      <c r="BZ89" s="627"/>
      <c r="CA89" s="627">
        <v>1</v>
      </c>
      <c r="CB89" s="627"/>
      <c r="CC89" s="627"/>
      <c r="CD89" s="627"/>
      <c r="CE89" s="627"/>
      <c r="CF89" s="627"/>
      <c r="CG89" s="627"/>
      <c r="CH89" s="629">
        <v>0</v>
      </c>
      <c r="CI89" s="629"/>
      <c r="CJ89" s="630">
        <f t="shared" si="173"/>
        <v>12</v>
      </c>
      <c r="CK89" s="627">
        <f t="shared" si="155"/>
        <v>1</v>
      </c>
      <c r="CL89" s="627">
        <f t="shared" si="156"/>
        <v>11</v>
      </c>
      <c r="CM89" s="631">
        <f t="shared" si="157"/>
        <v>12</v>
      </c>
      <c r="CN89" s="632">
        <f t="shared" si="158"/>
        <v>0</v>
      </c>
      <c r="CO89" s="633">
        <f t="shared" si="159"/>
        <v>0</v>
      </c>
      <c r="CP89" s="632">
        <f t="shared" si="160"/>
        <v>0</v>
      </c>
      <c r="CQ89" s="634"/>
      <c r="CR89" s="634"/>
      <c r="CS89" s="634"/>
      <c r="CT89" s="634"/>
      <c r="CU89" s="634"/>
      <c r="CV89" s="634"/>
      <c r="CW89" s="634"/>
      <c r="CX89" s="635"/>
      <c r="CY89" s="635"/>
      <c r="CZ89" s="635"/>
      <c r="DA89" s="634"/>
      <c r="DB89" s="634"/>
      <c r="DC89" s="634"/>
      <c r="DD89" s="634"/>
      <c r="DE89" s="634"/>
      <c r="DF89" s="634"/>
      <c r="DG89" s="634"/>
      <c r="DH89" s="634"/>
      <c r="DI89" s="634"/>
      <c r="DJ89" s="634"/>
      <c r="DK89" s="634"/>
      <c r="DL89" s="634"/>
      <c r="DM89" s="634"/>
      <c r="DN89" s="634"/>
      <c r="DO89" s="634"/>
      <c r="DP89" s="634"/>
      <c r="DQ89" s="636">
        <f t="shared" si="161"/>
        <v>0</v>
      </c>
      <c r="DR89" s="637">
        <f t="shared" si="118"/>
        <v>46</v>
      </c>
      <c r="DS89" s="637" t="str">
        <f t="shared" si="119"/>
        <v>วัดหัวควน</v>
      </c>
      <c r="DT89" s="634">
        <f t="shared" si="162"/>
        <v>0</v>
      </c>
      <c r="DU89" s="634">
        <f t="shared" si="163"/>
        <v>0</v>
      </c>
      <c r="DV89" s="634">
        <f t="shared" si="164"/>
        <v>0</v>
      </c>
      <c r="DW89" s="634">
        <f t="shared" si="165"/>
        <v>0</v>
      </c>
      <c r="DX89" s="636">
        <f t="shared" si="166"/>
        <v>0</v>
      </c>
      <c r="DY89" s="638">
        <f t="shared" si="167"/>
        <v>0</v>
      </c>
      <c r="DZ89" s="639"/>
      <c r="EA89" s="639"/>
      <c r="EB89" s="639"/>
      <c r="EC89" s="639"/>
      <c r="ED89" s="639"/>
      <c r="EE89" s="639"/>
      <c r="EF89" s="639"/>
      <c r="EG89" s="639"/>
      <c r="EH89" s="639"/>
      <c r="EI89" s="639"/>
      <c r="EJ89" s="639"/>
      <c r="EK89" s="639"/>
      <c r="EL89" s="639"/>
      <c r="EM89" s="639"/>
      <c r="EN89" s="639"/>
      <c r="EO89" s="639"/>
      <c r="EP89" s="639"/>
      <c r="EQ89" s="639"/>
      <c r="ER89" s="639"/>
      <c r="ES89" s="639"/>
      <c r="ET89" s="639"/>
      <c r="EU89" s="639"/>
      <c r="EV89" s="639"/>
      <c r="EW89" s="639"/>
      <c r="EX89" s="639"/>
      <c r="EY89" s="639"/>
      <c r="EZ89" s="640">
        <f t="shared" si="168"/>
        <v>0</v>
      </c>
      <c r="FA89" s="626"/>
      <c r="FB89" s="641">
        <f t="shared" si="169"/>
        <v>0</v>
      </c>
      <c r="FD89" s="626">
        <f t="shared" si="174"/>
        <v>0</v>
      </c>
    </row>
    <row r="90" spans="1:160" s="395" customFormat="1">
      <c r="A90" s="446">
        <v>21</v>
      </c>
      <c r="B90" s="446" t="s">
        <v>581</v>
      </c>
      <c r="C90" s="446" t="str">
        <f>[1]เตรียมข้อมูล!C25</f>
        <v>เขาชัยสน</v>
      </c>
      <c r="D90" s="446"/>
      <c r="E90" s="384">
        <v>20</v>
      </c>
      <c r="F90" s="384">
        <v>1</v>
      </c>
      <c r="G90" s="384" t="s">
        <v>104</v>
      </c>
      <c r="H90" s="613">
        <v>23</v>
      </c>
      <c r="I90" s="614">
        <f t="shared" si="130"/>
        <v>1</v>
      </c>
      <c r="J90" s="613">
        <v>36</v>
      </c>
      <c r="K90" s="614">
        <f t="shared" si="131"/>
        <v>1</v>
      </c>
      <c r="L90" s="613">
        <v>25</v>
      </c>
      <c r="M90" s="614">
        <f t="shared" si="132"/>
        <v>1</v>
      </c>
      <c r="N90" s="613">
        <v>26</v>
      </c>
      <c r="O90" s="614">
        <f t="shared" si="133"/>
        <v>1</v>
      </c>
      <c r="P90" s="613">
        <v>44</v>
      </c>
      <c r="Q90" s="614">
        <f t="shared" si="134"/>
        <v>1</v>
      </c>
      <c r="R90" s="613">
        <v>28</v>
      </c>
      <c r="S90" s="614">
        <f t="shared" si="135"/>
        <v>1</v>
      </c>
      <c r="T90" s="613">
        <v>39</v>
      </c>
      <c r="U90" s="614">
        <f t="shared" si="136"/>
        <v>1</v>
      </c>
      <c r="V90" s="613">
        <v>21</v>
      </c>
      <c r="W90" s="614">
        <f t="shared" si="137"/>
        <v>1</v>
      </c>
      <c r="X90" s="615">
        <v>0</v>
      </c>
      <c r="Y90" s="614">
        <f t="shared" si="138"/>
        <v>0</v>
      </c>
      <c r="Z90" s="615">
        <v>0</v>
      </c>
      <c r="AA90" s="614">
        <f t="shared" si="139"/>
        <v>0</v>
      </c>
      <c r="AB90" s="615">
        <v>0</v>
      </c>
      <c r="AC90" s="614">
        <f t="shared" si="140"/>
        <v>0</v>
      </c>
      <c r="AD90" s="615"/>
      <c r="AE90" s="616"/>
      <c r="AF90" s="615"/>
      <c r="AG90" s="616"/>
      <c r="AH90" s="615"/>
      <c r="AI90" s="616"/>
      <c r="AJ90" s="617">
        <f t="shared" si="141"/>
        <v>242</v>
      </c>
      <c r="AK90" s="618">
        <f t="shared" si="142"/>
        <v>8</v>
      </c>
      <c r="AL90" s="613">
        <v>1</v>
      </c>
      <c r="AM90" s="613">
        <v>12</v>
      </c>
      <c r="AN90" s="618">
        <f t="shared" si="143"/>
        <v>13</v>
      </c>
      <c r="AO90" s="619">
        <f t="shared" si="144"/>
        <v>1</v>
      </c>
      <c r="AP90" s="660">
        <f t="shared" si="145"/>
        <v>11</v>
      </c>
      <c r="AQ90" s="621">
        <f t="shared" si="146"/>
        <v>12</v>
      </c>
      <c r="AR90" s="622">
        <f t="shared" si="147"/>
        <v>0</v>
      </c>
      <c r="AS90" s="622">
        <f t="shared" si="148"/>
        <v>1</v>
      </c>
      <c r="AT90" s="622">
        <f t="shared" si="149"/>
        <v>1</v>
      </c>
      <c r="AU90" s="623">
        <f t="shared" si="150"/>
        <v>8.3333333333333321</v>
      </c>
      <c r="AV90" s="613"/>
      <c r="AW90" s="613"/>
      <c r="AX90" s="718"/>
      <c r="AY90" s="613"/>
      <c r="AZ90" s="618">
        <f t="shared" si="151"/>
        <v>1</v>
      </c>
      <c r="BA90" s="624">
        <f t="shared" si="152"/>
        <v>8.3333333333333321</v>
      </c>
      <c r="BB90" s="613"/>
      <c r="BC90" s="625"/>
      <c r="BD90" s="625">
        <f t="shared" si="153"/>
        <v>1</v>
      </c>
      <c r="BE90" s="625">
        <f t="shared" si="154"/>
        <v>0</v>
      </c>
      <c r="BF90" s="626">
        <f t="shared" si="170"/>
        <v>21</v>
      </c>
      <c r="BG90" s="626" t="str">
        <f t="shared" si="171"/>
        <v>บ้านท่าลาด</v>
      </c>
      <c r="BH90" s="627">
        <f t="shared" si="172"/>
        <v>1</v>
      </c>
      <c r="BI90" s="627">
        <v>2</v>
      </c>
      <c r="BJ90" s="627">
        <v>2</v>
      </c>
      <c r="BK90" s="627">
        <v>1</v>
      </c>
      <c r="BL90" s="627"/>
      <c r="BM90" s="627"/>
      <c r="BN90" s="627">
        <v>1</v>
      </c>
      <c r="BO90" s="628"/>
      <c r="BP90" s="628"/>
      <c r="BQ90" s="628"/>
      <c r="BR90" s="627">
        <v>1</v>
      </c>
      <c r="BS90" s="627"/>
      <c r="BT90" s="627"/>
      <c r="BU90" s="627">
        <v>1</v>
      </c>
      <c r="BV90" s="627"/>
      <c r="BW90" s="627"/>
      <c r="BX90" s="627">
        <v>1</v>
      </c>
      <c r="BY90" s="627">
        <v>1</v>
      </c>
      <c r="BZ90" s="627"/>
      <c r="CA90" s="627">
        <v>1</v>
      </c>
      <c r="CB90" s="627"/>
      <c r="CC90" s="627">
        <v>1</v>
      </c>
      <c r="CD90" s="627"/>
      <c r="CE90" s="627"/>
      <c r="CF90" s="627"/>
      <c r="CG90" s="627"/>
      <c r="CH90" s="629">
        <v>0</v>
      </c>
      <c r="CI90" s="629"/>
      <c r="CJ90" s="630">
        <f t="shared" si="173"/>
        <v>13</v>
      </c>
      <c r="CK90" s="627">
        <f t="shared" si="155"/>
        <v>1</v>
      </c>
      <c r="CL90" s="627">
        <f t="shared" si="156"/>
        <v>11</v>
      </c>
      <c r="CM90" s="631">
        <f t="shared" si="157"/>
        <v>12</v>
      </c>
      <c r="CN90" s="632">
        <f t="shared" si="158"/>
        <v>0</v>
      </c>
      <c r="CO90" s="633">
        <f t="shared" si="159"/>
        <v>1</v>
      </c>
      <c r="CP90" s="632">
        <f t="shared" si="160"/>
        <v>1</v>
      </c>
      <c r="CQ90" s="634"/>
      <c r="CR90" s="634"/>
      <c r="CS90" s="634"/>
      <c r="CT90" s="634"/>
      <c r="CU90" s="634"/>
      <c r="CV90" s="634"/>
      <c r="CW90" s="634"/>
      <c r="CX90" s="635"/>
      <c r="CY90" s="635"/>
      <c r="CZ90" s="635"/>
      <c r="DA90" s="634"/>
      <c r="DB90" s="634"/>
      <c r="DC90" s="634"/>
      <c r="DD90" s="634"/>
      <c r="DE90" s="634"/>
      <c r="DF90" s="634"/>
      <c r="DG90" s="634"/>
      <c r="DH90" s="634"/>
      <c r="DI90" s="634"/>
      <c r="DJ90" s="634"/>
      <c r="DK90" s="634"/>
      <c r="DL90" s="634"/>
      <c r="DM90" s="634"/>
      <c r="DN90" s="634"/>
      <c r="DO90" s="634"/>
      <c r="DP90" s="634"/>
      <c r="DQ90" s="636">
        <f t="shared" si="161"/>
        <v>0</v>
      </c>
      <c r="DR90" s="637">
        <f t="shared" si="118"/>
        <v>21</v>
      </c>
      <c r="DS90" s="637" t="str">
        <f t="shared" si="119"/>
        <v>บ้านท่าลาด</v>
      </c>
      <c r="DT90" s="634">
        <f t="shared" si="162"/>
        <v>0</v>
      </c>
      <c r="DU90" s="634">
        <f t="shared" si="163"/>
        <v>0</v>
      </c>
      <c r="DV90" s="634">
        <f t="shared" si="164"/>
        <v>0</v>
      </c>
      <c r="DW90" s="634">
        <f t="shared" si="165"/>
        <v>0</v>
      </c>
      <c r="DX90" s="636">
        <f t="shared" si="166"/>
        <v>1</v>
      </c>
      <c r="DY90" s="638">
        <f t="shared" si="167"/>
        <v>8.3333333333333321</v>
      </c>
      <c r="DZ90" s="639"/>
      <c r="EA90" s="639"/>
      <c r="EB90" s="639"/>
      <c r="EC90" s="639"/>
      <c r="ED90" s="639"/>
      <c r="EE90" s="639"/>
      <c r="EF90" s="639"/>
      <c r="EG90" s="639"/>
      <c r="EH90" s="639"/>
      <c r="EI90" s="639"/>
      <c r="EJ90" s="639"/>
      <c r="EK90" s="639"/>
      <c r="EL90" s="639"/>
      <c r="EM90" s="639"/>
      <c r="EN90" s="639"/>
      <c r="EO90" s="639"/>
      <c r="EP90" s="639"/>
      <c r="EQ90" s="639"/>
      <c r="ER90" s="639"/>
      <c r="ES90" s="639"/>
      <c r="ET90" s="639"/>
      <c r="EU90" s="639"/>
      <c r="EV90" s="639"/>
      <c r="EW90" s="639"/>
      <c r="EX90" s="639"/>
      <c r="EY90" s="639"/>
      <c r="EZ90" s="640">
        <f t="shared" si="168"/>
        <v>0</v>
      </c>
      <c r="FA90" s="626"/>
      <c r="FB90" s="641">
        <f t="shared" si="169"/>
        <v>0</v>
      </c>
      <c r="FD90" s="626">
        <f t="shared" si="174"/>
        <v>0</v>
      </c>
    </row>
    <row r="91" spans="1:160" s="395" customFormat="1">
      <c r="A91" s="446">
        <v>85</v>
      </c>
      <c r="B91" s="446" t="s">
        <v>582</v>
      </c>
      <c r="C91" s="446" t="str">
        <f>[1]เตรียมข้อมูล!C89</f>
        <v>ตะโหมด</v>
      </c>
      <c r="D91" s="446"/>
      <c r="E91" s="384">
        <v>25</v>
      </c>
      <c r="F91" s="384">
        <v>4</v>
      </c>
      <c r="G91" s="384" t="s">
        <v>104</v>
      </c>
      <c r="H91" s="613">
        <v>29</v>
      </c>
      <c r="I91" s="614">
        <f t="shared" si="130"/>
        <v>1</v>
      </c>
      <c r="J91" s="613">
        <v>26</v>
      </c>
      <c r="K91" s="614">
        <f t="shared" si="131"/>
        <v>1</v>
      </c>
      <c r="L91" s="613">
        <v>28</v>
      </c>
      <c r="M91" s="614">
        <f t="shared" si="132"/>
        <v>1</v>
      </c>
      <c r="N91" s="613">
        <v>18</v>
      </c>
      <c r="O91" s="614">
        <f t="shared" si="133"/>
        <v>1</v>
      </c>
      <c r="P91" s="613">
        <v>26</v>
      </c>
      <c r="Q91" s="614">
        <f t="shared" si="134"/>
        <v>1</v>
      </c>
      <c r="R91" s="613">
        <v>22</v>
      </c>
      <c r="S91" s="614">
        <f t="shared" si="135"/>
        <v>1</v>
      </c>
      <c r="T91" s="613">
        <v>11</v>
      </c>
      <c r="U91" s="614">
        <f t="shared" si="136"/>
        <v>1</v>
      </c>
      <c r="V91" s="613">
        <v>34</v>
      </c>
      <c r="W91" s="614">
        <f t="shared" si="137"/>
        <v>1</v>
      </c>
      <c r="X91" s="615">
        <v>0</v>
      </c>
      <c r="Y91" s="614">
        <f t="shared" si="138"/>
        <v>0</v>
      </c>
      <c r="Z91" s="615">
        <v>0</v>
      </c>
      <c r="AA91" s="614">
        <f t="shared" si="139"/>
        <v>0</v>
      </c>
      <c r="AB91" s="615">
        <v>0</v>
      </c>
      <c r="AC91" s="614">
        <f t="shared" si="140"/>
        <v>0</v>
      </c>
      <c r="AD91" s="615"/>
      <c r="AE91" s="616"/>
      <c r="AF91" s="615"/>
      <c r="AG91" s="616"/>
      <c r="AH91" s="615"/>
      <c r="AI91" s="616"/>
      <c r="AJ91" s="617">
        <f t="shared" si="141"/>
        <v>194</v>
      </c>
      <c r="AK91" s="618">
        <f t="shared" si="142"/>
        <v>8</v>
      </c>
      <c r="AL91" s="613">
        <v>1</v>
      </c>
      <c r="AM91" s="613">
        <v>9</v>
      </c>
      <c r="AN91" s="618">
        <f t="shared" si="143"/>
        <v>10</v>
      </c>
      <c r="AO91" s="619">
        <f t="shared" si="144"/>
        <v>1</v>
      </c>
      <c r="AP91" s="660">
        <f t="shared" si="145"/>
        <v>10</v>
      </c>
      <c r="AQ91" s="621">
        <f t="shared" si="146"/>
        <v>11</v>
      </c>
      <c r="AR91" s="622">
        <f t="shared" si="147"/>
        <v>0</v>
      </c>
      <c r="AS91" s="622">
        <f t="shared" si="148"/>
        <v>-1</v>
      </c>
      <c r="AT91" s="622">
        <f t="shared" si="149"/>
        <v>-1</v>
      </c>
      <c r="AU91" s="623">
        <f t="shared" si="150"/>
        <v>-9.0909090909090917</v>
      </c>
      <c r="AV91" s="613"/>
      <c r="AW91" s="613"/>
      <c r="AX91" s="718">
        <v>0</v>
      </c>
      <c r="AY91" s="613"/>
      <c r="AZ91" s="618">
        <f t="shared" si="151"/>
        <v>-1</v>
      </c>
      <c r="BA91" s="624">
        <f t="shared" si="152"/>
        <v>-9.0909090909090917</v>
      </c>
      <c r="BB91" s="613"/>
      <c r="BC91" s="625"/>
      <c r="BD91" s="625">
        <f t="shared" si="153"/>
        <v>1</v>
      </c>
      <c r="BE91" s="625">
        <f t="shared" si="154"/>
        <v>0</v>
      </c>
      <c r="BF91" s="626">
        <f t="shared" si="170"/>
        <v>85</v>
      </c>
      <c r="BG91" s="626" t="str">
        <f t="shared" si="171"/>
        <v>บ้านท่าเชียด</v>
      </c>
      <c r="BH91" s="627">
        <f t="shared" si="172"/>
        <v>1</v>
      </c>
      <c r="BI91" s="627">
        <v>2</v>
      </c>
      <c r="BJ91" s="627">
        <v>2</v>
      </c>
      <c r="BK91" s="627">
        <v>1</v>
      </c>
      <c r="BL91" s="627">
        <v>1</v>
      </c>
      <c r="BM91" s="627"/>
      <c r="BN91" s="627">
        <v>1</v>
      </c>
      <c r="BO91" s="628"/>
      <c r="BP91" s="628"/>
      <c r="BQ91" s="628"/>
      <c r="BR91" s="627"/>
      <c r="BS91" s="627"/>
      <c r="BT91" s="627">
        <v>1</v>
      </c>
      <c r="BU91" s="627"/>
      <c r="BV91" s="627"/>
      <c r="BW91" s="627"/>
      <c r="BX91" s="627"/>
      <c r="BY91" s="627"/>
      <c r="BZ91" s="627"/>
      <c r="CA91" s="627"/>
      <c r="CB91" s="627"/>
      <c r="CC91" s="627"/>
      <c r="CD91" s="627"/>
      <c r="CE91" s="627"/>
      <c r="CF91" s="627"/>
      <c r="CG91" s="627"/>
      <c r="CH91" s="629">
        <v>1</v>
      </c>
      <c r="CI91" s="629"/>
      <c r="CJ91" s="630">
        <f t="shared" si="173"/>
        <v>10</v>
      </c>
      <c r="CK91" s="627">
        <f t="shared" si="155"/>
        <v>1</v>
      </c>
      <c r="CL91" s="627">
        <f t="shared" si="156"/>
        <v>10</v>
      </c>
      <c r="CM91" s="631">
        <f t="shared" si="157"/>
        <v>11</v>
      </c>
      <c r="CN91" s="632">
        <f t="shared" si="158"/>
        <v>0</v>
      </c>
      <c r="CO91" s="633">
        <f t="shared" si="159"/>
        <v>-1</v>
      </c>
      <c r="CP91" s="632">
        <f t="shared" si="160"/>
        <v>-1</v>
      </c>
      <c r="CQ91" s="634"/>
      <c r="CR91" s="634"/>
      <c r="CS91" s="634"/>
      <c r="CT91" s="706">
        <v>1</v>
      </c>
      <c r="CU91" s="634"/>
      <c r="CV91" s="634"/>
      <c r="CW91" s="634"/>
      <c r="CX91" s="635"/>
      <c r="CY91" s="635"/>
      <c r="CZ91" s="635"/>
      <c r="DA91" s="634"/>
      <c r="DB91" s="634"/>
      <c r="DC91" s="634"/>
      <c r="DD91" s="634"/>
      <c r="DE91" s="634"/>
      <c r="DF91" s="634"/>
      <c r="DG91" s="634"/>
      <c r="DH91" s="634"/>
      <c r="DI91" s="634"/>
      <c r="DJ91" s="634"/>
      <c r="DK91" s="634"/>
      <c r="DL91" s="634"/>
      <c r="DM91" s="634"/>
      <c r="DN91" s="634"/>
      <c r="DO91" s="634"/>
      <c r="DP91" s="634"/>
      <c r="DQ91" s="636">
        <f t="shared" si="161"/>
        <v>1</v>
      </c>
      <c r="DR91" s="637">
        <f t="shared" si="118"/>
        <v>85</v>
      </c>
      <c r="DS91" s="637" t="str">
        <f t="shared" si="119"/>
        <v>บ้านท่าเชียด</v>
      </c>
      <c r="DT91" s="634">
        <f t="shared" si="162"/>
        <v>0</v>
      </c>
      <c r="DU91" s="634">
        <f t="shared" si="163"/>
        <v>0</v>
      </c>
      <c r="DV91" s="634">
        <f t="shared" si="164"/>
        <v>0</v>
      </c>
      <c r="DW91" s="634">
        <f t="shared" si="165"/>
        <v>0</v>
      </c>
      <c r="DX91" s="636">
        <f t="shared" si="166"/>
        <v>-1</v>
      </c>
      <c r="DY91" s="638">
        <f t="shared" si="167"/>
        <v>-9.0909090909090917</v>
      </c>
      <c r="DZ91" s="639"/>
      <c r="EA91" s="639"/>
      <c r="EB91" s="639"/>
      <c r="EC91" s="639"/>
      <c r="ED91" s="639"/>
      <c r="EE91" s="639"/>
      <c r="EF91" s="639"/>
      <c r="EG91" s="639"/>
      <c r="EH91" s="639"/>
      <c r="EI91" s="639"/>
      <c r="EJ91" s="639"/>
      <c r="EK91" s="639"/>
      <c r="EL91" s="639"/>
      <c r="EM91" s="639"/>
      <c r="EN91" s="639"/>
      <c r="EO91" s="639"/>
      <c r="EP91" s="639"/>
      <c r="EQ91" s="639"/>
      <c r="ER91" s="639"/>
      <c r="ES91" s="639"/>
      <c r="ET91" s="639"/>
      <c r="EU91" s="639"/>
      <c r="EV91" s="639"/>
      <c r="EW91" s="639"/>
      <c r="EX91" s="639"/>
      <c r="EY91" s="639"/>
      <c r="EZ91" s="640">
        <f t="shared" si="168"/>
        <v>0</v>
      </c>
      <c r="FA91" s="626"/>
      <c r="FB91" s="641">
        <f t="shared" si="169"/>
        <v>0</v>
      </c>
      <c r="FD91" s="626">
        <f t="shared" si="174"/>
        <v>0</v>
      </c>
    </row>
    <row r="92" spans="1:160" s="395" customFormat="1">
      <c r="A92" s="446">
        <v>67</v>
      </c>
      <c r="B92" s="446" t="s">
        <v>583</v>
      </c>
      <c r="C92" s="446" t="str">
        <f>[1]เตรียมข้อมูล!C71</f>
        <v>กงหรา</v>
      </c>
      <c r="D92" s="446"/>
      <c r="E92" s="384">
        <v>26</v>
      </c>
      <c r="F92" s="384">
        <v>4</v>
      </c>
      <c r="G92" s="384" t="s">
        <v>104</v>
      </c>
      <c r="H92" s="613">
        <v>27</v>
      </c>
      <c r="I92" s="614">
        <f t="shared" si="130"/>
        <v>1</v>
      </c>
      <c r="J92" s="613">
        <v>28</v>
      </c>
      <c r="K92" s="614">
        <f t="shared" si="131"/>
        <v>1</v>
      </c>
      <c r="L92" s="613">
        <v>23</v>
      </c>
      <c r="M92" s="614">
        <f t="shared" si="132"/>
        <v>1</v>
      </c>
      <c r="N92" s="613">
        <v>28</v>
      </c>
      <c r="O92" s="614">
        <f t="shared" si="133"/>
        <v>1</v>
      </c>
      <c r="P92" s="613">
        <v>22</v>
      </c>
      <c r="Q92" s="614">
        <f t="shared" si="134"/>
        <v>1</v>
      </c>
      <c r="R92" s="613">
        <v>27</v>
      </c>
      <c r="S92" s="614">
        <f t="shared" si="135"/>
        <v>1</v>
      </c>
      <c r="T92" s="613">
        <v>26</v>
      </c>
      <c r="U92" s="614">
        <f t="shared" si="136"/>
        <v>1</v>
      </c>
      <c r="V92" s="613">
        <v>26</v>
      </c>
      <c r="W92" s="614">
        <f t="shared" si="137"/>
        <v>1</v>
      </c>
      <c r="X92" s="615">
        <v>0</v>
      </c>
      <c r="Y92" s="614">
        <f t="shared" si="138"/>
        <v>0</v>
      </c>
      <c r="Z92" s="615">
        <v>0</v>
      </c>
      <c r="AA92" s="614">
        <f t="shared" si="139"/>
        <v>0</v>
      </c>
      <c r="AB92" s="615">
        <v>0</v>
      </c>
      <c r="AC92" s="614">
        <f t="shared" si="140"/>
        <v>0</v>
      </c>
      <c r="AD92" s="615"/>
      <c r="AE92" s="616"/>
      <c r="AF92" s="615"/>
      <c r="AG92" s="616"/>
      <c r="AH92" s="615"/>
      <c r="AI92" s="616"/>
      <c r="AJ92" s="617">
        <f t="shared" si="141"/>
        <v>207</v>
      </c>
      <c r="AK92" s="618">
        <f t="shared" si="142"/>
        <v>8</v>
      </c>
      <c r="AL92" s="613">
        <v>1</v>
      </c>
      <c r="AM92" s="613">
        <v>11</v>
      </c>
      <c r="AN92" s="618">
        <f t="shared" si="143"/>
        <v>12</v>
      </c>
      <c r="AO92" s="619">
        <f t="shared" si="144"/>
        <v>1</v>
      </c>
      <c r="AP92" s="660">
        <f t="shared" si="145"/>
        <v>10</v>
      </c>
      <c r="AQ92" s="621">
        <f t="shared" si="146"/>
        <v>11</v>
      </c>
      <c r="AR92" s="622">
        <f t="shared" si="147"/>
        <v>0</v>
      </c>
      <c r="AS92" s="622">
        <f t="shared" si="148"/>
        <v>1</v>
      </c>
      <c r="AT92" s="622">
        <f t="shared" si="149"/>
        <v>1</v>
      </c>
      <c r="AU92" s="623">
        <f t="shared" si="150"/>
        <v>9.0909090909090917</v>
      </c>
      <c r="AV92" s="613"/>
      <c r="AW92" s="613"/>
      <c r="AX92" s="718"/>
      <c r="AY92" s="613"/>
      <c r="AZ92" s="618">
        <f t="shared" si="151"/>
        <v>1</v>
      </c>
      <c r="BA92" s="624">
        <f t="shared" si="152"/>
        <v>9.0909090909090917</v>
      </c>
      <c r="BB92" s="613"/>
      <c r="BC92" s="625"/>
      <c r="BD92" s="625">
        <f t="shared" si="153"/>
        <v>1</v>
      </c>
      <c r="BE92" s="625">
        <f t="shared" si="154"/>
        <v>0</v>
      </c>
      <c r="BF92" s="626">
        <f t="shared" si="170"/>
        <v>67</v>
      </c>
      <c r="BG92" s="626" t="str">
        <f t="shared" si="171"/>
        <v>อนุบาลกงหรา</v>
      </c>
      <c r="BH92" s="627">
        <f t="shared" si="172"/>
        <v>1</v>
      </c>
      <c r="BI92" s="627">
        <v>2</v>
      </c>
      <c r="BJ92" s="627">
        <v>3</v>
      </c>
      <c r="BK92" s="627">
        <v>1</v>
      </c>
      <c r="BL92" s="627">
        <v>1</v>
      </c>
      <c r="BM92" s="627"/>
      <c r="BN92" s="627">
        <v>1</v>
      </c>
      <c r="BO92" s="628"/>
      <c r="BP92" s="628"/>
      <c r="BQ92" s="628"/>
      <c r="BR92" s="627"/>
      <c r="BS92" s="627">
        <v>1</v>
      </c>
      <c r="BT92" s="627">
        <v>1</v>
      </c>
      <c r="BU92" s="627"/>
      <c r="BV92" s="627"/>
      <c r="BW92" s="627"/>
      <c r="BX92" s="627"/>
      <c r="BY92" s="627"/>
      <c r="BZ92" s="627"/>
      <c r="CA92" s="627">
        <v>1</v>
      </c>
      <c r="CB92" s="627"/>
      <c r="CC92" s="627"/>
      <c r="CD92" s="627"/>
      <c r="CE92" s="627"/>
      <c r="CF92" s="627"/>
      <c r="CG92" s="627"/>
      <c r="CH92" s="629">
        <v>0</v>
      </c>
      <c r="CI92" s="629"/>
      <c r="CJ92" s="630">
        <f t="shared" si="173"/>
        <v>12</v>
      </c>
      <c r="CK92" s="627">
        <f t="shared" si="155"/>
        <v>1</v>
      </c>
      <c r="CL92" s="627">
        <f t="shared" si="156"/>
        <v>10</v>
      </c>
      <c r="CM92" s="631">
        <f t="shared" si="157"/>
        <v>11</v>
      </c>
      <c r="CN92" s="632">
        <f t="shared" si="158"/>
        <v>0</v>
      </c>
      <c r="CO92" s="633">
        <f t="shared" si="159"/>
        <v>1</v>
      </c>
      <c r="CP92" s="632">
        <f t="shared" si="160"/>
        <v>1</v>
      </c>
      <c r="CQ92" s="634"/>
      <c r="CR92" s="634"/>
      <c r="CS92" s="634"/>
      <c r="CT92" s="634"/>
      <c r="CU92" s="634"/>
      <c r="CV92" s="634"/>
      <c r="CW92" s="634"/>
      <c r="CX92" s="635"/>
      <c r="CY92" s="635"/>
      <c r="CZ92" s="635"/>
      <c r="DA92" s="634"/>
      <c r="DB92" s="634"/>
      <c r="DC92" s="634"/>
      <c r="DD92" s="634"/>
      <c r="DE92" s="634"/>
      <c r="DF92" s="634"/>
      <c r="DG92" s="634"/>
      <c r="DH92" s="634"/>
      <c r="DI92" s="634"/>
      <c r="DJ92" s="634"/>
      <c r="DK92" s="634"/>
      <c r="DL92" s="634"/>
      <c r="DM92" s="634"/>
      <c r="DN92" s="634"/>
      <c r="DO92" s="634"/>
      <c r="DP92" s="634"/>
      <c r="DQ92" s="636">
        <f t="shared" si="161"/>
        <v>0</v>
      </c>
      <c r="DR92" s="637">
        <f t="shared" si="118"/>
        <v>67</v>
      </c>
      <c r="DS92" s="637" t="str">
        <f t="shared" si="119"/>
        <v>อนุบาลกงหรา</v>
      </c>
      <c r="DT92" s="634">
        <f t="shared" si="162"/>
        <v>0</v>
      </c>
      <c r="DU92" s="634">
        <f t="shared" si="163"/>
        <v>0</v>
      </c>
      <c r="DV92" s="634">
        <f t="shared" si="164"/>
        <v>0</v>
      </c>
      <c r="DW92" s="634">
        <f t="shared" si="165"/>
        <v>0</v>
      </c>
      <c r="DX92" s="636">
        <f t="shared" si="166"/>
        <v>1</v>
      </c>
      <c r="DY92" s="638">
        <f t="shared" si="167"/>
        <v>9.0909090909090917</v>
      </c>
      <c r="DZ92" s="639"/>
      <c r="EA92" s="639"/>
      <c r="EB92" s="639"/>
      <c r="EC92" s="639"/>
      <c r="ED92" s="639"/>
      <c r="EE92" s="639"/>
      <c r="EF92" s="639"/>
      <c r="EG92" s="639"/>
      <c r="EH92" s="639"/>
      <c r="EI92" s="639"/>
      <c r="EJ92" s="639"/>
      <c r="EK92" s="639"/>
      <c r="EL92" s="639"/>
      <c r="EM92" s="639"/>
      <c r="EN92" s="639"/>
      <c r="EO92" s="639"/>
      <c r="EP92" s="639"/>
      <c r="EQ92" s="639"/>
      <c r="ER92" s="639"/>
      <c r="ES92" s="639"/>
      <c r="ET92" s="639"/>
      <c r="EU92" s="639"/>
      <c r="EV92" s="639"/>
      <c r="EW92" s="639"/>
      <c r="EX92" s="639"/>
      <c r="EY92" s="639"/>
      <c r="EZ92" s="640">
        <f t="shared" si="168"/>
        <v>0</v>
      </c>
      <c r="FA92" s="626"/>
      <c r="FB92" s="641">
        <f t="shared" si="169"/>
        <v>0</v>
      </c>
      <c r="FD92" s="626">
        <f t="shared" si="174"/>
        <v>0</v>
      </c>
    </row>
    <row r="93" spans="1:160" s="395" customFormat="1">
      <c r="A93" s="446">
        <v>71</v>
      </c>
      <c r="B93" s="446" t="s">
        <v>584</v>
      </c>
      <c r="C93" s="446" t="str">
        <f>[1]เตรียมข้อมูล!C75</f>
        <v>กงหรา</v>
      </c>
      <c r="D93" s="446"/>
      <c r="E93" s="384">
        <v>26</v>
      </c>
      <c r="F93" s="384">
        <v>4</v>
      </c>
      <c r="G93" s="384" t="s">
        <v>104</v>
      </c>
      <c r="H93" s="613">
        <v>19</v>
      </c>
      <c r="I93" s="614">
        <f t="shared" si="130"/>
        <v>1</v>
      </c>
      <c r="J93" s="613">
        <v>29</v>
      </c>
      <c r="K93" s="614">
        <f t="shared" si="131"/>
        <v>1</v>
      </c>
      <c r="L93" s="613">
        <v>28</v>
      </c>
      <c r="M93" s="614">
        <f t="shared" si="132"/>
        <v>1</v>
      </c>
      <c r="N93" s="613">
        <v>29</v>
      </c>
      <c r="O93" s="614">
        <f t="shared" si="133"/>
        <v>1</v>
      </c>
      <c r="P93" s="613">
        <v>27</v>
      </c>
      <c r="Q93" s="614">
        <f t="shared" si="134"/>
        <v>1</v>
      </c>
      <c r="R93" s="613">
        <v>32</v>
      </c>
      <c r="S93" s="614">
        <f t="shared" si="135"/>
        <v>1</v>
      </c>
      <c r="T93" s="613">
        <v>30</v>
      </c>
      <c r="U93" s="614">
        <f t="shared" si="136"/>
        <v>1</v>
      </c>
      <c r="V93" s="613">
        <v>29</v>
      </c>
      <c r="W93" s="614">
        <f t="shared" si="137"/>
        <v>1</v>
      </c>
      <c r="X93" s="615">
        <v>0</v>
      </c>
      <c r="Y93" s="614">
        <f t="shared" si="138"/>
        <v>0</v>
      </c>
      <c r="Z93" s="615">
        <v>0</v>
      </c>
      <c r="AA93" s="614">
        <f t="shared" si="139"/>
        <v>0</v>
      </c>
      <c r="AB93" s="615">
        <v>0</v>
      </c>
      <c r="AC93" s="614">
        <f t="shared" si="140"/>
        <v>0</v>
      </c>
      <c r="AD93" s="615"/>
      <c r="AE93" s="616"/>
      <c r="AF93" s="615"/>
      <c r="AG93" s="616"/>
      <c r="AH93" s="615"/>
      <c r="AI93" s="616"/>
      <c r="AJ93" s="617">
        <f t="shared" si="141"/>
        <v>223</v>
      </c>
      <c r="AK93" s="618">
        <f t="shared" si="142"/>
        <v>8</v>
      </c>
      <c r="AL93" s="613">
        <v>1</v>
      </c>
      <c r="AM93" s="613">
        <v>11</v>
      </c>
      <c r="AN93" s="618">
        <f t="shared" si="143"/>
        <v>12</v>
      </c>
      <c r="AO93" s="619">
        <f t="shared" si="144"/>
        <v>1</v>
      </c>
      <c r="AP93" s="660">
        <f t="shared" si="145"/>
        <v>10</v>
      </c>
      <c r="AQ93" s="621">
        <f t="shared" si="146"/>
        <v>11</v>
      </c>
      <c r="AR93" s="622">
        <f t="shared" si="147"/>
        <v>0</v>
      </c>
      <c r="AS93" s="622">
        <f t="shared" si="148"/>
        <v>1</v>
      </c>
      <c r="AT93" s="622">
        <f t="shared" si="149"/>
        <v>1</v>
      </c>
      <c r="AU93" s="623">
        <f t="shared" si="150"/>
        <v>9.0909090909090917</v>
      </c>
      <c r="AV93" s="613">
        <v>1</v>
      </c>
      <c r="AW93" s="613"/>
      <c r="AX93" s="718"/>
      <c r="AY93" s="613"/>
      <c r="AZ93" s="618">
        <f t="shared" si="151"/>
        <v>0</v>
      </c>
      <c r="BA93" s="624">
        <f t="shared" si="152"/>
        <v>0</v>
      </c>
      <c r="BB93" s="613"/>
      <c r="BC93" s="625"/>
      <c r="BD93" s="625">
        <f t="shared" si="153"/>
        <v>1</v>
      </c>
      <c r="BE93" s="625">
        <f t="shared" si="154"/>
        <v>0</v>
      </c>
      <c r="BF93" s="626">
        <f t="shared" si="170"/>
        <v>71</v>
      </c>
      <c r="BG93" s="626" t="str">
        <f t="shared" si="171"/>
        <v>บ้านป่าแก่</v>
      </c>
      <c r="BH93" s="627">
        <f t="shared" si="172"/>
        <v>1</v>
      </c>
      <c r="BI93" s="627">
        <v>0</v>
      </c>
      <c r="BJ93" s="627">
        <v>4</v>
      </c>
      <c r="BK93" s="627">
        <v>1</v>
      </c>
      <c r="BL93" s="627">
        <v>1</v>
      </c>
      <c r="BM93" s="627">
        <v>0</v>
      </c>
      <c r="BN93" s="627">
        <v>1</v>
      </c>
      <c r="BO93" s="628">
        <v>0</v>
      </c>
      <c r="BP93" s="628">
        <v>0</v>
      </c>
      <c r="BQ93" s="628">
        <v>0</v>
      </c>
      <c r="BR93" s="627">
        <v>1</v>
      </c>
      <c r="BS93" s="627">
        <v>1</v>
      </c>
      <c r="BT93" s="627">
        <v>0</v>
      </c>
      <c r="BU93" s="627">
        <v>0</v>
      </c>
      <c r="BV93" s="627">
        <v>0</v>
      </c>
      <c r="BW93" s="627">
        <v>0</v>
      </c>
      <c r="BX93" s="627">
        <v>0</v>
      </c>
      <c r="BY93" s="627">
        <v>0</v>
      </c>
      <c r="BZ93" s="627">
        <v>0</v>
      </c>
      <c r="CA93" s="627">
        <v>2</v>
      </c>
      <c r="CB93" s="627">
        <v>0</v>
      </c>
      <c r="CC93" s="627">
        <v>0</v>
      </c>
      <c r="CD93" s="627">
        <v>0</v>
      </c>
      <c r="CE93" s="627">
        <v>0</v>
      </c>
      <c r="CF93" s="627">
        <v>0</v>
      </c>
      <c r="CG93" s="627">
        <v>0</v>
      </c>
      <c r="CH93" s="629">
        <v>0</v>
      </c>
      <c r="CI93" s="629"/>
      <c r="CJ93" s="630">
        <f t="shared" si="173"/>
        <v>12</v>
      </c>
      <c r="CK93" s="627">
        <f t="shared" si="155"/>
        <v>1</v>
      </c>
      <c r="CL93" s="627">
        <f t="shared" si="156"/>
        <v>10</v>
      </c>
      <c r="CM93" s="631">
        <f t="shared" si="157"/>
        <v>11</v>
      </c>
      <c r="CN93" s="632">
        <f t="shared" si="158"/>
        <v>0</v>
      </c>
      <c r="CO93" s="633">
        <f t="shared" si="159"/>
        <v>1</v>
      </c>
      <c r="CP93" s="632">
        <f t="shared" si="160"/>
        <v>1</v>
      </c>
      <c r="CQ93" s="634"/>
      <c r="CR93" s="634"/>
      <c r="CS93" s="634"/>
      <c r="CT93" s="634"/>
      <c r="CU93" s="634"/>
      <c r="CV93" s="634"/>
      <c r="CW93" s="634"/>
      <c r="CX93" s="635"/>
      <c r="CY93" s="635"/>
      <c r="CZ93" s="635"/>
      <c r="DA93" s="634"/>
      <c r="DB93" s="634"/>
      <c r="DC93" s="634"/>
      <c r="DD93" s="634"/>
      <c r="DE93" s="634"/>
      <c r="DF93" s="634"/>
      <c r="DG93" s="634"/>
      <c r="DH93" s="634"/>
      <c r="DI93" s="634"/>
      <c r="DJ93" s="634"/>
      <c r="DK93" s="634"/>
      <c r="DL93" s="634"/>
      <c r="DM93" s="634"/>
      <c r="DN93" s="634"/>
      <c r="DO93" s="634"/>
      <c r="DP93" s="634"/>
      <c r="DQ93" s="636">
        <f t="shared" si="161"/>
        <v>0</v>
      </c>
      <c r="DR93" s="637">
        <f t="shared" si="118"/>
        <v>71</v>
      </c>
      <c r="DS93" s="637" t="str">
        <f t="shared" si="119"/>
        <v>บ้านป่าแก่</v>
      </c>
      <c r="DT93" s="634">
        <f t="shared" si="162"/>
        <v>1</v>
      </c>
      <c r="DU93" s="634">
        <f t="shared" si="163"/>
        <v>0</v>
      </c>
      <c r="DV93" s="634">
        <f t="shared" si="164"/>
        <v>0</v>
      </c>
      <c r="DW93" s="634">
        <f t="shared" si="165"/>
        <v>0</v>
      </c>
      <c r="DX93" s="636">
        <f t="shared" si="166"/>
        <v>0</v>
      </c>
      <c r="DY93" s="638">
        <f t="shared" si="167"/>
        <v>0</v>
      </c>
      <c r="DZ93" s="639"/>
      <c r="EA93" s="639"/>
      <c r="EB93" s="639"/>
      <c r="EC93" s="639"/>
      <c r="ED93" s="639"/>
      <c r="EE93" s="639">
        <v>1</v>
      </c>
      <c r="EF93" s="639"/>
      <c r="EG93" s="639"/>
      <c r="EH93" s="639"/>
      <c r="EI93" s="639"/>
      <c r="EJ93" s="639"/>
      <c r="EK93" s="639"/>
      <c r="EL93" s="639"/>
      <c r="EM93" s="639"/>
      <c r="EN93" s="639"/>
      <c r="EO93" s="639"/>
      <c r="EP93" s="639"/>
      <c r="EQ93" s="639"/>
      <c r="ER93" s="639"/>
      <c r="ES93" s="639"/>
      <c r="ET93" s="639"/>
      <c r="EU93" s="639"/>
      <c r="EV93" s="639"/>
      <c r="EW93" s="639"/>
      <c r="EX93" s="639"/>
      <c r="EY93" s="639"/>
      <c r="EZ93" s="640">
        <f t="shared" si="168"/>
        <v>1</v>
      </c>
      <c r="FA93" s="626"/>
      <c r="FB93" s="641">
        <f t="shared" si="169"/>
        <v>0</v>
      </c>
      <c r="FD93" s="626">
        <f t="shared" si="174"/>
        <v>0</v>
      </c>
    </row>
    <row r="94" spans="1:160" s="395" customFormat="1">
      <c r="A94" s="446">
        <v>47</v>
      </c>
      <c r="B94" s="446" t="s">
        <v>585</v>
      </c>
      <c r="C94" s="446" t="str">
        <f>[1]เตรียมข้อมูล!C51</f>
        <v>ปากพะยูน</v>
      </c>
      <c r="D94" s="446"/>
      <c r="E94" s="384">
        <v>22</v>
      </c>
      <c r="F94" s="384">
        <v>4</v>
      </c>
      <c r="G94" s="384" t="s">
        <v>104</v>
      </c>
      <c r="H94" s="613">
        <v>12</v>
      </c>
      <c r="I94" s="614">
        <f t="shared" si="130"/>
        <v>1</v>
      </c>
      <c r="J94" s="613">
        <v>21</v>
      </c>
      <c r="K94" s="614">
        <f t="shared" si="131"/>
        <v>1</v>
      </c>
      <c r="L94" s="613">
        <v>23</v>
      </c>
      <c r="M94" s="614">
        <f t="shared" si="132"/>
        <v>1</v>
      </c>
      <c r="N94" s="613">
        <v>17</v>
      </c>
      <c r="O94" s="614">
        <f t="shared" si="133"/>
        <v>1</v>
      </c>
      <c r="P94" s="613">
        <v>21</v>
      </c>
      <c r="Q94" s="614">
        <f t="shared" si="134"/>
        <v>1</v>
      </c>
      <c r="R94" s="613">
        <v>16</v>
      </c>
      <c r="S94" s="614">
        <f t="shared" si="135"/>
        <v>1</v>
      </c>
      <c r="T94" s="613">
        <v>13</v>
      </c>
      <c r="U94" s="614">
        <f t="shared" si="136"/>
        <v>1</v>
      </c>
      <c r="V94" s="613">
        <v>23</v>
      </c>
      <c r="W94" s="614">
        <f t="shared" si="137"/>
        <v>1</v>
      </c>
      <c r="X94" s="615">
        <v>0</v>
      </c>
      <c r="Y94" s="614">
        <f t="shared" si="138"/>
        <v>0</v>
      </c>
      <c r="Z94" s="615">
        <v>0</v>
      </c>
      <c r="AA94" s="614">
        <f t="shared" si="139"/>
        <v>0</v>
      </c>
      <c r="AB94" s="615">
        <v>0</v>
      </c>
      <c r="AC94" s="614">
        <f t="shared" si="140"/>
        <v>0</v>
      </c>
      <c r="AD94" s="615"/>
      <c r="AE94" s="616"/>
      <c r="AF94" s="615"/>
      <c r="AG94" s="616"/>
      <c r="AH94" s="615"/>
      <c r="AI94" s="616"/>
      <c r="AJ94" s="617">
        <f t="shared" si="141"/>
        <v>146</v>
      </c>
      <c r="AK94" s="618">
        <f t="shared" si="142"/>
        <v>8</v>
      </c>
      <c r="AL94" s="613">
        <v>1</v>
      </c>
      <c r="AM94" s="613">
        <v>10</v>
      </c>
      <c r="AN94" s="618">
        <f t="shared" si="143"/>
        <v>11</v>
      </c>
      <c r="AO94" s="619">
        <f t="shared" si="144"/>
        <v>1</v>
      </c>
      <c r="AP94" s="660">
        <f t="shared" si="145"/>
        <v>9</v>
      </c>
      <c r="AQ94" s="621">
        <f t="shared" si="146"/>
        <v>10</v>
      </c>
      <c r="AR94" s="622">
        <f t="shared" si="147"/>
        <v>0</v>
      </c>
      <c r="AS94" s="622">
        <f t="shared" si="148"/>
        <v>1</v>
      </c>
      <c r="AT94" s="622">
        <f t="shared" si="149"/>
        <v>1</v>
      </c>
      <c r="AU94" s="623">
        <f t="shared" si="150"/>
        <v>10</v>
      </c>
      <c r="AV94" s="613"/>
      <c r="AW94" s="613"/>
      <c r="AX94" s="718"/>
      <c r="AY94" s="613"/>
      <c r="AZ94" s="618">
        <f t="shared" si="151"/>
        <v>1</v>
      </c>
      <c r="BA94" s="624">
        <f t="shared" si="152"/>
        <v>10</v>
      </c>
      <c r="BB94" s="613"/>
      <c r="BC94" s="625"/>
      <c r="BD94" s="625">
        <f t="shared" si="153"/>
        <v>1</v>
      </c>
      <c r="BE94" s="625">
        <f t="shared" si="154"/>
        <v>0</v>
      </c>
      <c r="BF94" s="626">
        <f t="shared" si="170"/>
        <v>47</v>
      </c>
      <c r="BG94" s="626" t="str">
        <f t="shared" si="171"/>
        <v>วัดควนเผยอ</v>
      </c>
      <c r="BH94" s="627">
        <f t="shared" si="172"/>
        <v>1</v>
      </c>
      <c r="BI94" s="627"/>
      <c r="BJ94" s="627">
        <v>3</v>
      </c>
      <c r="BK94" s="627">
        <v>2</v>
      </c>
      <c r="BL94" s="627">
        <v>1</v>
      </c>
      <c r="BM94" s="627"/>
      <c r="BN94" s="627">
        <v>1</v>
      </c>
      <c r="BO94" s="628"/>
      <c r="BP94" s="628"/>
      <c r="BQ94" s="628"/>
      <c r="BR94" s="627">
        <v>1</v>
      </c>
      <c r="BS94" s="627"/>
      <c r="BT94" s="627">
        <v>1</v>
      </c>
      <c r="BU94" s="627"/>
      <c r="BV94" s="627"/>
      <c r="BW94" s="627"/>
      <c r="BX94" s="627"/>
      <c r="BY94" s="627"/>
      <c r="BZ94" s="627"/>
      <c r="CA94" s="627">
        <v>1</v>
      </c>
      <c r="CB94" s="627"/>
      <c r="CC94" s="627"/>
      <c r="CD94" s="627"/>
      <c r="CE94" s="627"/>
      <c r="CF94" s="627"/>
      <c r="CG94" s="627"/>
      <c r="CH94" s="629">
        <v>0</v>
      </c>
      <c r="CI94" s="629"/>
      <c r="CJ94" s="630">
        <f t="shared" si="173"/>
        <v>11</v>
      </c>
      <c r="CK94" s="627">
        <f t="shared" si="155"/>
        <v>1</v>
      </c>
      <c r="CL94" s="627">
        <f t="shared" si="156"/>
        <v>9</v>
      </c>
      <c r="CM94" s="631">
        <f t="shared" si="157"/>
        <v>10</v>
      </c>
      <c r="CN94" s="632">
        <f t="shared" si="158"/>
        <v>0</v>
      </c>
      <c r="CO94" s="633">
        <f t="shared" si="159"/>
        <v>1</v>
      </c>
      <c r="CP94" s="632">
        <f t="shared" si="160"/>
        <v>1</v>
      </c>
      <c r="CQ94" s="634"/>
      <c r="CR94" s="634"/>
      <c r="CS94" s="634"/>
      <c r="CT94" s="634"/>
      <c r="CU94" s="634"/>
      <c r="CV94" s="634"/>
      <c r="CW94" s="634"/>
      <c r="CX94" s="635"/>
      <c r="CY94" s="635"/>
      <c r="CZ94" s="635"/>
      <c r="DA94" s="634"/>
      <c r="DB94" s="634"/>
      <c r="DC94" s="634"/>
      <c r="DD94" s="634"/>
      <c r="DE94" s="634"/>
      <c r="DF94" s="634"/>
      <c r="DG94" s="634"/>
      <c r="DH94" s="634"/>
      <c r="DI94" s="634"/>
      <c r="DJ94" s="634"/>
      <c r="DK94" s="634"/>
      <c r="DL94" s="634"/>
      <c r="DM94" s="634"/>
      <c r="DN94" s="634"/>
      <c r="DO94" s="634"/>
      <c r="DP94" s="634"/>
      <c r="DQ94" s="636">
        <f t="shared" si="161"/>
        <v>0</v>
      </c>
      <c r="DR94" s="637">
        <f t="shared" si="118"/>
        <v>47</v>
      </c>
      <c r="DS94" s="637" t="str">
        <f t="shared" si="119"/>
        <v>วัดควนเผยอ</v>
      </c>
      <c r="DT94" s="634">
        <f t="shared" si="162"/>
        <v>0</v>
      </c>
      <c r="DU94" s="634">
        <f t="shared" si="163"/>
        <v>0</v>
      </c>
      <c r="DV94" s="634">
        <f t="shared" si="164"/>
        <v>0</v>
      </c>
      <c r="DW94" s="634">
        <f t="shared" si="165"/>
        <v>0</v>
      </c>
      <c r="DX94" s="636">
        <f t="shared" si="166"/>
        <v>1</v>
      </c>
      <c r="DY94" s="638">
        <f t="shared" si="167"/>
        <v>10</v>
      </c>
      <c r="DZ94" s="639"/>
      <c r="EA94" s="639"/>
      <c r="EB94" s="639"/>
      <c r="EC94" s="639"/>
      <c r="ED94" s="639"/>
      <c r="EE94" s="639"/>
      <c r="EF94" s="639"/>
      <c r="EG94" s="639"/>
      <c r="EH94" s="639"/>
      <c r="EI94" s="639"/>
      <c r="EJ94" s="639"/>
      <c r="EK94" s="639"/>
      <c r="EL94" s="639"/>
      <c r="EM94" s="639"/>
      <c r="EN94" s="639"/>
      <c r="EO94" s="639"/>
      <c r="EP94" s="639"/>
      <c r="EQ94" s="639"/>
      <c r="ER94" s="639"/>
      <c r="ES94" s="639"/>
      <c r="ET94" s="639"/>
      <c r="EU94" s="639"/>
      <c r="EV94" s="639"/>
      <c r="EW94" s="639"/>
      <c r="EX94" s="639"/>
      <c r="EY94" s="639"/>
      <c r="EZ94" s="640">
        <f t="shared" si="168"/>
        <v>0</v>
      </c>
      <c r="FA94" s="626"/>
      <c r="FB94" s="641">
        <f t="shared" si="169"/>
        <v>0</v>
      </c>
      <c r="FD94" s="626">
        <f t="shared" si="174"/>
        <v>0</v>
      </c>
    </row>
    <row r="95" spans="1:160" s="395" customFormat="1">
      <c r="A95" s="446">
        <v>37</v>
      </c>
      <c r="B95" s="446" t="s">
        <v>586</v>
      </c>
      <c r="C95" s="446" t="str">
        <f>[1]เตรียมข้อมูล!C41</f>
        <v>ปากพะยูน</v>
      </c>
      <c r="D95" s="446"/>
      <c r="E95" s="384">
        <v>33</v>
      </c>
      <c r="F95" s="384">
        <v>4</v>
      </c>
      <c r="G95" s="384" t="s">
        <v>104</v>
      </c>
      <c r="H95" s="613">
        <v>9</v>
      </c>
      <c r="I95" s="614">
        <f t="shared" si="130"/>
        <v>1</v>
      </c>
      <c r="J95" s="613">
        <v>14</v>
      </c>
      <c r="K95" s="614">
        <f t="shared" si="131"/>
        <v>1</v>
      </c>
      <c r="L95" s="613">
        <v>26</v>
      </c>
      <c r="M95" s="614">
        <f t="shared" si="132"/>
        <v>1</v>
      </c>
      <c r="N95" s="613">
        <v>12</v>
      </c>
      <c r="O95" s="614">
        <f t="shared" si="133"/>
        <v>1</v>
      </c>
      <c r="P95" s="613">
        <v>24</v>
      </c>
      <c r="Q95" s="614">
        <f t="shared" si="134"/>
        <v>1</v>
      </c>
      <c r="R95" s="613">
        <v>24</v>
      </c>
      <c r="S95" s="614">
        <f t="shared" si="135"/>
        <v>1</v>
      </c>
      <c r="T95" s="613">
        <v>20</v>
      </c>
      <c r="U95" s="614">
        <f t="shared" si="136"/>
        <v>1</v>
      </c>
      <c r="V95" s="613">
        <v>18</v>
      </c>
      <c r="W95" s="614">
        <f t="shared" si="137"/>
        <v>1</v>
      </c>
      <c r="X95" s="615">
        <v>0</v>
      </c>
      <c r="Y95" s="614">
        <f t="shared" si="138"/>
        <v>0</v>
      </c>
      <c r="Z95" s="615">
        <v>0</v>
      </c>
      <c r="AA95" s="614">
        <f t="shared" si="139"/>
        <v>0</v>
      </c>
      <c r="AB95" s="615">
        <v>0</v>
      </c>
      <c r="AC95" s="614">
        <f t="shared" si="140"/>
        <v>0</v>
      </c>
      <c r="AD95" s="615"/>
      <c r="AE95" s="616"/>
      <c r="AF95" s="615"/>
      <c r="AG95" s="616"/>
      <c r="AH95" s="615"/>
      <c r="AI95" s="616"/>
      <c r="AJ95" s="617">
        <f t="shared" si="141"/>
        <v>147</v>
      </c>
      <c r="AK95" s="618">
        <f t="shared" si="142"/>
        <v>8</v>
      </c>
      <c r="AL95" s="613">
        <v>1</v>
      </c>
      <c r="AM95" s="613">
        <v>10</v>
      </c>
      <c r="AN95" s="618">
        <f t="shared" si="143"/>
        <v>11</v>
      </c>
      <c r="AO95" s="619">
        <f t="shared" si="144"/>
        <v>1</v>
      </c>
      <c r="AP95" s="660">
        <f t="shared" si="145"/>
        <v>9</v>
      </c>
      <c r="AQ95" s="621">
        <f t="shared" si="146"/>
        <v>10</v>
      </c>
      <c r="AR95" s="622">
        <f t="shared" si="147"/>
        <v>0</v>
      </c>
      <c r="AS95" s="622">
        <f t="shared" si="148"/>
        <v>1</v>
      </c>
      <c r="AT95" s="622">
        <f t="shared" si="149"/>
        <v>1</v>
      </c>
      <c r="AU95" s="623">
        <f t="shared" si="150"/>
        <v>10</v>
      </c>
      <c r="AV95" s="613"/>
      <c r="AW95" s="613"/>
      <c r="AX95" s="718"/>
      <c r="AY95" s="613"/>
      <c r="AZ95" s="618">
        <f t="shared" si="151"/>
        <v>1</v>
      </c>
      <c r="BA95" s="624">
        <f t="shared" si="152"/>
        <v>10</v>
      </c>
      <c r="BB95" s="613"/>
      <c r="BC95" s="625"/>
      <c r="BD95" s="625">
        <f t="shared" si="153"/>
        <v>1</v>
      </c>
      <c r="BE95" s="625">
        <f t="shared" si="154"/>
        <v>0</v>
      </c>
      <c r="BF95" s="626">
        <f t="shared" si="170"/>
        <v>37</v>
      </c>
      <c r="BG95" s="626" t="str">
        <f t="shared" si="171"/>
        <v>วัดแหลมดินสอ</v>
      </c>
      <c r="BH95" s="627">
        <f t="shared" si="172"/>
        <v>1</v>
      </c>
      <c r="BI95" s="627">
        <v>2</v>
      </c>
      <c r="BJ95" s="627">
        <v>4</v>
      </c>
      <c r="BK95" s="627">
        <v>1</v>
      </c>
      <c r="BL95" s="627">
        <v>1</v>
      </c>
      <c r="BM95" s="627"/>
      <c r="BN95" s="627"/>
      <c r="BO95" s="628"/>
      <c r="BP95" s="628"/>
      <c r="BQ95" s="628"/>
      <c r="BR95" s="627">
        <v>1</v>
      </c>
      <c r="BS95" s="627"/>
      <c r="BT95" s="627"/>
      <c r="BU95" s="627"/>
      <c r="BV95" s="627"/>
      <c r="BW95" s="627"/>
      <c r="BX95" s="627"/>
      <c r="BY95" s="627"/>
      <c r="BZ95" s="627"/>
      <c r="CA95" s="627">
        <v>1</v>
      </c>
      <c r="CB95" s="627"/>
      <c r="CC95" s="627"/>
      <c r="CD95" s="627"/>
      <c r="CE95" s="627"/>
      <c r="CF95" s="627"/>
      <c r="CG95" s="627"/>
      <c r="CH95" s="629">
        <v>0</v>
      </c>
      <c r="CI95" s="629"/>
      <c r="CJ95" s="630">
        <f t="shared" si="173"/>
        <v>11</v>
      </c>
      <c r="CK95" s="627">
        <f t="shared" si="155"/>
        <v>1</v>
      </c>
      <c r="CL95" s="627">
        <f t="shared" si="156"/>
        <v>9</v>
      </c>
      <c r="CM95" s="631">
        <f t="shared" si="157"/>
        <v>10</v>
      </c>
      <c r="CN95" s="632">
        <f t="shared" si="158"/>
        <v>0</v>
      </c>
      <c r="CO95" s="633">
        <f t="shared" si="159"/>
        <v>1</v>
      </c>
      <c r="CP95" s="632">
        <f t="shared" si="160"/>
        <v>1</v>
      </c>
      <c r="CQ95" s="634"/>
      <c r="CR95" s="634"/>
      <c r="CS95" s="634"/>
      <c r="CT95" s="634"/>
      <c r="CU95" s="634"/>
      <c r="CV95" s="634"/>
      <c r="CW95" s="634"/>
      <c r="CX95" s="635"/>
      <c r="CY95" s="635"/>
      <c r="CZ95" s="635"/>
      <c r="DA95" s="634"/>
      <c r="DB95" s="634"/>
      <c r="DC95" s="634"/>
      <c r="DD95" s="634"/>
      <c r="DE95" s="634"/>
      <c r="DF95" s="634"/>
      <c r="DG95" s="634"/>
      <c r="DH95" s="634"/>
      <c r="DI95" s="634"/>
      <c r="DJ95" s="634"/>
      <c r="DK95" s="634"/>
      <c r="DL95" s="634"/>
      <c r="DM95" s="634"/>
      <c r="DN95" s="634"/>
      <c r="DO95" s="634"/>
      <c r="DP95" s="634"/>
      <c r="DQ95" s="636">
        <f t="shared" si="161"/>
        <v>0</v>
      </c>
      <c r="DR95" s="637">
        <f t="shared" si="118"/>
        <v>37</v>
      </c>
      <c r="DS95" s="637" t="str">
        <f t="shared" si="119"/>
        <v>วัดแหลมดินสอ</v>
      </c>
      <c r="DT95" s="634">
        <f t="shared" si="162"/>
        <v>0</v>
      </c>
      <c r="DU95" s="634">
        <f t="shared" si="163"/>
        <v>0</v>
      </c>
      <c r="DV95" s="634">
        <f t="shared" si="164"/>
        <v>0</v>
      </c>
      <c r="DW95" s="634">
        <f t="shared" si="165"/>
        <v>0</v>
      </c>
      <c r="DX95" s="636">
        <f t="shared" si="166"/>
        <v>1</v>
      </c>
      <c r="DY95" s="638">
        <f t="shared" si="167"/>
        <v>10</v>
      </c>
      <c r="DZ95" s="639"/>
      <c r="EA95" s="639"/>
      <c r="EB95" s="639"/>
      <c r="EC95" s="639"/>
      <c r="ED95" s="639"/>
      <c r="EE95" s="639"/>
      <c r="EF95" s="639"/>
      <c r="EG95" s="639"/>
      <c r="EH95" s="639"/>
      <c r="EI95" s="639"/>
      <c r="EJ95" s="639"/>
      <c r="EK95" s="639"/>
      <c r="EL95" s="639"/>
      <c r="EM95" s="639"/>
      <c r="EN95" s="639"/>
      <c r="EO95" s="639"/>
      <c r="EP95" s="639"/>
      <c r="EQ95" s="639"/>
      <c r="ER95" s="639"/>
      <c r="ES95" s="639"/>
      <c r="ET95" s="639"/>
      <c r="EU95" s="639"/>
      <c r="EV95" s="639"/>
      <c r="EW95" s="639"/>
      <c r="EX95" s="639"/>
      <c r="EY95" s="639"/>
      <c r="EZ95" s="640">
        <f t="shared" si="168"/>
        <v>0</v>
      </c>
      <c r="FA95" s="626"/>
      <c r="FB95" s="641">
        <f t="shared" si="169"/>
        <v>0</v>
      </c>
      <c r="FD95" s="626">
        <f t="shared" si="174"/>
        <v>0</v>
      </c>
    </row>
    <row r="96" spans="1:160" s="395" customFormat="1">
      <c r="A96" s="446">
        <v>52</v>
      </c>
      <c r="B96" s="446" t="s">
        <v>587</v>
      </c>
      <c r="C96" s="446" t="str">
        <f>[1]เตรียมข้อมูล!C56</f>
        <v>ปากพะยูน</v>
      </c>
      <c r="D96" s="446"/>
      <c r="E96" s="384">
        <v>36</v>
      </c>
      <c r="F96" s="384">
        <v>4</v>
      </c>
      <c r="G96" s="384" t="s">
        <v>104</v>
      </c>
      <c r="H96" s="613">
        <v>17</v>
      </c>
      <c r="I96" s="614">
        <f t="shared" si="130"/>
        <v>1</v>
      </c>
      <c r="J96" s="613">
        <v>14</v>
      </c>
      <c r="K96" s="614">
        <f t="shared" si="131"/>
        <v>1</v>
      </c>
      <c r="L96" s="613">
        <v>15</v>
      </c>
      <c r="M96" s="614">
        <f t="shared" si="132"/>
        <v>1</v>
      </c>
      <c r="N96" s="613">
        <v>24</v>
      </c>
      <c r="O96" s="614">
        <f t="shared" si="133"/>
        <v>1</v>
      </c>
      <c r="P96" s="613">
        <v>20</v>
      </c>
      <c r="Q96" s="614">
        <f t="shared" si="134"/>
        <v>1</v>
      </c>
      <c r="R96" s="613">
        <v>29</v>
      </c>
      <c r="S96" s="614">
        <f t="shared" si="135"/>
        <v>1</v>
      </c>
      <c r="T96" s="613">
        <v>20</v>
      </c>
      <c r="U96" s="614">
        <f t="shared" si="136"/>
        <v>1</v>
      </c>
      <c r="V96" s="613">
        <v>12</v>
      </c>
      <c r="W96" s="614">
        <f t="shared" si="137"/>
        <v>1</v>
      </c>
      <c r="X96" s="615">
        <v>0</v>
      </c>
      <c r="Y96" s="614">
        <f t="shared" si="138"/>
        <v>0</v>
      </c>
      <c r="Z96" s="615">
        <v>0</v>
      </c>
      <c r="AA96" s="614">
        <f t="shared" si="139"/>
        <v>0</v>
      </c>
      <c r="AB96" s="615">
        <v>0</v>
      </c>
      <c r="AC96" s="614">
        <f t="shared" si="140"/>
        <v>0</v>
      </c>
      <c r="AD96" s="615"/>
      <c r="AE96" s="616"/>
      <c r="AF96" s="615"/>
      <c r="AG96" s="616"/>
      <c r="AH96" s="615"/>
      <c r="AI96" s="616"/>
      <c r="AJ96" s="617">
        <f t="shared" si="141"/>
        <v>151</v>
      </c>
      <c r="AK96" s="618">
        <f t="shared" si="142"/>
        <v>8</v>
      </c>
      <c r="AL96" s="613">
        <v>1</v>
      </c>
      <c r="AM96" s="613">
        <v>10</v>
      </c>
      <c r="AN96" s="618">
        <f t="shared" si="143"/>
        <v>11</v>
      </c>
      <c r="AO96" s="619">
        <f t="shared" si="144"/>
        <v>1</v>
      </c>
      <c r="AP96" s="660">
        <f t="shared" si="145"/>
        <v>9</v>
      </c>
      <c r="AQ96" s="621">
        <f t="shared" si="146"/>
        <v>10</v>
      </c>
      <c r="AR96" s="622">
        <f t="shared" si="147"/>
        <v>0</v>
      </c>
      <c r="AS96" s="622">
        <f t="shared" si="148"/>
        <v>1</v>
      </c>
      <c r="AT96" s="622">
        <f t="shared" si="149"/>
        <v>1</v>
      </c>
      <c r="AU96" s="623">
        <f t="shared" si="150"/>
        <v>10</v>
      </c>
      <c r="AV96" s="613"/>
      <c r="AW96" s="613"/>
      <c r="AX96" s="718"/>
      <c r="AY96" s="613"/>
      <c r="AZ96" s="618">
        <f t="shared" si="151"/>
        <v>1</v>
      </c>
      <c r="BA96" s="624">
        <f t="shared" si="152"/>
        <v>10</v>
      </c>
      <c r="BB96" s="613"/>
      <c r="BC96" s="625"/>
      <c r="BD96" s="625">
        <f t="shared" si="153"/>
        <v>1</v>
      </c>
      <c r="BE96" s="625">
        <f t="shared" si="154"/>
        <v>0</v>
      </c>
      <c r="BF96" s="626">
        <f t="shared" si="170"/>
        <v>52</v>
      </c>
      <c r="BG96" s="626" t="str">
        <f t="shared" si="171"/>
        <v>วัดบางขวน</v>
      </c>
      <c r="BH96" s="627">
        <f t="shared" si="172"/>
        <v>1</v>
      </c>
      <c r="BI96" s="627">
        <v>2</v>
      </c>
      <c r="BJ96" s="627">
        <v>3</v>
      </c>
      <c r="BK96" s="627">
        <v>1</v>
      </c>
      <c r="BL96" s="627"/>
      <c r="BM96" s="627"/>
      <c r="BN96" s="627">
        <v>1</v>
      </c>
      <c r="BO96" s="628"/>
      <c r="BP96" s="628"/>
      <c r="BQ96" s="628"/>
      <c r="BR96" s="627">
        <v>1</v>
      </c>
      <c r="BS96" s="627"/>
      <c r="BT96" s="627">
        <v>1</v>
      </c>
      <c r="BU96" s="627"/>
      <c r="BV96" s="627"/>
      <c r="BW96" s="627"/>
      <c r="BX96" s="627">
        <v>1</v>
      </c>
      <c r="BY96" s="627"/>
      <c r="BZ96" s="627"/>
      <c r="CA96" s="627"/>
      <c r="CB96" s="627"/>
      <c r="CC96" s="627"/>
      <c r="CD96" s="627"/>
      <c r="CE96" s="627"/>
      <c r="CF96" s="627"/>
      <c r="CG96" s="627"/>
      <c r="CH96" s="629">
        <v>0</v>
      </c>
      <c r="CI96" s="629"/>
      <c r="CJ96" s="630">
        <f t="shared" si="173"/>
        <v>11</v>
      </c>
      <c r="CK96" s="627">
        <f t="shared" si="155"/>
        <v>1</v>
      </c>
      <c r="CL96" s="627">
        <f t="shared" si="156"/>
        <v>9</v>
      </c>
      <c r="CM96" s="631">
        <f t="shared" si="157"/>
        <v>10</v>
      </c>
      <c r="CN96" s="632">
        <f t="shared" si="158"/>
        <v>0</v>
      </c>
      <c r="CO96" s="633">
        <f t="shared" si="159"/>
        <v>1</v>
      </c>
      <c r="CP96" s="632">
        <f t="shared" si="160"/>
        <v>1</v>
      </c>
      <c r="CQ96" s="634"/>
      <c r="CR96" s="634"/>
      <c r="CS96" s="634"/>
      <c r="CT96" s="634"/>
      <c r="CU96" s="634"/>
      <c r="CV96" s="634"/>
      <c r="CW96" s="634"/>
      <c r="CX96" s="635"/>
      <c r="CY96" s="635"/>
      <c r="CZ96" s="635"/>
      <c r="DA96" s="634"/>
      <c r="DB96" s="634"/>
      <c r="DC96" s="634"/>
      <c r="DD96" s="634"/>
      <c r="DE96" s="634"/>
      <c r="DF96" s="634"/>
      <c r="DG96" s="634"/>
      <c r="DH96" s="634"/>
      <c r="DI96" s="634"/>
      <c r="DJ96" s="634"/>
      <c r="DK96" s="634"/>
      <c r="DL96" s="634"/>
      <c r="DM96" s="634"/>
      <c r="DN96" s="634"/>
      <c r="DO96" s="634"/>
      <c r="DP96" s="634"/>
      <c r="DQ96" s="636">
        <f t="shared" si="161"/>
        <v>0</v>
      </c>
      <c r="DR96" s="637">
        <f t="shared" si="118"/>
        <v>52</v>
      </c>
      <c r="DS96" s="637" t="str">
        <f t="shared" si="119"/>
        <v>วัดบางขวน</v>
      </c>
      <c r="DT96" s="634">
        <f t="shared" si="162"/>
        <v>0</v>
      </c>
      <c r="DU96" s="634">
        <f t="shared" si="163"/>
        <v>0</v>
      </c>
      <c r="DV96" s="634">
        <f t="shared" si="164"/>
        <v>0</v>
      </c>
      <c r="DW96" s="634">
        <f t="shared" si="165"/>
        <v>0</v>
      </c>
      <c r="DX96" s="636">
        <f t="shared" si="166"/>
        <v>1</v>
      </c>
      <c r="DY96" s="638">
        <f t="shared" si="167"/>
        <v>10</v>
      </c>
      <c r="DZ96" s="639"/>
      <c r="EA96" s="639"/>
      <c r="EB96" s="639"/>
      <c r="EC96" s="639"/>
      <c r="ED96" s="639"/>
      <c r="EE96" s="639"/>
      <c r="EF96" s="639"/>
      <c r="EG96" s="639"/>
      <c r="EH96" s="639"/>
      <c r="EI96" s="639"/>
      <c r="EJ96" s="639"/>
      <c r="EK96" s="639"/>
      <c r="EL96" s="639"/>
      <c r="EM96" s="639"/>
      <c r="EN96" s="639"/>
      <c r="EO96" s="639"/>
      <c r="EP96" s="639"/>
      <c r="EQ96" s="639"/>
      <c r="ER96" s="639"/>
      <c r="ES96" s="639"/>
      <c r="ET96" s="639"/>
      <c r="EU96" s="639"/>
      <c r="EV96" s="639"/>
      <c r="EW96" s="639"/>
      <c r="EX96" s="639"/>
      <c r="EY96" s="639"/>
      <c r="EZ96" s="640">
        <f t="shared" si="168"/>
        <v>0</v>
      </c>
      <c r="FA96" s="626"/>
      <c r="FB96" s="641">
        <f t="shared" si="169"/>
        <v>0</v>
      </c>
      <c r="FD96" s="626">
        <f t="shared" si="174"/>
        <v>0</v>
      </c>
    </row>
    <row r="97" spans="1:160" s="395" customFormat="1">
      <c r="A97" s="446">
        <v>73</v>
      </c>
      <c r="B97" s="446" t="s">
        <v>588</v>
      </c>
      <c r="C97" s="446" t="str">
        <f>[1]เตรียมข้อมูล!C77</f>
        <v>กงหรา</v>
      </c>
      <c r="D97" s="446"/>
      <c r="E97" s="384">
        <v>15</v>
      </c>
      <c r="F97" s="384">
        <v>4</v>
      </c>
      <c r="G97" s="384" t="s">
        <v>104</v>
      </c>
      <c r="H97" s="613">
        <v>24</v>
      </c>
      <c r="I97" s="614">
        <f t="shared" si="130"/>
        <v>1</v>
      </c>
      <c r="J97" s="613">
        <v>16</v>
      </c>
      <c r="K97" s="614">
        <f t="shared" si="131"/>
        <v>1</v>
      </c>
      <c r="L97" s="613">
        <v>19</v>
      </c>
      <c r="M97" s="614">
        <f t="shared" si="132"/>
        <v>1</v>
      </c>
      <c r="N97" s="613">
        <v>16</v>
      </c>
      <c r="O97" s="614">
        <f t="shared" si="133"/>
        <v>1</v>
      </c>
      <c r="P97" s="613">
        <v>21</v>
      </c>
      <c r="Q97" s="614">
        <f t="shared" si="134"/>
        <v>1</v>
      </c>
      <c r="R97" s="613">
        <v>21</v>
      </c>
      <c r="S97" s="614">
        <f t="shared" si="135"/>
        <v>1</v>
      </c>
      <c r="T97" s="613">
        <v>17</v>
      </c>
      <c r="U97" s="614">
        <f t="shared" si="136"/>
        <v>1</v>
      </c>
      <c r="V97" s="613">
        <v>26</v>
      </c>
      <c r="W97" s="614">
        <f t="shared" si="137"/>
        <v>1</v>
      </c>
      <c r="X97" s="615">
        <v>0</v>
      </c>
      <c r="Y97" s="614">
        <f t="shared" si="138"/>
        <v>0</v>
      </c>
      <c r="Z97" s="615">
        <v>0</v>
      </c>
      <c r="AA97" s="614">
        <f t="shared" si="139"/>
        <v>0</v>
      </c>
      <c r="AB97" s="615">
        <v>0</v>
      </c>
      <c r="AC97" s="614">
        <f t="shared" si="140"/>
        <v>0</v>
      </c>
      <c r="AD97" s="615"/>
      <c r="AE97" s="616"/>
      <c r="AF97" s="615"/>
      <c r="AG97" s="616"/>
      <c r="AH97" s="615"/>
      <c r="AI97" s="616"/>
      <c r="AJ97" s="617">
        <f t="shared" si="141"/>
        <v>160</v>
      </c>
      <c r="AK97" s="618">
        <f t="shared" si="142"/>
        <v>8</v>
      </c>
      <c r="AL97" s="613">
        <v>1</v>
      </c>
      <c r="AM97" s="613">
        <v>10</v>
      </c>
      <c r="AN97" s="618">
        <f t="shared" si="143"/>
        <v>11</v>
      </c>
      <c r="AO97" s="619">
        <f t="shared" si="144"/>
        <v>1</v>
      </c>
      <c r="AP97" s="660">
        <f t="shared" si="145"/>
        <v>9</v>
      </c>
      <c r="AQ97" s="621">
        <f t="shared" si="146"/>
        <v>10</v>
      </c>
      <c r="AR97" s="622">
        <f t="shared" si="147"/>
        <v>0</v>
      </c>
      <c r="AS97" s="622">
        <f t="shared" si="148"/>
        <v>1</v>
      </c>
      <c r="AT97" s="622">
        <f t="shared" si="149"/>
        <v>1</v>
      </c>
      <c r="AU97" s="623">
        <f t="shared" si="150"/>
        <v>10</v>
      </c>
      <c r="AV97" s="613"/>
      <c r="AW97" s="613"/>
      <c r="AX97" s="718"/>
      <c r="AY97" s="613"/>
      <c r="AZ97" s="618">
        <f t="shared" si="151"/>
        <v>1</v>
      </c>
      <c r="BA97" s="624">
        <f t="shared" si="152"/>
        <v>10</v>
      </c>
      <c r="BB97" s="613"/>
      <c r="BC97" s="625"/>
      <c r="BD97" s="625">
        <f t="shared" si="153"/>
        <v>1</v>
      </c>
      <c r="BE97" s="625">
        <f t="shared" si="154"/>
        <v>0</v>
      </c>
      <c r="BF97" s="626">
        <f t="shared" si="170"/>
        <v>73</v>
      </c>
      <c r="BG97" s="626" t="str">
        <f t="shared" si="171"/>
        <v>บ้านคู</v>
      </c>
      <c r="BH97" s="627">
        <f t="shared" si="172"/>
        <v>1</v>
      </c>
      <c r="BI97" s="627">
        <v>2</v>
      </c>
      <c r="BJ97" s="627">
        <v>1</v>
      </c>
      <c r="BK97" s="627">
        <v>2</v>
      </c>
      <c r="BL97" s="627">
        <v>1</v>
      </c>
      <c r="BM97" s="627"/>
      <c r="BN97" s="627">
        <v>1</v>
      </c>
      <c r="BO97" s="628"/>
      <c r="BP97" s="628"/>
      <c r="BQ97" s="628"/>
      <c r="BR97" s="627">
        <v>2</v>
      </c>
      <c r="BS97" s="627"/>
      <c r="BT97" s="627"/>
      <c r="BU97" s="627"/>
      <c r="BV97" s="627"/>
      <c r="BW97" s="627"/>
      <c r="BX97" s="627">
        <v>1</v>
      </c>
      <c r="BY97" s="627"/>
      <c r="BZ97" s="627"/>
      <c r="CA97" s="627"/>
      <c r="CB97" s="627"/>
      <c r="CC97" s="627"/>
      <c r="CD97" s="627"/>
      <c r="CE97" s="627"/>
      <c r="CF97" s="627"/>
      <c r="CG97" s="627"/>
      <c r="CH97" s="629">
        <v>0</v>
      </c>
      <c r="CI97" s="629"/>
      <c r="CJ97" s="630">
        <f t="shared" si="173"/>
        <v>11</v>
      </c>
      <c r="CK97" s="627">
        <f t="shared" si="155"/>
        <v>1</v>
      </c>
      <c r="CL97" s="627">
        <f t="shared" si="156"/>
        <v>9</v>
      </c>
      <c r="CM97" s="631">
        <f t="shared" si="157"/>
        <v>10</v>
      </c>
      <c r="CN97" s="632">
        <f t="shared" si="158"/>
        <v>0</v>
      </c>
      <c r="CO97" s="633">
        <f t="shared" si="159"/>
        <v>1</v>
      </c>
      <c r="CP97" s="632">
        <f t="shared" si="160"/>
        <v>1</v>
      </c>
      <c r="CQ97" s="634"/>
      <c r="CR97" s="634"/>
      <c r="CS97" s="634"/>
      <c r="CT97" s="634"/>
      <c r="CU97" s="634"/>
      <c r="CV97" s="634"/>
      <c r="CW97" s="634"/>
      <c r="CX97" s="635"/>
      <c r="CY97" s="635"/>
      <c r="CZ97" s="635"/>
      <c r="DA97" s="634"/>
      <c r="DB97" s="634"/>
      <c r="DC97" s="634"/>
      <c r="DD97" s="634"/>
      <c r="DE97" s="634"/>
      <c r="DF97" s="634"/>
      <c r="DG97" s="634"/>
      <c r="DH97" s="634"/>
      <c r="DI97" s="634"/>
      <c r="DJ97" s="634"/>
      <c r="DK97" s="634"/>
      <c r="DL97" s="634"/>
      <c r="DM97" s="634"/>
      <c r="DN97" s="634"/>
      <c r="DO97" s="634"/>
      <c r="DP97" s="634"/>
      <c r="DQ97" s="636">
        <f t="shared" si="161"/>
        <v>0</v>
      </c>
      <c r="DR97" s="637">
        <f t="shared" si="118"/>
        <v>73</v>
      </c>
      <c r="DS97" s="637" t="str">
        <f t="shared" si="119"/>
        <v>บ้านคู</v>
      </c>
      <c r="DT97" s="634">
        <f t="shared" si="162"/>
        <v>0</v>
      </c>
      <c r="DU97" s="634">
        <f t="shared" si="163"/>
        <v>0</v>
      </c>
      <c r="DV97" s="634">
        <f t="shared" si="164"/>
        <v>0</v>
      </c>
      <c r="DW97" s="634">
        <f t="shared" si="165"/>
        <v>0</v>
      </c>
      <c r="DX97" s="636">
        <f t="shared" si="166"/>
        <v>1</v>
      </c>
      <c r="DY97" s="638">
        <f t="shared" si="167"/>
        <v>10</v>
      </c>
      <c r="DZ97" s="639"/>
      <c r="EA97" s="639"/>
      <c r="EB97" s="639"/>
      <c r="EC97" s="639"/>
      <c r="ED97" s="639"/>
      <c r="EE97" s="639"/>
      <c r="EF97" s="639"/>
      <c r="EG97" s="639"/>
      <c r="EH97" s="639"/>
      <c r="EI97" s="639"/>
      <c r="EJ97" s="639"/>
      <c r="EK97" s="639"/>
      <c r="EL97" s="639"/>
      <c r="EM97" s="639"/>
      <c r="EN97" s="639"/>
      <c r="EO97" s="639"/>
      <c r="EP97" s="639"/>
      <c r="EQ97" s="639"/>
      <c r="ER97" s="639"/>
      <c r="ES97" s="639"/>
      <c r="ET97" s="639"/>
      <c r="EU97" s="639"/>
      <c r="EV97" s="639"/>
      <c r="EW97" s="639"/>
      <c r="EX97" s="639"/>
      <c r="EY97" s="639"/>
      <c r="EZ97" s="640">
        <f t="shared" si="168"/>
        <v>0</v>
      </c>
      <c r="FA97" s="626"/>
      <c r="FB97" s="641">
        <f t="shared" si="169"/>
        <v>0</v>
      </c>
      <c r="FD97" s="626">
        <f t="shared" si="174"/>
        <v>0</v>
      </c>
    </row>
    <row r="98" spans="1:160" s="395" customFormat="1">
      <c r="A98" s="446">
        <v>82</v>
      </c>
      <c r="B98" s="446" t="s">
        <v>589</v>
      </c>
      <c r="C98" s="446" t="str">
        <f>[1]เตรียมข้อมูล!C86</f>
        <v>ตะโหมด</v>
      </c>
      <c r="D98" s="446"/>
      <c r="E98" s="384">
        <v>20</v>
      </c>
      <c r="F98" s="384">
        <v>4</v>
      </c>
      <c r="G98" s="384" t="s">
        <v>104</v>
      </c>
      <c r="H98" s="613">
        <v>27</v>
      </c>
      <c r="I98" s="614">
        <f t="shared" si="130"/>
        <v>1</v>
      </c>
      <c r="J98" s="613">
        <v>23</v>
      </c>
      <c r="K98" s="614">
        <f t="shared" si="131"/>
        <v>1</v>
      </c>
      <c r="L98" s="613">
        <v>13</v>
      </c>
      <c r="M98" s="614">
        <f t="shared" si="132"/>
        <v>1</v>
      </c>
      <c r="N98" s="613">
        <v>24</v>
      </c>
      <c r="O98" s="614">
        <f t="shared" si="133"/>
        <v>1</v>
      </c>
      <c r="P98" s="613">
        <v>19</v>
      </c>
      <c r="Q98" s="614">
        <f t="shared" si="134"/>
        <v>1</v>
      </c>
      <c r="R98" s="613">
        <v>18</v>
      </c>
      <c r="S98" s="614">
        <f t="shared" si="135"/>
        <v>1</v>
      </c>
      <c r="T98" s="613">
        <v>21</v>
      </c>
      <c r="U98" s="614">
        <f t="shared" si="136"/>
        <v>1</v>
      </c>
      <c r="V98" s="613">
        <v>16</v>
      </c>
      <c r="W98" s="614">
        <f t="shared" si="137"/>
        <v>1</v>
      </c>
      <c r="X98" s="615">
        <v>0</v>
      </c>
      <c r="Y98" s="614">
        <f t="shared" si="138"/>
        <v>0</v>
      </c>
      <c r="Z98" s="615">
        <v>0</v>
      </c>
      <c r="AA98" s="614">
        <f t="shared" si="139"/>
        <v>0</v>
      </c>
      <c r="AB98" s="615">
        <v>0</v>
      </c>
      <c r="AC98" s="614">
        <f t="shared" si="140"/>
        <v>0</v>
      </c>
      <c r="AD98" s="615"/>
      <c r="AE98" s="616"/>
      <c r="AF98" s="615"/>
      <c r="AG98" s="616"/>
      <c r="AH98" s="615"/>
      <c r="AI98" s="616"/>
      <c r="AJ98" s="617">
        <f t="shared" si="141"/>
        <v>161</v>
      </c>
      <c r="AK98" s="618">
        <f t="shared" si="142"/>
        <v>8</v>
      </c>
      <c r="AL98" s="613">
        <v>1</v>
      </c>
      <c r="AM98" s="613">
        <v>10</v>
      </c>
      <c r="AN98" s="618">
        <f t="shared" si="143"/>
        <v>11</v>
      </c>
      <c r="AO98" s="619">
        <f t="shared" si="144"/>
        <v>1</v>
      </c>
      <c r="AP98" s="660">
        <f t="shared" si="145"/>
        <v>9</v>
      </c>
      <c r="AQ98" s="621">
        <f t="shared" si="146"/>
        <v>10</v>
      </c>
      <c r="AR98" s="622">
        <f t="shared" si="147"/>
        <v>0</v>
      </c>
      <c r="AS98" s="622">
        <f t="shared" si="148"/>
        <v>1</v>
      </c>
      <c r="AT98" s="622">
        <f t="shared" si="149"/>
        <v>1</v>
      </c>
      <c r="AU98" s="623">
        <f t="shared" si="150"/>
        <v>10</v>
      </c>
      <c r="AV98" s="613"/>
      <c r="AW98" s="613"/>
      <c r="AX98" s="718"/>
      <c r="AY98" s="613"/>
      <c r="AZ98" s="618">
        <f t="shared" si="151"/>
        <v>1</v>
      </c>
      <c r="BA98" s="624">
        <f t="shared" si="152"/>
        <v>10</v>
      </c>
      <c r="BB98" s="613"/>
      <c r="BC98" s="625"/>
      <c r="BD98" s="625">
        <f t="shared" si="153"/>
        <v>1</v>
      </c>
      <c r="BE98" s="625">
        <f t="shared" si="154"/>
        <v>0</v>
      </c>
      <c r="BF98" s="626">
        <f t="shared" si="170"/>
        <v>82</v>
      </c>
      <c r="BG98" s="626" t="str">
        <f t="shared" si="171"/>
        <v>บ้านหัวช้าง</v>
      </c>
      <c r="BH98" s="627">
        <f t="shared" si="172"/>
        <v>1</v>
      </c>
      <c r="BI98" s="627">
        <v>2</v>
      </c>
      <c r="BJ98" s="627">
        <v>2</v>
      </c>
      <c r="BK98" s="627">
        <v>2</v>
      </c>
      <c r="BL98" s="627">
        <v>0</v>
      </c>
      <c r="BM98" s="627">
        <v>0</v>
      </c>
      <c r="BN98" s="627">
        <v>1</v>
      </c>
      <c r="BO98" s="628"/>
      <c r="BP98" s="628">
        <v>0</v>
      </c>
      <c r="BQ98" s="628">
        <v>0</v>
      </c>
      <c r="BR98" s="627">
        <v>0</v>
      </c>
      <c r="BS98" s="627">
        <v>0</v>
      </c>
      <c r="BT98" s="627">
        <v>1</v>
      </c>
      <c r="BU98" s="627">
        <v>0</v>
      </c>
      <c r="BV98" s="627">
        <v>0</v>
      </c>
      <c r="BW98" s="627">
        <v>0</v>
      </c>
      <c r="BX98" s="627">
        <v>1</v>
      </c>
      <c r="BY98" s="627">
        <v>0</v>
      </c>
      <c r="BZ98" s="627">
        <v>0</v>
      </c>
      <c r="CA98" s="627">
        <v>1</v>
      </c>
      <c r="CB98" s="627">
        <v>0</v>
      </c>
      <c r="CC98" s="627">
        <v>0</v>
      </c>
      <c r="CD98" s="627">
        <v>0</v>
      </c>
      <c r="CE98" s="627">
        <v>0</v>
      </c>
      <c r="CF98" s="627">
        <v>0</v>
      </c>
      <c r="CG98" s="627"/>
      <c r="CH98" s="629">
        <v>0</v>
      </c>
      <c r="CI98" s="629"/>
      <c r="CJ98" s="630">
        <f t="shared" si="173"/>
        <v>11</v>
      </c>
      <c r="CK98" s="627">
        <f t="shared" si="155"/>
        <v>1</v>
      </c>
      <c r="CL98" s="627">
        <f t="shared" si="156"/>
        <v>9</v>
      </c>
      <c r="CM98" s="631">
        <f t="shared" si="157"/>
        <v>10</v>
      </c>
      <c r="CN98" s="632">
        <f t="shared" si="158"/>
        <v>0</v>
      </c>
      <c r="CO98" s="633">
        <f t="shared" si="159"/>
        <v>1</v>
      </c>
      <c r="CP98" s="632">
        <f t="shared" si="160"/>
        <v>1</v>
      </c>
      <c r="CQ98" s="634"/>
      <c r="CR98" s="634"/>
      <c r="CS98" s="634"/>
      <c r="CT98" s="634"/>
      <c r="CU98" s="634"/>
      <c r="CV98" s="634"/>
      <c r="CW98" s="634"/>
      <c r="CX98" s="635"/>
      <c r="CY98" s="635"/>
      <c r="CZ98" s="635"/>
      <c r="DA98" s="634"/>
      <c r="DB98" s="634"/>
      <c r="DC98" s="634"/>
      <c r="DD98" s="634"/>
      <c r="DE98" s="634"/>
      <c r="DF98" s="634"/>
      <c r="DG98" s="634"/>
      <c r="DH98" s="634"/>
      <c r="DI98" s="634"/>
      <c r="DJ98" s="634"/>
      <c r="DK98" s="634"/>
      <c r="DL98" s="634"/>
      <c r="DM98" s="634"/>
      <c r="DN98" s="634"/>
      <c r="DO98" s="634"/>
      <c r="DP98" s="634"/>
      <c r="DQ98" s="636">
        <f t="shared" si="161"/>
        <v>0</v>
      </c>
      <c r="DR98" s="637">
        <f t="shared" si="118"/>
        <v>82</v>
      </c>
      <c r="DS98" s="637" t="str">
        <f t="shared" si="119"/>
        <v>บ้านหัวช้าง</v>
      </c>
      <c r="DT98" s="634">
        <f t="shared" si="162"/>
        <v>0</v>
      </c>
      <c r="DU98" s="634">
        <f t="shared" si="163"/>
        <v>0</v>
      </c>
      <c r="DV98" s="634">
        <f t="shared" si="164"/>
        <v>0</v>
      </c>
      <c r="DW98" s="634">
        <f t="shared" si="165"/>
        <v>0</v>
      </c>
      <c r="DX98" s="636">
        <f t="shared" si="166"/>
        <v>1</v>
      </c>
      <c r="DY98" s="638">
        <f t="shared" si="167"/>
        <v>10</v>
      </c>
      <c r="DZ98" s="639"/>
      <c r="EA98" s="639"/>
      <c r="EB98" s="639"/>
      <c r="EC98" s="639"/>
      <c r="ED98" s="639"/>
      <c r="EE98" s="639"/>
      <c r="EF98" s="639"/>
      <c r="EG98" s="639"/>
      <c r="EH98" s="639"/>
      <c r="EI98" s="639"/>
      <c r="EJ98" s="639"/>
      <c r="EK98" s="639"/>
      <c r="EL98" s="639"/>
      <c r="EM98" s="639"/>
      <c r="EN98" s="639"/>
      <c r="EO98" s="639"/>
      <c r="EP98" s="639"/>
      <c r="EQ98" s="639"/>
      <c r="ER98" s="639"/>
      <c r="ES98" s="639"/>
      <c r="ET98" s="639"/>
      <c r="EU98" s="639"/>
      <c r="EV98" s="639"/>
      <c r="EW98" s="639"/>
      <c r="EX98" s="639"/>
      <c r="EY98" s="639"/>
      <c r="EZ98" s="640">
        <f t="shared" si="168"/>
        <v>0</v>
      </c>
      <c r="FA98" s="626"/>
      <c r="FB98" s="641">
        <f t="shared" si="169"/>
        <v>0</v>
      </c>
      <c r="FD98" s="626">
        <f t="shared" si="174"/>
        <v>0</v>
      </c>
    </row>
    <row r="99" spans="1:160" s="395" customFormat="1">
      <c r="A99" s="446">
        <v>96</v>
      </c>
      <c r="B99" s="446" t="s">
        <v>590</v>
      </c>
      <c r="C99" s="446" t="str">
        <f>[1]เตรียมข้อมูล!C100</f>
        <v>ป่าบอน</v>
      </c>
      <c r="D99" s="446"/>
      <c r="E99" s="384">
        <v>23</v>
      </c>
      <c r="F99" s="384">
        <v>4</v>
      </c>
      <c r="G99" s="384" t="s">
        <v>104</v>
      </c>
      <c r="H99" s="613">
        <v>25</v>
      </c>
      <c r="I99" s="614">
        <f t="shared" si="130"/>
        <v>1</v>
      </c>
      <c r="J99" s="613">
        <v>26</v>
      </c>
      <c r="K99" s="614">
        <f t="shared" si="131"/>
        <v>1</v>
      </c>
      <c r="L99" s="613">
        <v>21</v>
      </c>
      <c r="M99" s="614">
        <f t="shared" si="132"/>
        <v>1</v>
      </c>
      <c r="N99" s="613">
        <v>10</v>
      </c>
      <c r="O99" s="614">
        <f t="shared" si="133"/>
        <v>1</v>
      </c>
      <c r="P99" s="613">
        <v>14</v>
      </c>
      <c r="Q99" s="614">
        <f t="shared" si="134"/>
        <v>1</v>
      </c>
      <c r="R99" s="613">
        <v>25</v>
      </c>
      <c r="S99" s="614">
        <f t="shared" si="135"/>
        <v>1</v>
      </c>
      <c r="T99" s="613">
        <v>25</v>
      </c>
      <c r="U99" s="614">
        <f t="shared" si="136"/>
        <v>1</v>
      </c>
      <c r="V99" s="613">
        <v>15</v>
      </c>
      <c r="W99" s="614">
        <f t="shared" si="137"/>
        <v>1</v>
      </c>
      <c r="X99" s="615">
        <v>0</v>
      </c>
      <c r="Y99" s="614">
        <f t="shared" si="138"/>
        <v>0</v>
      </c>
      <c r="Z99" s="615">
        <v>0</v>
      </c>
      <c r="AA99" s="614">
        <f t="shared" si="139"/>
        <v>0</v>
      </c>
      <c r="AB99" s="615">
        <v>0</v>
      </c>
      <c r="AC99" s="614">
        <f t="shared" si="140"/>
        <v>0</v>
      </c>
      <c r="AD99" s="615"/>
      <c r="AE99" s="616"/>
      <c r="AF99" s="615"/>
      <c r="AG99" s="616"/>
      <c r="AH99" s="615"/>
      <c r="AI99" s="616"/>
      <c r="AJ99" s="617">
        <f t="shared" si="141"/>
        <v>161</v>
      </c>
      <c r="AK99" s="618">
        <f t="shared" si="142"/>
        <v>8</v>
      </c>
      <c r="AL99" s="613">
        <v>1</v>
      </c>
      <c r="AM99" s="613">
        <v>10</v>
      </c>
      <c r="AN99" s="618">
        <f t="shared" si="143"/>
        <v>11</v>
      </c>
      <c r="AO99" s="619">
        <f t="shared" si="144"/>
        <v>1</v>
      </c>
      <c r="AP99" s="660">
        <f t="shared" si="145"/>
        <v>9</v>
      </c>
      <c r="AQ99" s="621">
        <f t="shared" si="146"/>
        <v>10</v>
      </c>
      <c r="AR99" s="622">
        <f t="shared" si="147"/>
        <v>0</v>
      </c>
      <c r="AS99" s="622">
        <f t="shared" si="148"/>
        <v>1</v>
      </c>
      <c r="AT99" s="622">
        <f t="shared" si="149"/>
        <v>1</v>
      </c>
      <c r="AU99" s="623">
        <f t="shared" si="150"/>
        <v>10</v>
      </c>
      <c r="AV99" s="613"/>
      <c r="AW99" s="613"/>
      <c r="AX99" s="718"/>
      <c r="AY99" s="613"/>
      <c r="AZ99" s="618">
        <f t="shared" si="151"/>
        <v>1</v>
      </c>
      <c r="BA99" s="624">
        <f t="shared" si="152"/>
        <v>10</v>
      </c>
      <c r="BB99" s="613"/>
      <c r="BC99" s="625"/>
      <c r="BD99" s="625">
        <f t="shared" si="153"/>
        <v>1</v>
      </c>
      <c r="BE99" s="625">
        <f t="shared" si="154"/>
        <v>0</v>
      </c>
      <c r="BF99" s="626">
        <f t="shared" si="170"/>
        <v>96</v>
      </c>
      <c r="BG99" s="626" t="str">
        <f t="shared" si="171"/>
        <v>วัดควนเพ็ง</v>
      </c>
      <c r="BH99" s="627">
        <f t="shared" si="172"/>
        <v>1</v>
      </c>
      <c r="BI99" s="627">
        <v>2</v>
      </c>
      <c r="BJ99" s="627">
        <v>1</v>
      </c>
      <c r="BK99" s="627">
        <v>1</v>
      </c>
      <c r="BL99" s="627">
        <v>1</v>
      </c>
      <c r="BM99" s="627"/>
      <c r="BN99" s="627">
        <v>1</v>
      </c>
      <c r="BO99" s="628"/>
      <c r="BP99" s="628"/>
      <c r="BQ99" s="628"/>
      <c r="BR99" s="627">
        <v>1</v>
      </c>
      <c r="BS99" s="627"/>
      <c r="BT99" s="627">
        <v>1</v>
      </c>
      <c r="BU99" s="627">
        <v>0</v>
      </c>
      <c r="BV99" s="627"/>
      <c r="BW99" s="627"/>
      <c r="BX99" s="627"/>
      <c r="BY99" s="627">
        <v>0</v>
      </c>
      <c r="BZ99" s="627">
        <v>0</v>
      </c>
      <c r="CA99" s="627">
        <v>2</v>
      </c>
      <c r="CB99" s="627"/>
      <c r="CC99" s="627"/>
      <c r="CD99" s="627"/>
      <c r="CE99" s="627"/>
      <c r="CF99" s="627"/>
      <c r="CG99" s="627"/>
      <c r="CH99" s="629">
        <v>0</v>
      </c>
      <c r="CI99" s="629"/>
      <c r="CJ99" s="630">
        <f t="shared" si="173"/>
        <v>11</v>
      </c>
      <c r="CK99" s="627">
        <f t="shared" si="155"/>
        <v>1</v>
      </c>
      <c r="CL99" s="627">
        <f t="shared" si="156"/>
        <v>9</v>
      </c>
      <c r="CM99" s="631">
        <f t="shared" si="157"/>
        <v>10</v>
      </c>
      <c r="CN99" s="632">
        <f t="shared" si="158"/>
        <v>0</v>
      </c>
      <c r="CO99" s="633">
        <f t="shared" si="159"/>
        <v>1</v>
      </c>
      <c r="CP99" s="632">
        <f t="shared" si="160"/>
        <v>1</v>
      </c>
      <c r="CQ99" s="634"/>
      <c r="CR99" s="634"/>
      <c r="CS99" s="634"/>
      <c r="CT99" s="634"/>
      <c r="CU99" s="634"/>
      <c r="CV99" s="634"/>
      <c r="CW99" s="634"/>
      <c r="CX99" s="635"/>
      <c r="CY99" s="635"/>
      <c r="CZ99" s="635"/>
      <c r="DA99" s="634"/>
      <c r="DB99" s="634"/>
      <c r="DC99" s="634"/>
      <c r="DD99" s="634"/>
      <c r="DE99" s="634"/>
      <c r="DF99" s="634"/>
      <c r="DG99" s="634"/>
      <c r="DH99" s="634"/>
      <c r="DI99" s="634"/>
      <c r="DJ99" s="634"/>
      <c r="DK99" s="634"/>
      <c r="DL99" s="634"/>
      <c r="DM99" s="634"/>
      <c r="DN99" s="634"/>
      <c r="DO99" s="634"/>
      <c r="DP99" s="634"/>
      <c r="DQ99" s="636">
        <f t="shared" si="161"/>
        <v>0</v>
      </c>
      <c r="DR99" s="637">
        <f t="shared" si="118"/>
        <v>96</v>
      </c>
      <c r="DS99" s="637" t="str">
        <f t="shared" si="119"/>
        <v>วัดควนเพ็ง</v>
      </c>
      <c r="DT99" s="634">
        <f t="shared" si="162"/>
        <v>0</v>
      </c>
      <c r="DU99" s="634">
        <f t="shared" si="163"/>
        <v>0</v>
      </c>
      <c r="DV99" s="634">
        <f t="shared" si="164"/>
        <v>0</v>
      </c>
      <c r="DW99" s="634">
        <f t="shared" si="165"/>
        <v>0</v>
      </c>
      <c r="DX99" s="636">
        <f t="shared" si="166"/>
        <v>1</v>
      </c>
      <c r="DY99" s="638">
        <f t="shared" si="167"/>
        <v>10</v>
      </c>
      <c r="DZ99" s="639"/>
      <c r="EA99" s="639"/>
      <c r="EB99" s="639"/>
      <c r="EC99" s="639"/>
      <c r="ED99" s="639"/>
      <c r="EE99" s="639"/>
      <c r="EF99" s="639"/>
      <c r="EG99" s="639"/>
      <c r="EH99" s="639"/>
      <c r="EI99" s="639"/>
      <c r="EJ99" s="639"/>
      <c r="EK99" s="639"/>
      <c r="EL99" s="639"/>
      <c r="EM99" s="639"/>
      <c r="EN99" s="639"/>
      <c r="EO99" s="639"/>
      <c r="EP99" s="639"/>
      <c r="EQ99" s="639"/>
      <c r="ER99" s="639"/>
      <c r="ES99" s="639"/>
      <c r="ET99" s="639"/>
      <c r="EU99" s="639"/>
      <c r="EV99" s="639"/>
      <c r="EW99" s="639"/>
      <c r="EX99" s="639"/>
      <c r="EY99" s="639"/>
      <c r="EZ99" s="640">
        <f t="shared" si="168"/>
        <v>0</v>
      </c>
      <c r="FA99" s="626"/>
      <c r="FB99" s="641">
        <f t="shared" si="169"/>
        <v>0</v>
      </c>
      <c r="FD99" s="626">
        <f t="shared" si="174"/>
        <v>0</v>
      </c>
    </row>
    <row r="100" spans="1:160" s="395" customFormat="1">
      <c r="A100" s="446">
        <v>39</v>
      </c>
      <c r="B100" s="446" t="s">
        <v>591</v>
      </c>
      <c r="C100" s="446" t="str">
        <f>[1]เตรียมข้อมูล!C43</f>
        <v>ปากพะยูน</v>
      </c>
      <c r="D100" s="446"/>
      <c r="E100" s="384">
        <v>38</v>
      </c>
      <c r="F100" s="384">
        <v>4</v>
      </c>
      <c r="G100" s="384" t="s">
        <v>104</v>
      </c>
      <c r="H100" s="613">
        <v>12</v>
      </c>
      <c r="I100" s="614">
        <f t="shared" si="130"/>
        <v>1</v>
      </c>
      <c r="J100" s="613">
        <v>20</v>
      </c>
      <c r="K100" s="614">
        <f t="shared" si="131"/>
        <v>1</v>
      </c>
      <c r="L100" s="613">
        <v>17</v>
      </c>
      <c r="M100" s="614">
        <f t="shared" si="132"/>
        <v>1</v>
      </c>
      <c r="N100" s="613">
        <v>20</v>
      </c>
      <c r="O100" s="614">
        <f t="shared" si="133"/>
        <v>1</v>
      </c>
      <c r="P100" s="613">
        <v>33</v>
      </c>
      <c r="Q100" s="614">
        <f t="shared" si="134"/>
        <v>1</v>
      </c>
      <c r="R100" s="613">
        <v>23</v>
      </c>
      <c r="S100" s="614">
        <f t="shared" si="135"/>
        <v>1</v>
      </c>
      <c r="T100" s="613">
        <v>21</v>
      </c>
      <c r="U100" s="614">
        <f t="shared" si="136"/>
        <v>1</v>
      </c>
      <c r="V100" s="613">
        <v>24</v>
      </c>
      <c r="W100" s="614">
        <f t="shared" si="137"/>
        <v>1</v>
      </c>
      <c r="X100" s="615">
        <v>0</v>
      </c>
      <c r="Y100" s="614">
        <f t="shared" si="138"/>
        <v>0</v>
      </c>
      <c r="Z100" s="615">
        <v>0</v>
      </c>
      <c r="AA100" s="614">
        <f t="shared" si="139"/>
        <v>0</v>
      </c>
      <c r="AB100" s="615">
        <v>0</v>
      </c>
      <c r="AC100" s="614">
        <f t="shared" si="140"/>
        <v>0</v>
      </c>
      <c r="AD100" s="615"/>
      <c r="AE100" s="616"/>
      <c r="AF100" s="615"/>
      <c r="AG100" s="616"/>
      <c r="AH100" s="615"/>
      <c r="AI100" s="616"/>
      <c r="AJ100" s="617">
        <f t="shared" si="141"/>
        <v>170</v>
      </c>
      <c r="AK100" s="618">
        <f t="shared" si="142"/>
        <v>8</v>
      </c>
      <c r="AL100" s="613">
        <v>1</v>
      </c>
      <c r="AM100" s="613">
        <v>10</v>
      </c>
      <c r="AN100" s="618">
        <f t="shared" si="143"/>
        <v>11</v>
      </c>
      <c r="AO100" s="619">
        <f t="shared" si="144"/>
        <v>1</v>
      </c>
      <c r="AP100" s="660">
        <f t="shared" si="145"/>
        <v>9</v>
      </c>
      <c r="AQ100" s="621">
        <f t="shared" si="146"/>
        <v>10</v>
      </c>
      <c r="AR100" s="622">
        <f t="shared" si="147"/>
        <v>0</v>
      </c>
      <c r="AS100" s="622">
        <f t="shared" si="148"/>
        <v>1</v>
      </c>
      <c r="AT100" s="622">
        <f t="shared" si="149"/>
        <v>1</v>
      </c>
      <c r="AU100" s="623">
        <f t="shared" si="150"/>
        <v>10</v>
      </c>
      <c r="AV100" s="613"/>
      <c r="AW100" s="613"/>
      <c r="AX100" s="718"/>
      <c r="AY100" s="613"/>
      <c r="AZ100" s="618">
        <f t="shared" si="151"/>
        <v>1</v>
      </c>
      <c r="BA100" s="624">
        <f t="shared" si="152"/>
        <v>10</v>
      </c>
      <c r="BB100" s="613"/>
      <c r="BC100" s="625"/>
      <c r="BD100" s="625">
        <f t="shared" si="153"/>
        <v>1</v>
      </c>
      <c r="BE100" s="625">
        <f t="shared" si="154"/>
        <v>0</v>
      </c>
      <c r="BF100" s="626">
        <f t="shared" si="170"/>
        <v>39</v>
      </c>
      <c r="BG100" s="626" t="str">
        <f t="shared" si="171"/>
        <v>บ้านทะเลเหมียง</v>
      </c>
      <c r="BH100" s="627">
        <f t="shared" si="172"/>
        <v>1</v>
      </c>
      <c r="BI100" s="627">
        <v>1</v>
      </c>
      <c r="BJ100" s="627">
        <v>5</v>
      </c>
      <c r="BK100" s="627">
        <v>2</v>
      </c>
      <c r="BL100" s="627">
        <v>0</v>
      </c>
      <c r="BM100" s="627">
        <v>0</v>
      </c>
      <c r="BN100" s="627">
        <v>0</v>
      </c>
      <c r="BO100" s="628">
        <v>0</v>
      </c>
      <c r="BP100" s="628">
        <v>0</v>
      </c>
      <c r="BQ100" s="628">
        <v>0</v>
      </c>
      <c r="BR100" s="627">
        <v>2</v>
      </c>
      <c r="BS100" s="627">
        <v>0</v>
      </c>
      <c r="BT100" s="627">
        <v>0</v>
      </c>
      <c r="BU100" s="627">
        <v>0</v>
      </c>
      <c r="BV100" s="627">
        <v>0</v>
      </c>
      <c r="BW100" s="627">
        <v>0</v>
      </c>
      <c r="BX100" s="627">
        <v>0</v>
      </c>
      <c r="BY100" s="627">
        <v>0</v>
      </c>
      <c r="BZ100" s="627"/>
      <c r="CA100" s="627"/>
      <c r="CB100" s="627"/>
      <c r="CC100" s="627"/>
      <c r="CD100" s="627"/>
      <c r="CE100" s="627"/>
      <c r="CF100" s="627"/>
      <c r="CG100" s="627"/>
      <c r="CH100" s="629">
        <v>0</v>
      </c>
      <c r="CI100" s="629"/>
      <c r="CJ100" s="630">
        <f t="shared" si="173"/>
        <v>11</v>
      </c>
      <c r="CK100" s="627">
        <f t="shared" si="155"/>
        <v>1</v>
      </c>
      <c r="CL100" s="627">
        <f t="shared" si="156"/>
        <v>9</v>
      </c>
      <c r="CM100" s="631">
        <f t="shared" si="157"/>
        <v>10</v>
      </c>
      <c r="CN100" s="632">
        <f t="shared" si="158"/>
        <v>0</v>
      </c>
      <c r="CO100" s="633">
        <f t="shared" si="159"/>
        <v>1</v>
      </c>
      <c r="CP100" s="632">
        <f t="shared" si="160"/>
        <v>1</v>
      </c>
      <c r="CQ100" s="634"/>
      <c r="CR100" s="634"/>
      <c r="CS100" s="634"/>
      <c r="CT100" s="634"/>
      <c r="CU100" s="634"/>
      <c r="CV100" s="634"/>
      <c r="CW100" s="634"/>
      <c r="CX100" s="635"/>
      <c r="CY100" s="635"/>
      <c r="CZ100" s="635"/>
      <c r="DA100" s="634"/>
      <c r="DB100" s="634"/>
      <c r="DC100" s="634"/>
      <c r="DD100" s="634"/>
      <c r="DE100" s="634"/>
      <c r="DF100" s="634"/>
      <c r="DG100" s="634"/>
      <c r="DH100" s="634"/>
      <c r="DI100" s="634"/>
      <c r="DJ100" s="634"/>
      <c r="DK100" s="634"/>
      <c r="DL100" s="634"/>
      <c r="DM100" s="634"/>
      <c r="DN100" s="634"/>
      <c r="DO100" s="634"/>
      <c r="DP100" s="634"/>
      <c r="DQ100" s="636">
        <f t="shared" si="161"/>
        <v>0</v>
      </c>
      <c r="DR100" s="637">
        <f t="shared" ref="DR100:DR143" si="175">A100</f>
        <v>39</v>
      </c>
      <c r="DS100" s="637" t="str">
        <f t="shared" ref="DS100:DS143" si="176">B100</f>
        <v>บ้านทะเลเหมียง</v>
      </c>
      <c r="DT100" s="634">
        <f t="shared" si="162"/>
        <v>0</v>
      </c>
      <c r="DU100" s="634">
        <f t="shared" si="163"/>
        <v>0</v>
      </c>
      <c r="DV100" s="634">
        <f t="shared" si="164"/>
        <v>0</v>
      </c>
      <c r="DW100" s="634">
        <f t="shared" si="165"/>
        <v>0</v>
      </c>
      <c r="DX100" s="636">
        <f t="shared" si="166"/>
        <v>1</v>
      </c>
      <c r="DY100" s="638">
        <f t="shared" si="167"/>
        <v>10</v>
      </c>
      <c r="DZ100" s="639"/>
      <c r="EA100" s="639"/>
      <c r="EB100" s="639"/>
      <c r="EC100" s="639"/>
      <c r="ED100" s="639"/>
      <c r="EE100" s="639"/>
      <c r="EF100" s="639"/>
      <c r="EG100" s="639"/>
      <c r="EH100" s="639"/>
      <c r="EI100" s="639"/>
      <c r="EJ100" s="639"/>
      <c r="EK100" s="639"/>
      <c r="EL100" s="639"/>
      <c r="EM100" s="639"/>
      <c r="EN100" s="639"/>
      <c r="EO100" s="639"/>
      <c r="EP100" s="639"/>
      <c r="EQ100" s="639"/>
      <c r="ER100" s="639"/>
      <c r="ES100" s="639"/>
      <c r="ET100" s="639"/>
      <c r="EU100" s="639"/>
      <c r="EV100" s="639"/>
      <c r="EW100" s="639"/>
      <c r="EX100" s="639"/>
      <c r="EY100" s="639"/>
      <c r="EZ100" s="640">
        <f t="shared" si="168"/>
        <v>0</v>
      </c>
      <c r="FA100" s="626"/>
      <c r="FB100" s="641">
        <f t="shared" si="169"/>
        <v>0</v>
      </c>
      <c r="FD100" s="626">
        <f t="shared" si="174"/>
        <v>0</v>
      </c>
    </row>
    <row r="101" spans="1:160" s="395" customFormat="1">
      <c r="A101" s="446">
        <v>101</v>
      </c>
      <c r="B101" s="446" t="s">
        <v>592</v>
      </c>
      <c r="C101" s="446" t="str">
        <f>[1]เตรียมข้อมูล!C105</f>
        <v>ป่าบอน</v>
      </c>
      <c r="D101" s="446"/>
      <c r="E101" s="384">
        <v>22</v>
      </c>
      <c r="F101" s="384">
        <v>4</v>
      </c>
      <c r="G101" s="384" t="s">
        <v>104</v>
      </c>
      <c r="H101" s="613">
        <v>18</v>
      </c>
      <c r="I101" s="614">
        <f t="shared" si="130"/>
        <v>1</v>
      </c>
      <c r="J101" s="613">
        <v>24</v>
      </c>
      <c r="K101" s="614">
        <f t="shared" si="131"/>
        <v>1</v>
      </c>
      <c r="L101" s="613">
        <v>24</v>
      </c>
      <c r="M101" s="614">
        <f t="shared" si="132"/>
        <v>1</v>
      </c>
      <c r="N101" s="613">
        <v>18</v>
      </c>
      <c r="O101" s="614">
        <f t="shared" si="133"/>
        <v>1</v>
      </c>
      <c r="P101" s="613">
        <v>21</v>
      </c>
      <c r="Q101" s="614">
        <f t="shared" si="134"/>
        <v>1</v>
      </c>
      <c r="R101" s="613">
        <v>20</v>
      </c>
      <c r="S101" s="614">
        <f t="shared" si="135"/>
        <v>1</v>
      </c>
      <c r="T101" s="613">
        <v>18</v>
      </c>
      <c r="U101" s="614">
        <f t="shared" si="136"/>
        <v>1</v>
      </c>
      <c r="V101" s="613">
        <v>27</v>
      </c>
      <c r="W101" s="614">
        <f t="shared" si="137"/>
        <v>1</v>
      </c>
      <c r="X101" s="615">
        <v>0</v>
      </c>
      <c r="Y101" s="614">
        <f t="shared" si="138"/>
        <v>0</v>
      </c>
      <c r="Z101" s="615">
        <v>0</v>
      </c>
      <c r="AA101" s="614">
        <f t="shared" si="139"/>
        <v>0</v>
      </c>
      <c r="AB101" s="615">
        <v>0</v>
      </c>
      <c r="AC101" s="614">
        <f t="shared" si="140"/>
        <v>0</v>
      </c>
      <c r="AD101" s="615"/>
      <c r="AE101" s="616"/>
      <c r="AF101" s="615"/>
      <c r="AG101" s="616"/>
      <c r="AH101" s="615"/>
      <c r="AI101" s="616"/>
      <c r="AJ101" s="617">
        <f t="shared" si="141"/>
        <v>170</v>
      </c>
      <c r="AK101" s="618">
        <f t="shared" si="142"/>
        <v>8</v>
      </c>
      <c r="AL101" s="613">
        <v>1</v>
      </c>
      <c r="AM101" s="613">
        <v>10</v>
      </c>
      <c r="AN101" s="618">
        <f t="shared" si="143"/>
        <v>11</v>
      </c>
      <c r="AO101" s="619">
        <f t="shared" si="144"/>
        <v>1</v>
      </c>
      <c r="AP101" s="660">
        <f t="shared" si="145"/>
        <v>9</v>
      </c>
      <c r="AQ101" s="621">
        <f t="shared" si="146"/>
        <v>10</v>
      </c>
      <c r="AR101" s="622">
        <f t="shared" si="147"/>
        <v>0</v>
      </c>
      <c r="AS101" s="622">
        <f t="shared" si="148"/>
        <v>1</v>
      </c>
      <c r="AT101" s="622">
        <f t="shared" si="149"/>
        <v>1</v>
      </c>
      <c r="AU101" s="623">
        <f t="shared" si="150"/>
        <v>10</v>
      </c>
      <c r="AV101" s="613"/>
      <c r="AW101" s="613"/>
      <c r="AX101" s="718"/>
      <c r="AY101" s="613"/>
      <c r="AZ101" s="618">
        <f t="shared" si="151"/>
        <v>1</v>
      </c>
      <c r="BA101" s="624">
        <f t="shared" si="152"/>
        <v>10</v>
      </c>
      <c r="BB101" s="613"/>
      <c r="BC101" s="625"/>
      <c r="BD101" s="625">
        <f t="shared" si="153"/>
        <v>1</v>
      </c>
      <c r="BE101" s="625">
        <f t="shared" si="154"/>
        <v>0</v>
      </c>
      <c r="BF101" s="626">
        <f t="shared" si="170"/>
        <v>101</v>
      </c>
      <c r="BG101" s="626" t="str">
        <f t="shared" si="171"/>
        <v>บ้านน้ำตก</v>
      </c>
      <c r="BH101" s="627">
        <f t="shared" si="172"/>
        <v>1</v>
      </c>
      <c r="BI101" s="627">
        <v>2</v>
      </c>
      <c r="BJ101" s="627"/>
      <c r="BK101" s="627">
        <v>4</v>
      </c>
      <c r="BL101" s="627">
        <v>1</v>
      </c>
      <c r="BM101" s="627"/>
      <c r="BN101" s="627">
        <v>1</v>
      </c>
      <c r="BO101" s="628"/>
      <c r="BP101" s="628"/>
      <c r="BQ101" s="628"/>
      <c r="BR101" s="627"/>
      <c r="BS101" s="627"/>
      <c r="BT101" s="627"/>
      <c r="BU101" s="627">
        <v>1</v>
      </c>
      <c r="BV101" s="627"/>
      <c r="BW101" s="627"/>
      <c r="BX101" s="627"/>
      <c r="BY101" s="627"/>
      <c r="BZ101" s="627"/>
      <c r="CA101" s="627">
        <v>1</v>
      </c>
      <c r="CB101" s="627"/>
      <c r="CC101" s="627"/>
      <c r="CD101" s="627"/>
      <c r="CE101" s="627"/>
      <c r="CF101" s="627"/>
      <c r="CG101" s="627"/>
      <c r="CH101" s="629">
        <v>0</v>
      </c>
      <c r="CI101" s="629"/>
      <c r="CJ101" s="630">
        <f t="shared" si="173"/>
        <v>11</v>
      </c>
      <c r="CK101" s="627">
        <f t="shared" si="155"/>
        <v>1</v>
      </c>
      <c r="CL101" s="627">
        <f t="shared" si="156"/>
        <v>9</v>
      </c>
      <c r="CM101" s="631">
        <f t="shared" si="157"/>
        <v>10</v>
      </c>
      <c r="CN101" s="632">
        <f t="shared" si="158"/>
        <v>0</v>
      </c>
      <c r="CO101" s="633">
        <f t="shared" si="159"/>
        <v>1</v>
      </c>
      <c r="CP101" s="632">
        <f t="shared" si="160"/>
        <v>1</v>
      </c>
      <c r="CQ101" s="634"/>
      <c r="CR101" s="634"/>
      <c r="CS101" s="634"/>
      <c r="CT101" s="634"/>
      <c r="CU101" s="634"/>
      <c r="CV101" s="634"/>
      <c r="CW101" s="634"/>
      <c r="CX101" s="635"/>
      <c r="CY101" s="635"/>
      <c r="CZ101" s="635"/>
      <c r="DA101" s="634"/>
      <c r="DB101" s="634"/>
      <c r="DC101" s="634"/>
      <c r="DD101" s="634"/>
      <c r="DE101" s="634"/>
      <c r="DF101" s="634"/>
      <c r="DG101" s="634"/>
      <c r="DH101" s="634"/>
      <c r="DI101" s="634"/>
      <c r="DJ101" s="634"/>
      <c r="DK101" s="634"/>
      <c r="DL101" s="634"/>
      <c r="DM101" s="634"/>
      <c r="DN101" s="634"/>
      <c r="DO101" s="634"/>
      <c r="DP101" s="634"/>
      <c r="DQ101" s="636">
        <f t="shared" si="161"/>
        <v>0</v>
      </c>
      <c r="DR101" s="637">
        <f t="shared" si="175"/>
        <v>101</v>
      </c>
      <c r="DS101" s="637" t="str">
        <f t="shared" si="176"/>
        <v>บ้านน้ำตก</v>
      </c>
      <c r="DT101" s="634">
        <f t="shared" si="162"/>
        <v>0</v>
      </c>
      <c r="DU101" s="634">
        <f t="shared" si="163"/>
        <v>0</v>
      </c>
      <c r="DV101" s="634">
        <f t="shared" si="164"/>
        <v>0</v>
      </c>
      <c r="DW101" s="634">
        <f t="shared" si="165"/>
        <v>0</v>
      </c>
      <c r="DX101" s="636">
        <f t="shared" si="166"/>
        <v>1</v>
      </c>
      <c r="DY101" s="638">
        <f t="shared" si="167"/>
        <v>10</v>
      </c>
      <c r="DZ101" s="639"/>
      <c r="EA101" s="639"/>
      <c r="EB101" s="639"/>
      <c r="EC101" s="639"/>
      <c r="ED101" s="639"/>
      <c r="EE101" s="639"/>
      <c r="EF101" s="639"/>
      <c r="EG101" s="639"/>
      <c r="EH101" s="639"/>
      <c r="EI101" s="639"/>
      <c r="EJ101" s="639"/>
      <c r="EK101" s="639"/>
      <c r="EL101" s="639"/>
      <c r="EM101" s="639"/>
      <c r="EN101" s="639"/>
      <c r="EO101" s="639"/>
      <c r="EP101" s="639"/>
      <c r="EQ101" s="639"/>
      <c r="ER101" s="639"/>
      <c r="ES101" s="639"/>
      <c r="ET101" s="639"/>
      <c r="EU101" s="639"/>
      <c r="EV101" s="639"/>
      <c r="EW101" s="639"/>
      <c r="EX101" s="639"/>
      <c r="EY101" s="639"/>
      <c r="EZ101" s="640">
        <f t="shared" si="168"/>
        <v>0</v>
      </c>
      <c r="FA101" s="626"/>
      <c r="FB101" s="641">
        <f t="shared" si="169"/>
        <v>0</v>
      </c>
      <c r="FD101" s="626">
        <f t="shared" si="174"/>
        <v>0</v>
      </c>
    </row>
    <row r="102" spans="1:160" s="395" customFormat="1">
      <c r="A102" s="446">
        <v>45</v>
      </c>
      <c r="B102" s="446" t="s">
        <v>593</v>
      </c>
      <c r="C102" s="446" t="str">
        <f>[1]เตรียมข้อมูล!C49</f>
        <v>ปากพะยูน</v>
      </c>
      <c r="D102" s="446"/>
      <c r="E102" s="384">
        <v>13</v>
      </c>
      <c r="F102" s="384">
        <v>4</v>
      </c>
      <c r="G102" s="384" t="s">
        <v>104</v>
      </c>
      <c r="H102" s="613">
        <v>17</v>
      </c>
      <c r="I102" s="614">
        <f t="shared" si="130"/>
        <v>1</v>
      </c>
      <c r="J102" s="613">
        <v>28</v>
      </c>
      <c r="K102" s="614">
        <f t="shared" si="131"/>
        <v>1</v>
      </c>
      <c r="L102" s="613">
        <v>17</v>
      </c>
      <c r="M102" s="614">
        <f t="shared" si="132"/>
        <v>1</v>
      </c>
      <c r="N102" s="613">
        <v>24</v>
      </c>
      <c r="O102" s="614">
        <f t="shared" si="133"/>
        <v>1</v>
      </c>
      <c r="P102" s="613">
        <v>21</v>
      </c>
      <c r="Q102" s="614">
        <f t="shared" si="134"/>
        <v>1</v>
      </c>
      <c r="R102" s="613">
        <v>27</v>
      </c>
      <c r="S102" s="614">
        <f t="shared" si="135"/>
        <v>1</v>
      </c>
      <c r="T102" s="613">
        <v>26</v>
      </c>
      <c r="U102" s="614">
        <f t="shared" si="136"/>
        <v>1</v>
      </c>
      <c r="V102" s="613">
        <v>11</v>
      </c>
      <c r="W102" s="614">
        <f t="shared" si="137"/>
        <v>1</v>
      </c>
      <c r="X102" s="615">
        <v>0</v>
      </c>
      <c r="Y102" s="614">
        <f t="shared" si="138"/>
        <v>0</v>
      </c>
      <c r="Z102" s="615">
        <v>0</v>
      </c>
      <c r="AA102" s="614">
        <f t="shared" si="139"/>
        <v>0</v>
      </c>
      <c r="AB102" s="615">
        <v>0</v>
      </c>
      <c r="AC102" s="614">
        <f t="shared" si="140"/>
        <v>0</v>
      </c>
      <c r="AD102" s="615"/>
      <c r="AE102" s="616"/>
      <c r="AF102" s="615"/>
      <c r="AG102" s="616"/>
      <c r="AH102" s="615"/>
      <c r="AI102" s="616"/>
      <c r="AJ102" s="617">
        <f t="shared" si="141"/>
        <v>171</v>
      </c>
      <c r="AK102" s="618">
        <f t="shared" si="142"/>
        <v>8</v>
      </c>
      <c r="AL102" s="613">
        <v>1</v>
      </c>
      <c r="AM102" s="613">
        <v>10</v>
      </c>
      <c r="AN102" s="618">
        <f t="shared" si="143"/>
        <v>11</v>
      </c>
      <c r="AO102" s="619">
        <f t="shared" si="144"/>
        <v>1</v>
      </c>
      <c r="AP102" s="660">
        <f t="shared" si="145"/>
        <v>9</v>
      </c>
      <c r="AQ102" s="621">
        <f t="shared" si="146"/>
        <v>10</v>
      </c>
      <c r="AR102" s="622">
        <f t="shared" si="147"/>
        <v>0</v>
      </c>
      <c r="AS102" s="622">
        <f t="shared" si="148"/>
        <v>1</v>
      </c>
      <c r="AT102" s="622">
        <f t="shared" si="149"/>
        <v>1</v>
      </c>
      <c r="AU102" s="623">
        <f t="shared" si="150"/>
        <v>10</v>
      </c>
      <c r="AV102" s="613"/>
      <c r="AW102" s="613"/>
      <c r="AX102" s="718"/>
      <c r="AY102" s="613"/>
      <c r="AZ102" s="618">
        <f t="shared" si="151"/>
        <v>1</v>
      </c>
      <c r="BA102" s="624">
        <f t="shared" si="152"/>
        <v>10</v>
      </c>
      <c r="BB102" s="613"/>
      <c r="BC102" s="625"/>
      <c r="BD102" s="625">
        <f t="shared" si="153"/>
        <v>1</v>
      </c>
      <c r="BE102" s="625">
        <f t="shared" si="154"/>
        <v>0</v>
      </c>
      <c r="BF102" s="626">
        <f t="shared" si="170"/>
        <v>45</v>
      </c>
      <c r="BG102" s="626" t="str">
        <f t="shared" si="171"/>
        <v>บ้านดอนประดู่</v>
      </c>
      <c r="BH102" s="627">
        <f t="shared" si="172"/>
        <v>1</v>
      </c>
      <c r="BI102" s="627">
        <v>2</v>
      </c>
      <c r="BJ102" s="627"/>
      <c r="BK102" s="627">
        <v>3</v>
      </c>
      <c r="BL102" s="627">
        <v>1</v>
      </c>
      <c r="BM102" s="627"/>
      <c r="BN102" s="627">
        <v>1</v>
      </c>
      <c r="BO102" s="628"/>
      <c r="BP102" s="628"/>
      <c r="BQ102" s="628"/>
      <c r="BR102" s="627">
        <v>1</v>
      </c>
      <c r="BS102" s="627"/>
      <c r="BT102" s="627"/>
      <c r="BU102" s="627"/>
      <c r="BV102" s="627"/>
      <c r="BW102" s="627"/>
      <c r="BX102" s="627"/>
      <c r="BY102" s="627"/>
      <c r="BZ102" s="627"/>
      <c r="CA102" s="627">
        <v>1</v>
      </c>
      <c r="CB102" s="627"/>
      <c r="CC102" s="627">
        <v>1</v>
      </c>
      <c r="CD102" s="627"/>
      <c r="CE102" s="627"/>
      <c r="CF102" s="627"/>
      <c r="CG102" s="627"/>
      <c r="CH102" s="629">
        <v>0</v>
      </c>
      <c r="CI102" s="629"/>
      <c r="CJ102" s="630">
        <f t="shared" si="173"/>
        <v>11</v>
      </c>
      <c r="CK102" s="627">
        <f t="shared" si="155"/>
        <v>1</v>
      </c>
      <c r="CL102" s="627">
        <f t="shared" si="156"/>
        <v>9</v>
      </c>
      <c r="CM102" s="631">
        <f t="shared" si="157"/>
        <v>10</v>
      </c>
      <c r="CN102" s="632">
        <f t="shared" si="158"/>
        <v>0</v>
      </c>
      <c r="CO102" s="633">
        <f t="shared" si="159"/>
        <v>1</v>
      </c>
      <c r="CP102" s="632">
        <f t="shared" si="160"/>
        <v>1</v>
      </c>
      <c r="CQ102" s="634"/>
      <c r="CR102" s="634"/>
      <c r="CS102" s="634"/>
      <c r="CT102" s="634"/>
      <c r="CU102" s="634"/>
      <c r="CV102" s="634"/>
      <c r="CW102" s="634"/>
      <c r="CX102" s="635"/>
      <c r="CY102" s="635"/>
      <c r="CZ102" s="635"/>
      <c r="DA102" s="634"/>
      <c r="DB102" s="634"/>
      <c r="DC102" s="634"/>
      <c r="DD102" s="634"/>
      <c r="DE102" s="634"/>
      <c r="DF102" s="634"/>
      <c r="DG102" s="634"/>
      <c r="DH102" s="634"/>
      <c r="DI102" s="634"/>
      <c r="DJ102" s="634"/>
      <c r="DK102" s="634"/>
      <c r="DL102" s="634"/>
      <c r="DM102" s="634"/>
      <c r="DN102" s="634"/>
      <c r="DO102" s="634"/>
      <c r="DP102" s="634"/>
      <c r="DQ102" s="636">
        <f t="shared" si="161"/>
        <v>0</v>
      </c>
      <c r="DR102" s="637">
        <f t="shared" si="175"/>
        <v>45</v>
      </c>
      <c r="DS102" s="637" t="str">
        <f t="shared" si="176"/>
        <v>บ้านดอนประดู่</v>
      </c>
      <c r="DT102" s="634">
        <f t="shared" si="162"/>
        <v>0</v>
      </c>
      <c r="DU102" s="634">
        <f t="shared" si="163"/>
        <v>0</v>
      </c>
      <c r="DV102" s="634">
        <f t="shared" si="164"/>
        <v>0</v>
      </c>
      <c r="DW102" s="634">
        <f t="shared" si="165"/>
        <v>0</v>
      </c>
      <c r="DX102" s="636">
        <f t="shared" si="166"/>
        <v>1</v>
      </c>
      <c r="DY102" s="638">
        <f t="shared" si="167"/>
        <v>10</v>
      </c>
      <c r="DZ102" s="639"/>
      <c r="EA102" s="639"/>
      <c r="EB102" s="639"/>
      <c r="EC102" s="639"/>
      <c r="ED102" s="639"/>
      <c r="EE102" s="639"/>
      <c r="EF102" s="639"/>
      <c r="EG102" s="639"/>
      <c r="EH102" s="639"/>
      <c r="EI102" s="639"/>
      <c r="EJ102" s="639"/>
      <c r="EK102" s="639"/>
      <c r="EL102" s="639"/>
      <c r="EM102" s="639"/>
      <c r="EN102" s="639"/>
      <c r="EO102" s="639"/>
      <c r="EP102" s="639"/>
      <c r="EQ102" s="639"/>
      <c r="ER102" s="639"/>
      <c r="ES102" s="639"/>
      <c r="ET102" s="639"/>
      <c r="EU102" s="639"/>
      <c r="EV102" s="639"/>
      <c r="EW102" s="639"/>
      <c r="EX102" s="639"/>
      <c r="EY102" s="639"/>
      <c r="EZ102" s="640">
        <f t="shared" si="168"/>
        <v>0</v>
      </c>
      <c r="FA102" s="626"/>
      <c r="FB102" s="641">
        <f t="shared" si="169"/>
        <v>0</v>
      </c>
      <c r="FD102" s="626">
        <f t="shared" si="174"/>
        <v>0</v>
      </c>
    </row>
    <row r="103" spans="1:160" s="395" customFormat="1">
      <c r="A103" s="446">
        <v>90</v>
      </c>
      <c r="B103" s="446" t="s">
        <v>594</v>
      </c>
      <c r="C103" s="446" t="str">
        <f>[1]เตรียมข้อมูล!C94</f>
        <v>ตะโหมด</v>
      </c>
      <c r="D103" s="446"/>
      <c r="E103" s="384">
        <v>25</v>
      </c>
      <c r="F103" s="384">
        <v>4</v>
      </c>
      <c r="G103" s="384" t="s">
        <v>104</v>
      </c>
      <c r="H103" s="613">
        <v>28</v>
      </c>
      <c r="I103" s="614">
        <f t="shared" si="130"/>
        <v>1</v>
      </c>
      <c r="J103" s="613">
        <v>40</v>
      </c>
      <c r="K103" s="614">
        <f t="shared" si="131"/>
        <v>2</v>
      </c>
      <c r="L103" s="613">
        <v>24</v>
      </c>
      <c r="M103" s="614">
        <f t="shared" si="132"/>
        <v>1</v>
      </c>
      <c r="N103" s="613">
        <v>24</v>
      </c>
      <c r="O103" s="614">
        <f t="shared" si="133"/>
        <v>1</v>
      </c>
      <c r="P103" s="613">
        <v>16</v>
      </c>
      <c r="Q103" s="614">
        <f t="shared" si="134"/>
        <v>1</v>
      </c>
      <c r="R103" s="613">
        <v>21</v>
      </c>
      <c r="S103" s="614">
        <f t="shared" si="135"/>
        <v>1</v>
      </c>
      <c r="T103" s="613">
        <v>25</v>
      </c>
      <c r="U103" s="614">
        <f t="shared" si="136"/>
        <v>1</v>
      </c>
      <c r="V103" s="613">
        <v>29</v>
      </c>
      <c r="W103" s="614">
        <f t="shared" si="137"/>
        <v>1</v>
      </c>
      <c r="X103" s="615">
        <v>0</v>
      </c>
      <c r="Y103" s="614">
        <f t="shared" si="138"/>
        <v>0</v>
      </c>
      <c r="Z103" s="615">
        <v>0</v>
      </c>
      <c r="AA103" s="614">
        <f t="shared" si="139"/>
        <v>0</v>
      </c>
      <c r="AB103" s="615">
        <v>0</v>
      </c>
      <c r="AC103" s="614">
        <f t="shared" si="140"/>
        <v>0</v>
      </c>
      <c r="AD103" s="615"/>
      <c r="AE103" s="616"/>
      <c r="AF103" s="615"/>
      <c r="AG103" s="616"/>
      <c r="AH103" s="615"/>
      <c r="AI103" s="616"/>
      <c r="AJ103" s="617">
        <f t="shared" si="141"/>
        <v>207</v>
      </c>
      <c r="AK103" s="618">
        <f t="shared" si="142"/>
        <v>9</v>
      </c>
      <c r="AL103" s="613">
        <v>1</v>
      </c>
      <c r="AM103" s="613">
        <v>14</v>
      </c>
      <c r="AN103" s="618">
        <f t="shared" si="143"/>
        <v>15</v>
      </c>
      <c r="AO103" s="619">
        <f t="shared" si="144"/>
        <v>1</v>
      </c>
      <c r="AP103" s="660">
        <f t="shared" si="145"/>
        <v>11</v>
      </c>
      <c r="AQ103" s="621">
        <f t="shared" si="146"/>
        <v>12</v>
      </c>
      <c r="AR103" s="622">
        <f t="shared" si="147"/>
        <v>0</v>
      </c>
      <c r="AS103" s="622">
        <f t="shared" si="148"/>
        <v>3</v>
      </c>
      <c r="AT103" s="622">
        <f t="shared" si="149"/>
        <v>3</v>
      </c>
      <c r="AU103" s="623">
        <f t="shared" si="150"/>
        <v>25</v>
      </c>
      <c r="AV103" s="613">
        <v>1</v>
      </c>
      <c r="AW103" s="613"/>
      <c r="AX103" s="718"/>
      <c r="AY103" s="613"/>
      <c r="AZ103" s="618">
        <f t="shared" si="151"/>
        <v>2</v>
      </c>
      <c r="BA103" s="624">
        <f t="shared" si="152"/>
        <v>16.666666666666664</v>
      </c>
      <c r="BB103" s="613"/>
      <c r="BC103" s="625"/>
      <c r="BD103" s="625">
        <f t="shared" si="153"/>
        <v>1</v>
      </c>
      <c r="BE103" s="625">
        <f t="shared" si="154"/>
        <v>0</v>
      </c>
      <c r="BF103" s="626">
        <f t="shared" si="170"/>
        <v>90</v>
      </c>
      <c r="BG103" s="626" t="str">
        <f t="shared" si="171"/>
        <v>บ้านควนอินนอโม</v>
      </c>
      <c r="BH103" s="627">
        <f t="shared" si="172"/>
        <v>1</v>
      </c>
      <c r="BI103" s="627">
        <v>2</v>
      </c>
      <c r="BJ103" s="627"/>
      <c r="BK103" s="627">
        <v>3</v>
      </c>
      <c r="BL103" s="627">
        <v>3</v>
      </c>
      <c r="BM103" s="627"/>
      <c r="BN103" s="627">
        <v>1</v>
      </c>
      <c r="BO103" s="628"/>
      <c r="BP103" s="628"/>
      <c r="BQ103" s="628"/>
      <c r="BR103" s="627">
        <v>2</v>
      </c>
      <c r="BS103" s="627"/>
      <c r="BT103" s="627"/>
      <c r="BU103" s="627"/>
      <c r="BV103" s="627"/>
      <c r="BW103" s="627"/>
      <c r="BX103" s="627">
        <v>1</v>
      </c>
      <c r="BY103" s="627"/>
      <c r="BZ103" s="627"/>
      <c r="CA103" s="627">
        <v>2</v>
      </c>
      <c r="CB103" s="627"/>
      <c r="CC103" s="627"/>
      <c r="CD103" s="627"/>
      <c r="CE103" s="627"/>
      <c r="CF103" s="627"/>
      <c r="CG103" s="627"/>
      <c r="CH103" s="629">
        <v>0</v>
      </c>
      <c r="CI103" s="629"/>
      <c r="CJ103" s="630">
        <f t="shared" si="173"/>
        <v>15</v>
      </c>
      <c r="CK103" s="627">
        <f t="shared" si="155"/>
        <v>1</v>
      </c>
      <c r="CL103" s="627">
        <f t="shared" si="156"/>
        <v>11</v>
      </c>
      <c r="CM103" s="631">
        <f t="shared" si="157"/>
        <v>12</v>
      </c>
      <c r="CN103" s="632">
        <f t="shared" si="158"/>
        <v>0</v>
      </c>
      <c r="CO103" s="633">
        <f t="shared" si="159"/>
        <v>3</v>
      </c>
      <c r="CP103" s="632">
        <f t="shared" si="160"/>
        <v>3</v>
      </c>
      <c r="CQ103" s="634"/>
      <c r="CR103" s="634"/>
      <c r="CS103" s="634"/>
      <c r="CT103" s="634"/>
      <c r="CU103" s="634"/>
      <c r="CV103" s="634"/>
      <c r="CW103" s="634"/>
      <c r="CX103" s="635"/>
      <c r="CY103" s="635"/>
      <c r="CZ103" s="635"/>
      <c r="DA103" s="634"/>
      <c r="DB103" s="634"/>
      <c r="DC103" s="634"/>
      <c r="DD103" s="634"/>
      <c r="DE103" s="634"/>
      <c r="DF103" s="634"/>
      <c r="DG103" s="634"/>
      <c r="DH103" s="634"/>
      <c r="DI103" s="634"/>
      <c r="DJ103" s="634"/>
      <c r="DK103" s="634"/>
      <c r="DL103" s="634"/>
      <c r="DM103" s="634"/>
      <c r="DN103" s="634"/>
      <c r="DO103" s="634"/>
      <c r="DP103" s="634"/>
      <c r="DQ103" s="636">
        <f t="shared" si="161"/>
        <v>0</v>
      </c>
      <c r="DR103" s="637">
        <f t="shared" si="175"/>
        <v>90</v>
      </c>
      <c r="DS103" s="637" t="str">
        <f t="shared" si="176"/>
        <v>บ้านควนอินนอโม</v>
      </c>
      <c r="DT103" s="634">
        <f t="shared" si="162"/>
        <v>1</v>
      </c>
      <c r="DU103" s="634">
        <f t="shared" si="163"/>
        <v>0</v>
      </c>
      <c r="DV103" s="634">
        <f t="shared" si="164"/>
        <v>0</v>
      </c>
      <c r="DW103" s="634">
        <f t="shared" si="165"/>
        <v>0</v>
      </c>
      <c r="DX103" s="636">
        <f t="shared" si="166"/>
        <v>2</v>
      </c>
      <c r="DY103" s="638">
        <f t="shared" si="167"/>
        <v>16.666666666666664</v>
      </c>
      <c r="DZ103" s="646"/>
      <c r="EA103" s="646"/>
      <c r="EB103" s="646"/>
      <c r="EC103" s="646"/>
      <c r="ED103" s="646"/>
      <c r="EE103" s="646"/>
      <c r="EF103" s="646"/>
      <c r="EG103" s="646"/>
      <c r="EH103" s="646"/>
      <c r="EI103" s="646"/>
      <c r="EJ103" s="646">
        <v>1</v>
      </c>
      <c r="EK103" s="646"/>
      <c r="EL103" s="639"/>
      <c r="EM103" s="639"/>
      <c r="EN103" s="639"/>
      <c r="EO103" s="639"/>
      <c r="EP103" s="639"/>
      <c r="EQ103" s="639"/>
      <c r="ER103" s="639"/>
      <c r="ES103" s="639"/>
      <c r="ET103" s="639"/>
      <c r="EU103" s="639"/>
      <c r="EV103" s="639"/>
      <c r="EW103" s="639"/>
      <c r="EX103" s="639"/>
      <c r="EY103" s="639"/>
      <c r="EZ103" s="640">
        <f t="shared" si="168"/>
        <v>1</v>
      </c>
      <c r="FA103" s="626"/>
      <c r="FB103" s="641">
        <f t="shared" si="169"/>
        <v>0</v>
      </c>
      <c r="FD103" s="626">
        <f t="shared" si="174"/>
        <v>0</v>
      </c>
    </row>
    <row r="104" spans="1:160" s="395" customFormat="1">
      <c r="A104" s="446">
        <v>12</v>
      </c>
      <c r="B104" s="446" t="s">
        <v>595</v>
      </c>
      <c r="C104" s="446" t="str">
        <f>[1]เตรียมข้อมูล!C16</f>
        <v>เขาชัยสน</v>
      </c>
      <c r="D104" s="446"/>
      <c r="E104" s="384">
        <v>13</v>
      </c>
      <c r="F104" s="384">
        <v>4</v>
      </c>
      <c r="G104" s="384" t="s">
        <v>104</v>
      </c>
      <c r="H104" s="613">
        <v>22</v>
      </c>
      <c r="I104" s="614">
        <f t="shared" si="130"/>
        <v>1</v>
      </c>
      <c r="J104" s="613">
        <v>30</v>
      </c>
      <c r="K104" s="614">
        <f t="shared" si="131"/>
        <v>1</v>
      </c>
      <c r="L104" s="613">
        <v>25</v>
      </c>
      <c r="M104" s="614">
        <f t="shared" si="132"/>
        <v>1</v>
      </c>
      <c r="N104" s="613">
        <v>45</v>
      </c>
      <c r="O104" s="614">
        <f t="shared" si="133"/>
        <v>1</v>
      </c>
      <c r="P104" s="613">
        <v>27</v>
      </c>
      <c r="Q104" s="614">
        <f t="shared" si="134"/>
        <v>1</v>
      </c>
      <c r="R104" s="613">
        <v>32</v>
      </c>
      <c r="S104" s="614">
        <f t="shared" si="135"/>
        <v>1</v>
      </c>
      <c r="T104" s="613">
        <v>16</v>
      </c>
      <c r="U104" s="614">
        <f t="shared" si="136"/>
        <v>1</v>
      </c>
      <c r="V104" s="613">
        <v>23</v>
      </c>
      <c r="W104" s="614">
        <f t="shared" si="137"/>
        <v>1</v>
      </c>
      <c r="X104" s="615">
        <v>0</v>
      </c>
      <c r="Y104" s="614">
        <f t="shared" si="138"/>
        <v>0</v>
      </c>
      <c r="Z104" s="615">
        <v>0</v>
      </c>
      <c r="AA104" s="614">
        <f t="shared" si="139"/>
        <v>0</v>
      </c>
      <c r="AB104" s="615">
        <v>0</v>
      </c>
      <c r="AC104" s="614">
        <f t="shared" si="140"/>
        <v>0</v>
      </c>
      <c r="AD104" s="615"/>
      <c r="AE104" s="616"/>
      <c r="AF104" s="615"/>
      <c r="AG104" s="616"/>
      <c r="AH104" s="615"/>
      <c r="AI104" s="616"/>
      <c r="AJ104" s="617">
        <f t="shared" si="141"/>
        <v>220</v>
      </c>
      <c r="AK104" s="618">
        <f t="shared" si="142"/>
        <v>8</v>
      </c>
      <c r="AL104" s="613">
        <v>1</v>
      </c>
      <c r="AM104" s="613">
        <v>11</v>
      </c>
      <c r="AN104" s="618">
        <f t="shared" si="143"/>
        <v>12</v>
      </c>
      <c r="AO104" s="619">
        <f t="shared" si="144"/>
        <v>1</v>
      </c>
      <c r="AP104" s="660">
        <f t="shared" si="145"/>
        <v>10</v>
      </c>
      <c r="AQ104" s="621">
        <f t="shared" si="146"/>
        <v>11</v>
      </c>
      <c r="AR104" s="622">
        <f t="shared" si="147"/>
        <v>0</v>
      </c>
      <c r="AS104" s="622">
        <f t="shared" si="148"/>
        <v>1</v>
      </c>
      <c r="AT104" s="622">
        <f t="shared" si="149"/>
        <v>1</v>
      </c>
      <c r="AU104" s="623">
        <f t="shared" si="150"/>
        <v>9.0909090909090917</v>
      </c>
      <c r="AV104" s="613"/>
      <c r="AW104" s="613"/>
      <c r="AX104" s="718"/>
      <c r="AY104" s="613">
        <v>1</v>
      </c>
      <c r="AZ104" s="618">
        <f t="shared" si="151"/>
        <v>2</v>
      </c>
      <c r="BA104" s="624">
        <f t="shared" si="152"/>
        <v>18.181818181818183</v>
      </c>
      <c r="BB104" s="613"/>
      <c r="BC104" s="625"/>
      <c r="BD104" s="625">
        <f t="shared" si="153"/>
        <v>1</v>
      </c>
      <c r="BE104" s="625">
        <f t="shared" si="154"/>
        <v>0</v>
      </c>
      <c r="BF104" s="626">
        <f t="shared" si="170"/>
        <v>12</v>
      </c>
      <c r="BG104" s="626" t="str">
        <f t="shared" si="171"/>
        <v>บ้านเกาะทองสม</v>
      </c>
      <c r="BH104" s="627">
        <f t="shared" si="172"/>
        <v>1</v>
      </c>
      <c r="BI104" s="627">
        <v>2</v>
      </c>
      <c r="BJ104" s="627">
        <v>7</v>
      </c>
      <c r="BK104" s="627">
        <v>1</v>
      </c>
      <c r="BL104" s="627"/>
      <c r="BM104" s="627"/>
      <c r="BN104" s="627"/>
      <c r="BO104" s="628"/>
      <c r="BP104" s="628"/>
      <c r="BQ104" s="628"/>
      <c r="BR104" s="627"/>
      <c r="BS104" s="627"/>
      <c r="BT104" s="627"/>
      <c r="BU104" s="627"/>
      <c r="BV104" s="627"/>
      <c r="BW104" s="627"/>
      <c r="BX104" s="627"/>
      <c r="BY104" s="627"/>
      <c r="BZ104" s="627"/>
      <c r="CA104" s="627"/>
      <c r="CB104" s="627"/>
      <c r="CC104" s="627"/>
      <c r="CD104" s="627"/>
      <c r="CE104" s="627"/>
      <c r="CF104" s="627"/>
      <c r="CG104" s="627"/>
      <c r="CH104" s="629">
        <v>1</v>
      </c>
      <c r="CI104" s="629"/>
      <c r="CJ104" s="630">
        <f t="shared" si="173"/>
        <v>12</v>
      </c>
      <c r="CK104" s="627">
        <f t="shared" si="155"/>
        <v>1</v>
      </c>
      <c r="CL104" s="627">
        <f t="shared" si="156"/>
        <v>10</v>
      </c>
      <c r="CM104" s="631">
        <f t="shared" si="157"/>
        <v>11</v>
      </c>
      <c r="CN104" s="632">
        <f t="shared" si="158"/>
        <v>0</v>
      </c>
      <c r="CO104" s="633">
        <f t="shared" si="159"/>
        <v>1</v>
      </c>
      <c r="CP104" s="632">
        <f t="shared" si="160"/>
        <v>1</v>
      </c>
      <c r="CQ104" s="634"/>
      <c r="CR104" s="634"/>
      <c r="CS104" s="634"/>
      <c r="CT104" s="634"/>
      <c r="CU104" s="634"/>
      <c r="CV104" s="634"/>
      <c r="CW104" s="634"/>
      <c r="CX104" s="635"/>
      <c r="CY104" s="635"/>
      <c r="CZ104" s="635"/>
      <c r="DA104" s="634"/>
      <c r="DB104" s="634"/>
      <c r="DC104" s="634"/>
      <c r="DD104" s="634"/>
      <c r="DE104" s="634"/>
      <c r="DF104" s="634"/>
      <c r="DG104" s="634"/>
      <c r="DH104" s="634"/>
      <c r="DI104" s="634"/>
      <c r="DJ104" s="634"/>
      <c r="DK104" s="634"/>
      <c r="DL104" s="634"/>
      <c r="DM104" s="634"/>
      <c r="DN104" s="634"/>
      <c r="DO104" s="634"/>
      <c r="DP104" s="634"/>
      <c r="DQ104" s="636">
        <f t="shared" si="161"/>
        <v>0</v>
      </c>
      <c r="DR104" s="637">
        <f t="shared" si="175"/>
        <v>12</v>
      </c>
      <c r="DS104" s="637" t="str">
        <f t="shared" si="176"/>
        <v>บ้านเกาะทองสม</v>
      </c>
      <c r="DT104" s="634">
        <f t="shared" si="162"/>
        <v>0</v>
      </c>
      <c r="DU104" s="634">
        <f t="shared" si="163"/>
        <v>0</v>
      </c>
      <c r="DV104" s="634">
        <f t="shared" si="164"/>
        <v>0</v>
      </c>
      <c r="DW104" s="634">
        <f t="shared" si="165"/>
        <v>1</v>
      </c>
      <c r="DX104" s="636">
        <f t="shared" si="166"/>
        <v>2</v>
      </c>
      <c r="DY104" s="638">
        <f t="shared" si="167"/>
        <v>18.181818181818183</v>
      </c>
      <c r="DZ104" s="639"/>
      <c r="EA104" s="639"/>
      <c r="EB104" s="639"/>
      <c r="EC104" s="639"/>
      <c r="ED104" s="639"/>
      <c r="EE104" s="639"/>
      <c r="EF104" s="639"/>
      <c r="EG104" s="639"/>
      <c r="EH104" s="639"/>
      <c r="EI104" s="639"/>
      <c r="EJ104" s="639"/>
      <c r="EK104" s="639"/>
      <c r="EL104" s="639"/>
      <c r="EM104" s="639"/>
      <c r="EN104" s="639"/>
      <c r="EO104" s="639"/>
      <c r="EP104" s="639"/>
      <c r="EQ104" s="639"/>
      <c r="ER104" s="639"/>
      <c r="ES104" s="639"/>
      <c r="ET104" s="639"/>
      <c r="EU104" s="639"/>
      <c r="EV104" s="639"/>
      <c r="EW104" s="639"/>
      <c r="EX104" s="639"/>
      <c r="EY104" s="639"/>
      <c r="EZ104" s="640">
        <f t="shared" si="168"/>
        <v>0</v>
      </c>
      <c r="FA104" s="626"/>
      <c r="FB104" s="641">
        <f t="shared" si="169"/>
        <v>0</v>
      </c>
      <c r="FD104" s="626">
        <f t="shared" si="174"/>
        <v>0</v>
      </c>
    </row>
    <row r="105" spans="1:160" s="395" customFormat="1">
      <c r="A105" s="446">
        <v>121</v>
      </c>
      <c r="B105" s="446" t="s">
        <v>596</v>
      </c>
      <c r="C105" s="446" t="str">
        <f>[1]เตรียมข้อมูล!C125</f>
        <v>บางแก้ว</v>
      </c>
      <c r="D105" s="446"/>
      <c r="E105" s="384">
        <v>13</v>
      </c>
      <c r="F105" s="384">
        <v>1</v>
      </c>
      <c r="G105" s="384" t="s">
        <v>104</v>
      </c>
      <c r="H105" s="613">
        <v>4</v>
      </c>
      <c r="I105" s="614">
        <f t="shared" si="130"/>
        <v>1</v>
      </c>
      <c r="J105" s="613">
        <v>4</v>
      </c>
      <c r="K105" s="614">
        <f t="shared" si="131"/>
        <v>1</v>
      </c>
      <c r="L105" s="613">
        <v>36</v>
      </c>
      <c r="M105" s="614">
        <f t="shared" si="132"/>
        <v>1</v>
      </c>
      <c r="N105" s="613">
        <v>39</v>
      </c>
      <c r="O105" s="614">
        <f t="shared" si="133"/>
        <v>1</v>
      </c>
      <c r="P105" s="613">
        <v>38</v>
      </c>
      <c r="Q105" s="614">
        <f t="shared" si="134"/>
        <v>1</v>
      </c>
      <c r="R105" s="613">
        <v>34</v>
      </c>
      <c r="S105" s="614">
        <f t="shared" si="135"/>
        <v>1</v>
      </c>
      <c r="T105" s="613">
        <v>39</v>
      </c>
      <c r="U105" s="614">
        <f t="shared" si="136"/>
        <v>1</v>
      </c>
      <c r="V105" s="613">
        <v>30</v>
      </c>
      <c r="W105" s="614">
        <f t="shared" si="137"/>
        <v>1</v>
      </c>
      <c r="X105" s="615">
        <v>0</v>
      </c>
      <c r="Y105" s="614">
        <f t="shared" si="138"/>
        <v>0</v>
      </c>
      <c r="Z105" s="615">
        <v>0</v>
      </c>
      <c r="AA105" s="614">
        <f t="shared" si="139"/>
        <v>0</v>
      </c>
      <c r="AB105" s="615">
        <v>0</v>
      </c>
      <c r="AC105" s="614">
        <f t="shared" si="140"/>
        <v>0</v>
      </c>
      <c r="AD105" s="615"/>
      <c r="AE105" s="616"/>
      <c r="AF105" s="615"/>
      <c r="AG105" s="616"/>
      <c r="AH105" s="615"/>
      <c r="AI105" s="616"/>
      <c r="AJ105" s="617">
        <f t="shared" si="141"/>
        <v>224</v>
      </c>
      <c r="AK105" s="618">
        <f t="shared" si="142"/>
        <v>8</v>
      </c>
      <c r="AL105" s="613">
        <v>1</v>
      </c>
      <c r="AM105" s="613">
        <v>11</v>
      </c>
      <c r="AN105" s="618">
        <f t="shared" si="143"/>
        <v>12</v>
      </c>
      <c r="AO105" s="619">
        <f t="shared" si="144"/>
        <v>1</v>
      </c>
      <c r="AP105" s="660">
        <f t="shared" si="145"/>
        <v>10</v>
      </c>
      <c r="AQ105" s="621">
        <f t="shared" si="146"/>
        <v>11</v>
      </c>
      <c r="AR105" s="622">
        <f t="shared" si="147"/>
        <v>0</v>
      </c>
      <c r="AS105" s="622">
        <f t="shared" si="148"/>
        <v>1</v>
      </c>
      <c r="AT105" s="622">
        <f t="shared" si="149"/>
        <v>1</v>
      </c>
      <c r="AU105" s="623">
        <f t="shared" si="150"/>
        <v>9.0909090909090917</v>
      </c>
      <c r="AV105" s="613"/>
      <c r="AW105" s="613"/>
      <c r="AX105" s="718">
        <v>1</v>
      </c>
      <c r="AY105" s="613"/>
      <c r="AZ105" s="618">
        <f t="shared" si="151"/>
        <v>2</v>
      </c>
      <c r="BA105" s="624">
        <f t="shared" si="152"/>
        <v>18.181818181818183</v>
      </c>
      <c r="BB105" s="613"/>
      <c r="BC105" s="625"/>
      <c r="BD105" s="625">
        <f t="shared" si="153"/>
        <v>1</v>
      </c>
      <c r="BE105" s="625">
        <f t="shared" si="154"/>
        <v>0</v>
      </c>
      <c r="BF105" s="626">
        <f t="shared" si="170"/>
        <v>121</v>
      </c>
      <c r="BG105" s="626" t="str">
        <f t="shared" si="171"/>
        <v>วัดรัตนวราราม</v>
      </c>
      <c r="BH105" s="627">
        <f t="shared" si="172"/>
        <v>1</v>
      </c>
      <c r="BI105" s="627">
        <v>2</v>
      </c>
      <c r="BJ105" s="627">
        <v>1</v>
      </c>
      <c r="BK105" s="627">
        <v>1</v>
      </c>
      <c r="BL105" s="627">
        <v>1</v>
      </c>
      <c r="BM105" s="627">
        <v>1</v>
      </c>
      <c r="BN105" s="627">
        <v>1</v>
      </c>
      <c r="BO105" s="628">
        <v>0</v>
      </c>
      <c r="BP105" s="628">
        <v>0</v>
      </c>
      <c r="BQ105" s="628">
        <v>0</v>
      </c>
      <c r="BR105" s="627">
        <v>0</v>
      </c>
      <c r="BS105" s="627">
        <v>0</v>
      </c>
      <c r="BT105" s="627">
        <v>0</v>
      </c>
      <c r="BU105" s="627">
        <v>0</v>
      </c>
      <c r="BV105" s="627">
        <v>0</v>
      </c>
      <c r="BW105" s="627">
        <v>0</v>
      </c>
      <c r="BX105" s="627">
        <v>0</v>
      </c>
      <c r="BY105" s="627">
        <v>0</v>
      </c>
      <c r="BZ105" s="627">
        <v>0</v>
      </c>
      <c r="CA105" s="627">
        <v>1</v>
      </c>
      <c r="CB105" s="627">
        <v>0</v>
      </c>
      <c r="CC105" s="627">
        <v>1</v>
      </c>
      <c r="CD105" s="627">
        <v>0</v>
      </c>
      <c r="CE105" s="627">
        <v>0</v>
      </c>
      <c r="CF105" s="627">
        <v>0</v>
      </c>
      <c r="CG105" s="627">
        <v>0</v>
      </c>
      <c r="CH105" s="629">
        <v>2</v>
      </c>
      <c r="CI105" s="629"/>
      <c r="CJ105" s="630">
        <f t="shared" si="173"/>
        <v>12</v>
      </c>
      <c r="CK105" s="627">
        <f t="shared" si="155"/>
        <v>1</v>
      </c>
      <c r="CL105" s="627">
        <f t="shared" si="156"/>
        <v>10</v>
      </c>
      <c r="CM105" s="631">
        <f t="shared" si="157"/>
        <v>11</v>
      </c>
      <c r="CN105" s="632">
        <f t="shared" si="158"/>
        <v>0</v>
      </c>
      <c r="CO105" s="633">
        <f t="shared" si="159"/>
        <v>1</v>
      </c>
      <c r="CP105" s="632">
        <f t="shared" si="160"/>
        <v>1</v>
      </c>
      <c r="CQ105" s="634"/>
      <c r="CR105" s="634"/>
      <c r="CS105" s="634"/>
      <c r="CT105" s="634"/>
      <c r="CU105" s="634"/>
      <c r="CV105" s="634"/>
      <c r="CW105" s="634"/>
      <c r="CX105" s="635"/>
      <c r="CY105" s="635"/>
      <c r="CZ105" s="635"/>
      <c r="DA105" s="634"/>
      <c r="DB105" s="634"/>
      <c r="DC105" s="634"/>
      <c r="DD105" s="634"/>
      <c r="DE105" s="634"/>
      <c r="DF105" s="634"/>
      <c r="DG105" s="634"/>
      <c r="DH105" s="634"/>
      <c r="DI105" s="634"/>
      <c r="DJ105" s="634"/>
      <c r="DK105" s="634"/>
      <c r="DL105" s="634"/>
      <c r="DM105" s="634"/>
      <c r="DN105" s="634"/>
      <c r="DO105" s="634"/>
      <c r="DP105" s="634"/>
      <c r="DQ105" s="636">
        <f t="shared" si="161"/>
        <v>0</v>
      </c>
      <c r="DR105" s="637">
        <f t="shared" si="175"/>
        <v>121</v>
      </c>
      <c r="DS105" s="637" t="str">
        <f t="shared" si="176"/>
        <v>วัดรัตนวราราม</v>
      </c>
      <c r="DT105" s="634">
        <f t="shared" si="162"/>
        <v>0</v>
      </c>
      <c r="DU105" s="634">
        <f t="shared" si="163"/>
        <v>0</v>
      </c>
      <c r="DV105" s="634">
        <f t="shared" si="164"/>
        <v>1</v>
      </c>
      <c r="DW105" s="634">
        <f t="shared" si="165"/>
        <v>0</v>
      </c>
      <c r="DX105" s="636">
        <f t="shared" si="166"/>
        <v>2</v>
      </c>
      <c r="DY105" s="638">
        <f t="shared" si="167"/>
        <v>18.181818181818183</v>
      </c>
      <c r="DZ105" s="639"/>
      <c r="EA105" s="639"/>
      <c r="EB105" s="639"/>
      <c r="EC105" s="639"/>
      <c r="ED105" s="639"/>
      <c r="EE105" s="639"/>
      <c r="EF105" s="639"/>
      <c r="EG105" s="639"/>
      <c r="EH105" s="639"/>
      <c r="EI105" s="639"/>
      <c r="EJ105" s="639"/>
      <c r="EK105" s="639"/>
      <c r="EL105" s="639"/>
      <c r="EM105" s="639"/>
      <c r="EN105" s="639"/>
      <c r="EO105" s="639"/>
      <c r="EP105" s="639"/>
      <c r="EQ105" s="639"/>
      <c r="ER105" s="639"/>
      <c r="ES105" s="639"/>
      <c r="ET105" s="639"/>
      <c r="EU105" s="639"/>
      <c r="EV105" s="639"/>
      <c r="EW105" s="639"/>
      <c r="EX105" s="639"/>
      <c r="EY105" s="639"/>
      <c r="EZ105" s="640">
        <f t="shared" si="168"/>
        <v>0</v>
      </c>
      <c r="FA105" s="626"/>
      <c r="FB105" s="641">
        <f t="shared" si="169"/>
        <v>0</v>
      </c>
      <c r="FD105" s="626">
        <f t="shared" si="174"/>
        <v>0</v>
      </c>
    </row>
    <row r="106" spans="1:160" s="395" customFormat="1">
      <c r="A106" s="446">
        <v>44</v>
      </c>
      <c r="B106" s="446" t="s">
        <v>597</v>
      </c>
      <c r="C106" s="446" t="str">
        <f>[1]เตรียมข้อมูล!C48</f>
        <v>ปากพะยูน</v>
      </c>
      <c r="D106" s="446"/>
      <c r="E106" s="384">
        <v>31</v>
      </c>
      <c r="F106" s="384">
        <v>4</v>
      </c>
      <c r="G106" s="384" t="s">
        <v>104</v>
      </c>
      <c r="H106" s="613">
        <v>13</v>
      </c>
      <c r="I106" s="614">
        <f t="shared" si="130"/>
        <v>1</v>
      </c>
      <c r="J106" s="613">
        <v>20</v>
      </c>
      <c r="K106" s="614">
        <f t="shared" si="131"/>
        <v>1</v>
      </c>
      <c r="L106" s="613">
        <v>12</v>
      </c>
      <c r="M106" s="614">
        <f t="shared" si="132"/>
        <v>1</v>
      </c>
      <c r="N106" s="613">
        <v>18</v>
      </c>
      <c r="O106" s="614">
        <f t="shared" si="133"/>
        <v>1</v>
      </c>
      <c r="P106" s="613">
        <v>23</v>
      </c>
      <c r="Q106" s="614">
        <f t="shared" si="134"/>
        <v>1</v>
      </c>
      <c r="R106" s="613">
        <v>31</v>
      </c>
      <c r="S106" s="614">
        <f t="shared" si="135"/>
        <v>1</v>
      </c>
      <c r="T106" s="613">
        <v>23</v>
      </c>
      <c r="U106" s="614">
        <f t="shared" si="136"/>
        <v>1</v>
      </c>
      <c r="V106" s="613">
        <v>15</v>
      </c>
      <c r="W106" s="614">
        <f t="shared" si="137"/>
        <v>1</v>
      </c>
      <c r="X106" s="615">
        <v>0</v>
      </c>
      <c r="Y106" s="614">
        <f t="shared" si="138"/>
        <v>0</v>
      </c>
      <c r="Z106" s="615">
        <v>0</v>
      </c>
      <c r="AA106" s="614">
        <f t="shared" si="139"/>
        <v>0</v>
      </c>
      <c r="AB106" s="615">
        <v>0</v>
      </c>
      <c r="AC106" s="614">
        <f t="shared" si="140"/>
        <v>0</v>
      </c>
      <c r="AD106" s="615"/>
      <c r="AE106" s="616"/>
      <c r="AF106" s="615"/>
      <c r="AG106" s="616"/>
      <c r="AH106" s="615"/>
      <c r="AI106" s="616"/>
      <c r="AJ106" s="617">
        <f t="shared" si="141"/>
        <v>155</v>
      </c>
      <c r="AK106" s="618">
        <f t="shared" si="142"/>
        <v>8</v>
      </c>
      <c r="AL106" s="613">
        <v>1</v>
      </c>
      <c r="AM106" s="613">
        <v>10</v>
      </c>
      <c r="AN106" s="618">
        <f t="shared" si="143"/>
        <v>11</v>
      </c>
      <c r="AO106" s="619">
        <f t="shared" si="144"/>
        <v>1</v>
      </c>
      <c r="AP106" s="660">
        <f t="shared" si="145"/>
        <v>9</v>
      </c>
      <c r="AQ106" s="621">
        <f t="shared" si="146"/>
        <v>10</v>
      </c>
      <c r="AR106" s="622">
        <f t="shared" si="147"/>
        <v>0</v>
      </c>
      <c r="AS106" s="622">
        <f t="shared" si="148"/>
        <v>1</v>
      </c>
      <c r="AT106" s="622">
        <f t="shared" si="149"/>
        <v>1</v>
      </c>
      <c r="AU106" s="623">
        <f t="shared" si="150"/>
        <v>10</v>
      </c>
      <c r="AV106" s="613"/>
      <c r="AW106" s="613"/>
      <c r="AX106" s="718"/>
      <c r="AY106" s="613">
        <v>1</v>
      </c>
      <c r="AZ106" s="618">
        <f t="shared" si="151"/>
        <v>2</v>
      </c>
      <c r="BA106" s="624">
        <f t="shared" si="152"/>
        <v>20</v>
      </c>
      <c r="BB106" s="613"/>
      <c r="BC106" s="625"/>
      <c r="BD106" s="625">
        <f t="shared" si="153"/>
        <v>1</v>
      </c>
      <c r="BE106" s="625">
        <f t="shared" si="154"/>
        <v>0</v>
      </c>
      <c r="BF106" s="626">
        <f t="shared" si="170"/>
        <v>44</v>
      </c>
      <c r="BG106" s="626" t="str">
        <f t="shared" si="171"/>
        <v>บ้านโคกทราย</v>
      </c>
      <c r="BH106" s="627">
        <f t="shared" si="172"/>
        <v>1</v>
      </c>
      <c r="BI106" s="627">
        <v>1</v>
      </c>
      <c r="BJ106" s="627">
        <v>2</v>
      </c>
      <c r="BK106" s="627">
        <v>1</v>
      </c>
      <c r="BL106" s="627">
        <v>2</v>
      </c>
      <c r="BM106" s="627"/>
      <c r="BN106" s="627">
        <v>1</v>
      </c>
      <c r="BO106" s="628"/>
      <c r="BP106" s="628"/>
      <c r="BQ106" s="628"/>
      <c r="BR106" s="627">
        <v>1</v>
      </c>
      <c r="BS106" s="627"/>
      <c r="BT106" s="627">
        <v>1</v>
      </c>
      <c r="BU106" s="627"/>
      <c r="BV106" s="627"/>
      <c r="BW106" s="627"/>
      <c r="BX106" s="627"/>
      <c r="BY106" s="627"/>
      <c r="BZ106" s="627"/>
      <c r="CA106" s="627">
        <v>1</v>
      </c>
      <c r="CB106" s="627"/>
      <c r="CC106" s="627"/>
      <c r="CD106" s="627"/>
      <c r="CE106" s="627"/>
      <c r="CF106" s="627"/>
      <c r="CG106" s="627"/>
      <c r="CH106" s="629">
        <v>0</v>
      </c>
      <c r="CI106" s="629"/>
      <c r="CJ106" s="630">
        <f t="shared" si="173"/>
        <v>11</v>
      </c>
      <c r="CK106" s="627">
        <f t="shared" si="155"/>
        <v>1</v>
      </c>
      <c r="CL106" s="627">
        <f t="shared" si="156"/>
        <v>9</v>
      </c>
      <c r="CM106" s="631">
        <f t="shared" si="157"/>
        <v>10</v>
      </c>
      <c r="CN106" s="632">
        <f t="shared" si="158"/>
        <v>0</v>
      </c>
      <c r="CO106" s="633">
        <f t="shared" si="159"/>
        <v>1</v>
      </c>
      <c r="CP106" s="632">
        <f t="shared" si="160"/>
        <v>1</v>
      </c>
      <c r="CQ106" s="634"/>
      <c r="CR106" s="634"/>
      <c r="CS106" s="634"/>
      <c r="CT106" s="634"/>
      <c r="CU106" s="634"/>
      <c r="CV106" s="634"/>
      <c r="CW106" s="634"/>
      <c r="CX106" s="635"/>
      <c r="CY106" s="635"/>
      <c r="CZ106" s="635"/>
      <c r="DA106" s="634"/>
      <c r="DB106" s="634"/>
      <c r="DC106" s="634"/>
      <c r="DD106" s="634"/>
      <c r="DE106" s="634"/>
      <c r="DF106" s="634"/>
      <c r="DG106" s="634"/>
      <c r="DH106" s="634"/>
      <c r="DI106" s="634"/>
      <c r="DJ106" s="634"/>
      <c r="DK106" s="634"/>
      <c r="DL106" s="634"/>
      <c r="DM106" s="634"/>
      <c r="DN106" s="634"/>
      <c r="DO106" s="634"/>
      <c r="DP106" s="634"/>
      <c r="DQ106" s="636">
        <f t="shared" si="161"/>
        <v>0</v>
      </c>
      <c r="DR106" s="637">
        <f t="shared" si="175"/>
        <v>44</v>
      </c>
      <c r="DS106" s="637" t="str">
        <f t="shared" si="176"/>
        <v>บ้านโคกทราย</v>
      </c>
      <c r="DT106" s="634">
        <f t="shared" si="162"/>
        <v>0</v>
      </c>
      <c r="DU106" s="634">
        <f t="shared" si="163"/>
        <v>0</v>
      </c>
      <c r="DV106" s="634">
        <f t="shared" si="164"/>
        <v>0</v>
      </c>
      <c r="DW106" s="634">
        <f t="shared" si="165"/>
        <v>1</v>
      </c>
      <c r="DX106" s="636">
        <f t="shared" si="166"/>
        <v>2</v>
      </c>
      <c r="DY106" s="638">
        <f t="shared" si="167"/>
        <v>20</v>
      </c>
      <c r="DZ106" s="639"/>
      <c r="EA106" s="639"/>
      <c r="EB106" s="639"/>
      <c r="EC106" s="639"/>
      <c r="ED106" s="639"/>
      <c r="EE106" s="639"/>
      <c r="EF106" s="639"/>
      <c r="EG106" s="639"/>
      <c r="EH106" s="639"/>
      <c r="EI106" s="639"/>
      <c r="EJ106" s="639"/>
      <c r="EK106" s="639"/>
      <c r="EL106" s="639"/>
      <c r="EM106" s="639"/>
      <c r="EN106" s="639"/>
      <c r="EO106" s="639"/>
      <c r="EP106" s="639"/>
      <c r="EQ106" s="639"/>
      <c r="ER106" s="639"/>
      <c r="ES106" s="639"/>
      <c r="ET106" s="639"/>
      <c r="EU106" s="639"/>
      <c r="EV106" s="639"/>
      <c r="EW106" s="639"/>
      <c r="EX106" s="639"/>
      <c r="EY106" s="639"/>
      <c r="EZ106" s="640">
        <f t="shared" si="168"/>
        <v>0</v>
      </c>
      <c r="FA106" s="626"/>
      <c r="FB106" s="641">
        <f t="shared" si="169"/>
        <v>0</v>
      </c>
      <c r="FD106" s="626">
        <f t="shared" si="174"/>
        <v>0</v>
      </c>
    </row>
    <row r="107" spans="1:160" s="395" customFormat="1">
      <c r="A107" s="446">
        <v>2</v>
      </c>
      <c r="B107" s="446" t="s">
        <v>598</v>
      </c>
      <c r="C107" s="446" t="str">
        <f>[1]เตรียมข้อมูล!C6</f>
        <v>เขาชัยสน</v>
      </c>
      <c r="D107" s="446"/>
      <c r="E107" s="384">
        <v>30</v>
      </c>
      <c r="F107" s="384">
        <v>1</v>
      </c>
      <c r="G107" s="384" t="s">
        <v>104</v>
      </c>
      <c r="H107" s="613">
        <v>27</v>
      </c>
      <c r="I107" s="614">
        <f t="shared" si="130"/>
        <v>1</v>
      </c>
      <c r="J107" s="613">
        <v>40</v>
      </c>
      <c r="K107" s="614">
        <f t="shared" si="131"/>
        <v>2</v>
      </c>
      <c r="L107" s="613">
        <v>25</v>
      </c>
      <c r="M107" s="614">
        <f t="shared" si="132"/>
        <v>1</v>
      </c>
      <c r="N107" s="613">
        <v>37</v>
      </c>
      <c r="O107" s="614">
        <f t="shared" si="133"/>
        <v>1</v>
      </c>
      <c r="P107" s="613">
        <v>22</v>
      </c>
      <c r="Q107" s="614">
        <f t="shared" si="134"/>
        <v>1</v>
      </c>
      <c r="R107" s="613">
        <v>24</v>
      </c>
      <c r="S107" s="614">
        <f t="shared" si="135"/>
        <v>1</v>
      </c>
      <c r="T107" s="613">
        <v>37</v>
      </c>
      <c r="U107" s="614">
        <f t="shared" si="136"/>
        <v>1</v>
      </c>
      <c r="V107" s="613">
        <v>34</v>
      </c>
      <c r="W107" s="614">
        <f t="shared" si="137"/>
        <v>1</v>
      </c>
      <c r="X107" s="615">
        <v>0</v>
      </c>
      <c r="Y107" s="614">
        <f t="shared" si="138"/>
        <v>0</v>
      </c>
      <c r="Z107" s="615">
        <v>0</v>
      </c>
      <c r="AA107" s="614">
        <f t="shared" si="139"/>
        <v>0</v>
      </c>
      <c r="AB107" s="615">
        <v>0</v>
      </c>
      <c r="AC107" s="614">
        <f t="shared" si="140"/>
        <v>0</v>
      </c>
      <c r="AD107" s="615"/>
      <c r="AE107" s="616"/>
      <c r="AF107" s="615"/>
      <c r="AG107" s="616"/>
      <c r="AH107" s="615"/>
      <c r="AI107" s="616"/>
      <c r="AJ107" s="617">
        <f t="shared" si="141"/>
        <v>246</v>
      </c>
      <c r="AK107" s="618">
        <f t="shared" si="142"/>
        <v>9</v>
      </c>
      <c r="AL107" s="613">
        <v>1</v>
      </c>
      <c r="AM107" s="613">
        <v>14</v>
      </c>
      <c r="AN107" s="618">
        <f t="shared" si="143"/>
        <v>15</v>
      </c>
      <c r="AO107" s="619">
        <f t="shared" si="144"/>
        <v>1</v>
      </c>
      <c r="AP107" s="660">
        <f t="shared" si="145"/>
        <v>12</v>
      </c>
      <c r="AQ107" s="621">
        <f t="shared" si="146"/>
        <v>13</v>
      </c>
      <c r="AR107" s="622">
        <f t="shared" si="147"/>
        <v>0</v>
      </c>
      <c r="AS107" s="622">
        <f t="shared" si="148"/>
        <v>2</v>
      </c>
      <c r="AT107" s="622">
        <f t="shared" si="149"/>
        <v>2</v>
      </c>
      <c r="AU107" s="623">
        <f t="shared" si="150"/>
        <v>15.384615384615385</v>
      </c>
      <c r="AV107" s="613"/>
      <c r="AW107" s="613"/>
      <c r="AX107" s="718"/>
      <c r="AY107" s="613">
        <v>1</v>
      </c>
      <c r="AZ107" s="618">
        <f t="shared" si="151"/>
        <v>3</v>
      </c>
      <c r="BA107" s="624">
        <f t="shared" si="152"/>
        <v>23.076923076923077</v>
      </c>
      <c r="BB107" s="613"/>
      <c r="BC107" s="625"/>
      <c r="BD107" s="625">
        <f t="shared" si="153"/>
        <v>1</v>
      </c>
      <c r="BE107" s="625">
        <f t="shared" si="154"/>
        <v>0</v>
      </c>
      <c r="BF107" s="626">
        <f t="shared" si="170"/>
        <v>2</v>
      </c>
      <c r="BG107" s="626" t="str">
        <f t="shared" si="171"/>
        <v>อนุบาลเขาชัยสน</v>
      </c>
      <c r="BH107" s="627">
        <f t="shared" si="172"/>
        <v>1</v>
      </c>
      <c r="BI107" s="627">
        <v>1</v>
      </c>
      <c r="BJ107" s="627">
        <v>4</v>
      </c>
      <c r="BK107" s="627">
        <v>1</v>
      </c>
      <c r="BL107" s="627">
        <v>2</v>
      </c>
      <c r="BM107" s="627"/>
      <c r="BN107" s="627">
        <v>1</v>
      </c>
      <c r="BO107" s="628"/>
      <c r="BP107" s="628"/>
      <c r="BQ107" s="628"/>
      <c r="BR107" s="627">
        <v>2</v>
      </c>
      <c r="BS107" s="627"/>
      <c r="BT107" s="627"/>
      <c r="BU107" s="627"/>
      <c r="BV107" s="627"/>
      <c r="BW107" s="627">
        <v>1</v>
      </c>
      <c r="BX107" s="627"/>
      <c r="BY107" s="627"/>
      <c r="BZ107" s="627"/>
      <c r="CA107" s="627">
        <v>1</v>
      </c>
      <c r="CB107" s="627"/>
      <c r="CC107" s="627">
        <v>1</v>
      </c>
      <c r="CD107" s="627"/>
      <c r="CE107" s="627"/>
      <c r="CF107" s="627"/>
      <c r="CG107" s="627"/>
      <c r="CH107" s="629">
        <v>0</v>
      </c>
      <c r="CI107" s="629"/>
      <c r="CJ107" s="630">
        <f t="shared" si="173"/>
        <v>15</v>
      </c>
      <c r="CK107" s="627">
        <f t="shared" si="155"/>
        <v>1</v>
      </c>
      <c r="CL107" s="627">
        <f t="shared" si="156"/>
        <v>12</v>
      </c>
      <c r="CM107" s="631">
        <f t="shared" si="157"/>
        <v>13</v>
      </c>
      <c r="CN107" s="632">
        <f t="shared" si="158"/>
        <v>0</v>
      </c>
      <c r="CO107" s="633">
        <f t="shared" si="159"/>
        <v>2</v>
      </c>
      <c r="CP107" s="632">
        <f t="shared" si="160"/>
        <v>2</v>
      </c>
      <c r="CQ107" s="634"/>
      <c r="CR107" s="634"/>
      <c r="CS107" s="634"/>
      <c r="CT107" s="634"/>
      <c r="CU107" s="634"/>
      <c r="CV107" s="634"/>
      <c r="CW107" s="634"/>
      <c r="CX107" s="635"/>
      <c r="CY107" s="635"/>
      <c r="CZ107" s="635"/>
      <c r="DA107" s="634"/>
      <c r="DB107" s="634"/>
      <c r="DC107" s="634"/>
      <c r="DD107" s="634"/>
      <c r="DE107" s="634"/>
      <c r="DF107" s="634"/>
      <c r="DG107" s="634"/>
      <c r="DH107" s="634"/>
      <c r="DI107" s="634"/>
      <c r="DJ107" s="634"/>
      <c r="DK107" s="634"/>
      <c r="DL107" s="634"/>
      <c r="DM107" s="634"/>
      <c r="DN107" s="634"/>
      <c r="DO107" s="634"/>
      <c r="DP107" s="634"/>
      <c r="DQ107" s="636">
        <f t="shared" si="161"/>
        <v>0</v>
      </c>
      <c r="DR107" s="637">
        <f t="shared" si="175"/>
        <v>2</v>
      </c>
      <c r="DS107" s="637" t="str">
        <f t="shared" si="176"/>
        <v>อนุบาลเขาชัยสน</v>
      </c>
      <c r="DT107" s="634">
        <f t="shared" si="162"/>
        <v>0</v>
      </c>
      <c r="DU107" s="634">
        <f t="shared" si="163"/>
        <v>0</v>
      </c>
      <c r="DV107" s="634">
        <f t="shared" si="164"/>
        <v>0</v>
      </c>
      <c r="DW107" s="634">
        <f t="shared" si="165"/>
        <v>1</v>
      </c>
      <c r="DX107" s="636">
        <f t="shared" si="166"/>
        <v>3</v>
      </c>
      <c r="DY107" s="638">
        <f t="shared" si="167"/>
        <v>23.076923076923077</v>
      </c>
      <c r="DZ107" s="646"/>
      <c r="EA107" s="646"/>
      <c r="EB107" s="646"/>
      <c r="EC107" s="646"/>
      <c r="ED107" s="646"/>
      <c r="EE107" s="646"/>
      <c r="EF107" s="646"/>
      <c r="EG107" s="646"/>
      <c r="EH107" s="646"/>
      <c r="EI107" s="646"/>
      <c r="EJ107" s="646"/>
      <c r="EK107" s="646"/>
      <c r="EL107" s="646"/>
      <c r="EM107" s="646"/>
      <c r="EN107" s="646"/>
      <c r="EO107" s="646"/>
      <c r="EP107" s="646"/>
      <c r="EQ107" s="646"/>
      <c r="ER107" s="646"/>
      <c r="ES107" s="646"/>
      <c r="ET107" s="646"/>
      <c r="EU107" s="646"/>
      <c r="EV107" s="646"/>
      <c r="EW107" s="646"/>
      <c r="EX107" s="646"/>
      <c r="EY107" s="646"/>
      <c r="EZ107" s="640">
        <f t="shared" si="168"/>
        <v>0</v>
      </c>
      <c r="FA107" s="645"/>
      <c r="FB107" s="641">
        <f t="shared" si="169"/>
        <v>0</v>
      </c>
      <c r="FD107" s="626">
        <f t="shared" si="174"/>
        <v>0</v>
      </c>
    </row>
    <row r="108" spans="1:160" s="395" customFormat="1">
      <c r="A108" s="446">
        <v>89</v>
      </c>
      <c r="B108" s="446" t="s">
        <v>599</v>
      </c>
      <c r="C108" s="446" t="str">
        <f>[1]เตรียมข้อมูล!C93</f>
        <v>ตะโหมด</v>
      </c>
      <c r="D108" s="446"/>
      <c r="E108" s="384">
        <v>25</v>
      </c>
      <c r="F108" s="384">
        <v>4</v>
      </c>
      <c r="G108" s="384" t="s">
        <v>104</v>
      </c>
      <c r="H108" s="613">
        <v>36</v>
      </c>
      <c r="I108" s="614">
        <f t="shared" si="130"/>
        <v>1</v>
      </c>
      <c r="J108" s="613">
        <v>21</v>
      </c>
      <c r="K108" s="614">
        <f t="shared" si="131"/>
        <v>1</v>
      </c>
      <c r="L108" s="613">
        <v>33</v>
      </c>
      <c r="M108" s="614">
        <f t="shared" si="132"/>
        <v>1</v>
      </c>
      <c r="N108" s="613">
        <v>26</v>
      </c>
      <c r="O108" s="614">
        <f t="shared" si="133"/>
        <v>1</v>
      </c>
      <c r="P108" s="613">
        <v>29</v>
      </c>
      <c r="Q108" s="614">
        <f t="shared" si="134"/>
        <v>1</v>
      </c>
      <c r="R108" s="613">
        <v>29</v>
      </c>
      <c r="S108" s="614">
        <f t="shared" si="135"/>
        <v>1</v>
      </c>
      <c r="T108" s="613">
        <v>28</v>
      </c>
      <c r="U108" s="614">
        <f t="shared" si="136"/>
        <v>1</v>
      </c>
      <c r="V108" s="613">
        <v>32</v>
      </c>
      <c r="W108" s="614">
        <f t="shared" si="137"/>
        <v>1</v>
      </c>
      <c r="X108" s="615">
        <v>0</v>
      </c>
      <c r="Y108" s="614">
        <f t="shared" si="138"/>
        <v>0</v>
      </c>
      <c r="Z108" s="615">
        <v>0</v>
      </c>
      <c r="AA108" s="614">
        <f t="shared" si="139"/>
        <v>0</v>
      </c>
      <c r="AB108" s="615">
        <v>0</v>
      </c>
      <c r="AC108" s="614">
        <f t="shared" si="140"/>
        <v>0</v>
      </c>
      <c r="AD108" s="615"/>
      <c r="AE108" s="616"/>
      <c r="AF108" s="615"/>
      <c r="AG108" s="616"/>
      <c r="AH108" s="615"/>
      <c r="AI108" s="616"/>
      <c r="AJ108" s="617">
        <f t="shared" si="141"/>
        <v>234</v>
      </c>
      <c r="AK108" s="618">
        <f t="shared" si="142"/>
        <v>8</v>
      </c>
      <c r="AL108" s="613">
        <v>1</v>
      </c>
      <c r="AM108" s="613">
        <v>17</v>
      </c>
      <c r="AN108" s="618">
        <f t="shared" si="143"/>
        <v>18</v>
      </c>
      <c r="AO108" s="619">
        <f t="shared" si="144"/>
        <v>1</v>
      </c>
      <c r="AP108" s="660">
        <f t="shared" si="145"/>
        <v>11</v>
      </c>
      <c r="AQ108" s="621">
        <f t="shared" si="146"/>
        <v>12</v>
      </c>
      <c r="AR108" s="622">
        <f t="shared" si="147"/>
        <v>0</v>
      </c>
      <c r="AS108" s="622">
        <f t="shared" si="148"/>
        <v>6</v>
      </c>
      <c r="AT108" s="622">
        <f t="shared" si="149"/>
        <v>6</v>
      </c>
      <c r="AU108" s="623">
        <f t="shared" si="150"/>
        <v>50</v>
      </c>
      <c r="AV108" s="613">
        <v>1</v>
      </c>
      <c r="AW108" s="613"/>
      <c r="AX108" s="718"/>
      <c r="AY108" s="613"/>
      <c r="AZ108" s="618">
        <f t="shared" si="151"/>
        <v>5</v>
      </c>
      <c r="BA108" s="624">
        <f t="shared" si="152"/>
        <v>41.666666666666671</v>
      </c>
      <c r="BB108" s="613"/>
      <c r="BC108" s="625"/>
      <c r="BD108" s="625">
        <f t="shared" si="153"/>
        <v>1</v>
      </c>
      <c r="BE108" s="625">
        <f t="shared" si="154"/>
        <v>0</v>
      </c>
      <c r="BF108" s="626">
        <f t="shared" si="170"/>
        <v>89</v>
      </c>
      <c r="BG108" s="626" t="str">
        <f t="shared" si="171"/>
        <v>บ้านด่านโลด</v>
      </c>
      <c r="BH108" s="627">
        <f t="shared" si="172"/>
        <v>1</v>
      </c>
      <c r="BI108" s="627">
        <v>2</v>
      </c>
      <c r="BJ108" s="627">
        <v>3</v>
      </c>
      <c r="BK108" s="627">
        <v>2</v>
      </c>
      <c r="BL108" s="627">
        <v>2</v>
      </c>
      <c r="BM108" s="627">
        <v>1</v>
      </c>
      <c r="BN108" s="627">
        <v>2</v>
      </c>
      <c r="BO108" s="628"/>
      <c r="BP108" s="628"/>
      <c r="BQ108" s="628"/>
      <c r="BR108" s="627">
        <v>1</v>
      </c>
      <c r="BS108" s="627"/>
      <c r="BT108" s="627"/>
      <c r="BU108" s="627"/>
      <c r="BV108" s="627"/>
      <c r="BW108" s="627">
        <v>1</v>
      </c>
      <c r="BX108" s="627">
        <v>1</v>
      </c>
      <c r="BY108" s="627">
        <v>1</v>
      </c>
      <c r="BZ108" s="627"/>
      <c r="CA108" s="627">
        <v>0</v>
      </c>
      <c r="CB108" s="627"/>
      <c r="CC108" s="627">
        <v>1</v>
      </c>
      <c r="CD108" s="627"/>
      <c r="CE108" s="627"/>
      <c r="CF108" s="627"/>
      <c r="CG108" s="627"/>
      <c r="CH108" s="629">
        <v>0</v>
      </c>
      <c r="CI108" s="629"/>
      <c r="CJ108" s="630">
        <f t="shared" si="173"/>
        <v>18</v>
      </c>
      <c r="CK108" s="627">
        <f t="shared" si="155"/>
        <v>1</v>
      </c>
      <c r="CL108" s="627">
        <f t="shared" si="156"/>
        <v>11</v>
      </c>
      <c r="CM108" s="631">
        <f t="shared" si="157"/>
        <v>12</v>
      </c>
      <c r="CN108" s="632">
        <f t="shared" si="158"/>
        <v>0</v>
      </c>
      <c r="CO108" s="633">
        <f t="shared" si="159"/>
        <v>6</v>
      </c>
      <c r="CP108" s="632">
        <f t="shared" si="160"/>
        <v>6</v>
      </c>
      <c r="CQ108" s="634"/>
      <c r="CR108" s="634"/>
      <c r="CS108" s="634"/>
      <c r="CT108" s="634"/>
      <c r="CU108" s="634"/>
      <c r="CV108" s="634"/>
      <c r="CW108" s="634"/>
      <c r="CX108" s="635"/>
      <c r="CY108" s="635"/>
      <c r="CZ108" s="635"/>
      <c r="DA108" s="634"/>
      <c r="DB108" s="634"/>
      <c r="DC108" s="634"/>
      <c r="DD108" s="634"/>
      <c r="DE108" s="634"/>
      <c r="DF108" s="634"/>
      <c r="DG108" s="634"/>
      <c r="DH108" s="634"/>
      <c r="DI108" s="634"/>
      <c r="DJ108" s="634"/>
      <c r="DK108" s="634"/>
      <c r="DL108" s="634"/>
      <c r="DM108" s="634"/>
      <c r="DN108" s="634"/>
      <c r="DO108" s="634"/>
      <c r="DP108" s="634"/>
      <c r="DQ108" s="636">
        <f t="shared" si="161"/>
        <v>0</v>
      </c>
      <c r="DR108" s="637">
        <f t="shared" si="175"/>
        <v>89</v>
      </c>
      <c r="DS108" s="637" t="str">
        <f t="shared" si="176"/>
        <v>บ้านด่านโลด</v>
      </c>
      <c r="DT108" s="634">
        <f t="shared" si="162"/>
        <v>1</v>
      </c>
      <c r="DU108" s="634">
        <f t="shared" si="163"/>
        <v>0</v>
      </c>
      <c r="DV108" s="634">
        <f t="shared" si="164"/>
        <v>0</v>
      </c>
      <c r="DW108" s="634">
        <f t="shared" si="165"/>
        <v>0</v>
      </c>
      <c r="DX108" s="636">
        <f t="shared" si="166"/>
        <v>5</v>
      </c>
      <c r="DY108" s="638">
        <f t="shared" si="167"/>
        <v>41.666666666666671</v>
      </c>
      <c r="DZ108" s="639"/>
      <c r="EA108" s="639"/>
      <c r="EB108" s="639">
        <v>1</v>
      </c>
      <c r="EC108" s="639"/>
      <c r="ED108" s="639"/>
      <c r="EE108" s="639"/>
      <c r="EF108" s="639"/>
      <c r="EG108" s="639"/>
      <c r="EH108" s="639"/>
      <c r="EI108" s="639"/>
      <c r="EJ108" s="639"/>
      <c r="EK108" s="639"/>
      <c r="EL108" s="639"/>
      <c r="EM108" s="639"/>
      <c r="EN108" s="639"/>
      <c r="EO108" s="639"/>
      <c r="EP108" s="639"/>
      <c r="EQ108" s="639"/>
      <c r="ER108" s="639"/>
      <c r="ES108" s="639"/>
      <c r="ET108" s="639"/>
      <c r="EU108" s="639"/>
      <c r="EV108" s="639"/>
      <c r="EW108" s="639"/>
      <c r="EX108" s="639"/>
      <c r="EY108" s="639"/>
      <c r="EZ108" s="640">
        <f t="shared" si="168"/>
        <v>1</v>
      </c>
      <c r="FA108" s="626"/>
      <c r="FB108" s="641">
        <f t="shared" si="169"/>
        <v>0</v>
      </c>
      <c r="FD108" s="626">
        <f t="shared" si="174"/>
        <v>0</v>
      </c>
    </row>
    <row r="109" spans="1:160" s="395" customFormat="1">
      <c r="A109" s="446">
        <v>86</v>
      </c>
      <c r="B109" s="446" t="s">
        <v>600</v>
      </c>
      <c r="C109" s="446" t="str">
        <f>[1]เตรียมข้อมูล!C90</f>
        <v>ตะโหมด</v>
      </c>
      <c r="D109" s="446"/>
      <c r="E109" s="384">
        <v>15</v>
      </c>
      <c r="F109" s="384">
        <v>4</v>
      </c>
      <c r="G109" s="384" t="s">
        <v>104</v>
      </c>
      <c r="H109" s="613">
        <v>29</v>
      </c>
      <c r="I109" s="614">
        <f t="shared" si="130"/>
        <v>1</v>
      </c>
      <c r="J109" s="613">
        <v>31</v>
      </c>
      <c r="K109" s="614">
        <f t="shared" si="131"/>
        <v>1</v>
      </c>
      <c r="L109" s="613">
        <v>24</v>
      </c>
      <c r="M109" s="614">
        <f t="shared" si="132"/>
        <v>1</v>
      </c>
      <c r="N109" s="613">
        <v>20</v>
      </c>
      <c r="O109" s="614">
        <f t="shared" si="133"/>
        <v>1</v>
      </c>
      <c r="P109" s="613">
        <v>18</v>
      </c>
      <c r="Q109" s="614">
        <f t="shared" si="134"/>
        <v>1</v>
      </c>
      <c r="R109" s="613">
        <v>30</v>
      </c>
      <c r="S109" s="614">
        <f t="shared" si="135"/>
        <v>1</v>
      </c>
      <c r="T109" s="613">
        <v>17</v>
      </c>
      <c r="U109" s="614">
        <f t="shared" si="136"/>
        <v>1</v>
      </c>
      <c r="V109" s="613">
        <v>24</v>
      </c>
      <c r="W109" s="614">
        <f t="shared" si="137"/>
        <v>1</v>
      </c>
      <c r="X109" s="615">
        <v>0</v>
      </c>
      <c r="Y109" s="614">
        <f t="shared" si="138"/>
        <v>0</v>
      </c>
      <c r="Z109" s="615">
        <v>0</v>
      </c>
      <c r="AA109" s="614">
        <f t="shared" si="139"/>
        <v>0</v>
      </c>
      <c r="AB109" s="615">
        <v>0</v>
      </c>
      <c r="AC109" s="614">
        <f t="shared" si="140"/>
        <v>0</v>
      </c>
      <c r="AD109" s="615"/>
      <c r="AE109" s="616"/>
      <c r="AF109" s="615"/>
      <c r="AG109" s="616"/>
      <c r="AH109" s="615"/>
      <c r="AI109" s="616"/>
      <c r="AJ109" s="617">
        <f t="shared" si="141"/>
        <v>193</v>
      </c>
      <c r="AK109" s="618">
        <f t="shared" si="142"/>
        <v>8</v>
      </c>
      <c r="AL109" s="613">
        <v>1</v>
      </c>
      <c r="AM109" s="613">
        <v>15</v>
      </c>
      <c r="AN109" s="618">
        <f t="shared" si="143"/>
        <v>16</v>
      </c>
      <c r="AO109" s="619">
        <f t="shared" si="144"/>
        <v>1</v>
      </c>
      <c r="AP109" s="660">
        <f t="shared" si="145"/>
        <v>10</v>
      </c>
      <c r="AQ109" s="621">
        <f t="shared" si="146"/>
        <v>11</v>
      </c>
      <c r="AR109" s="622">
        <f t="shared" si="147"/>
        <v>0</v>
      </c>
      <c r="AS109" s="622">
        <f t="shared" si="148"/>
        <v>5</v>
      </c>
      <c r="AT109" s="622">
        <f t="shared" si="149"/>
        <v>5</v>
      </c>
      <c r="AU109" s="623">
        <f t="shared" si="150"/>
        <v>45.454545454545453</v>
      </c>
      <c r="AV109" s="613"/>
      <c r="AW109" s="613"/>
      <c r="AX109" s="718"/>
      <c r="AY109" s="613"/>
      <c r="AZ109" s="618">
        <f t="shared" si="151"/>
        <v>5</v>
      </c>
      <c r="BA109" s="624">
        <f t="shared" si="152"/>
        <v>45.454545454545453</v>
      </c>
      <c r="BB109" s="613"/>
      <c r="BC109" s="625"/>
      <c r="BD109" s="625">
        <f t="shared" si="153"/>
        <v>1</v>
      </c>
      <c r="BE109" s="625">
        <f t="shared" si="154"/>
        <v>0</v>
      </c>
      <c r="BF109" s="626">
        <f t="shared" si="170"/>
        <v>86</v>
      </c>
      <c r="BG109" s="626" t="str">
        <f t="shared" si="171"/>
        <v>บ้านพรุนายขาว</v>
      </c>
      <c r="BH109" s="627">
        <f t="shared" si="172"/>
        <v>1</v>
      </c>
      <c r="BI109" s="627">
        <v>2</v>
      </c>
      <c r="BJ109" s="627">
        <v>3</v>
      </c>
      <c r="BK109" s="627">
        <v>2</v>
      </c>
      <c r="BL109" s="627">
        <v>1</v>
      </c>
      <c r="BM109" s="627"/>
      <c r="BN109" s="627">
        <v>1</v>
      </c>
      <c r="BO109" s="628"/>
      <c r="BP109" s="628"/>
      <c r="BQ109" s="628"/>
      <c r="BR109" s="627">
        <v>1</v>
      </c>
      <c r="BS109" s="627"/>
      <c r="BT109" s="627">
        <v>1</v>
      </c>
      <c r="BU109" s="627"/>
      <c r="BV109" s="627"/>
      <c r="BW109" s="627"/>
      <c r="BX109" s="627">
        <v>1</v>
      </c>
      <c r="BY109" s="627"/>
      <c r="BZ109" s="627"/>
      <c r="CA109" s="627">
        <v>1</v>
      </c>
      <c r="CB109" s="627"/>
      <c r="CC109" s="627">
        <v>1</v>
      </c>
      <c r="CD109" s="627"/>
      <c r="CE109" s="627"/>
      <c r="CF109" s="627"/>
      <c r="CG109" s="627"/>
      <c r="CH109" s="629">
        <v>1</v>
      </c>
      <c r="CI109" s="629"/>
      <c r="CJ109" s="630">
        <f t="shared" si="173"/>
        <v>16</v>
      </c>
      <c r="CK109" s="627">
        <f t="shared" si="155"/>
        <v>1</v>
      </c>
      <c r="CL109" s="627">
        <f t="shared" si="156"/>
        <v>10</v>
      </c>
      <c r="CM109" s="631">
        <f t="shared" si="157"/>
        <v>11</v>
      </c>
      <c r="CN109" s="632">
        <f t="shared" si="158"/>
        <v>0</v>
      </c>
      <c r="CO109" s="633">
        <f t="shared" si="159"/>
        <v>5</v>
      </c>
      <c r="CP109" s="632">
        <f t="shared" si="160"/>
        <v>5</v>
      </c>
      <c r="CQ109" s="634"/>
      <c r="CR109" s="634"/>
      <c r="CS109" s="634"/>
      <c r="CT109" s="634"/>
      <c r="CU109" s="634"/>
      <c r="CV109" s="634"/>
      <c r="CW109" s="634"/>
      <c r="CX109" s="635"/>
      <c r="CY109" s="635"/>
      <c r="CZ109" s="635"/>
      <c r="DA109" s="634"/>
      <c r="DB109" s="634"/>
      <c r="DC109" s="634"/>
      <c r="DD109" s="634"/>
      <c r="DE109" s="634"/>
      <c r="DF109" s="634"/>
      <c r="DG109" s="634"/>
      <c r="DH109" s="634"/>
      <c r="DI109" s="634"/>
      <c r="DJ109" s="634"/>
      <c r="DK109" s="634"/>
      <c r="DL109" s="634"/>
      <c r="DM109" s="634"/>
      <c r="DN109" s="634"/>
      <c r="DO109" s="634"/>
      <c r="DP109" s="634"/>
      <c r="DQ109" s="636">
        <f t="shared" si="161"/>
        <v>0</v>
      </c>
      <c r="DR109" s="637">
        <f t="shared" si="175"/>
        <v>86</v>
      </c>
      <c r="DS109" s="637" t="str">
        <f t="shared" si="176"/>
        <v>บ้านพรุนายขาว</v>
      </c>
      <c r="DT109" s="634">
        <f t="shared" si="162"/>
        <v>0</v>
      </c>
      <c r="DU109" s="634">
        <f t="shared" si="163"/>
        <v>0</v>
      </c>
      <c r="DV109" s="634">
        <f t="shared" si="164"/>
        <v>0</v>
      </c>
      <c r="DW109" s="634">
        <f t="shared" si="165"/>
        <v>0</v>
      </c>
      <c r="DX109" s="636">
        <f t="shared" si="166"/>
        <v>5</v>
      </c>
      <c r="DY109" s="638">
        <f t="shared" si="167"/>
        <v>45.454545454545453</v>
      </c>
      <c r="DZ109" s="639"/>
      <c r="EA109" s="639"/>
      <c r="EB109" s="639"/>
      <c r="EC109" s="639"/>
      <c r="ED109" s="639"/>
      <c r="EE109" s="639"/>
      <c r="EF109" s="639"/>
      <c r="EG109" s="639"/>
      <c r="EH109" s="639"/>
      <c r="EI109" s="639"/>
      <c r="EJ109" s="639"/>
      <c r="EK109" s="639"/>
      <c r="EL109" s="639"/>
      <c r="EM109" s="639"/>
      <c r="EN109" s="639"/>
      <c r="EO109" s="639"/>
      <c r="EP109" s="639"/>
      <c r="EQ109" s="639"/>
      <c r="ER109" s="639"/>
      <c r="ES109" s="639"/>
      <c r="ET109" s="639"/>
      <c r="EU109" s="639"/>
      <c r="EV109" s="639"/>
      <c r="EW109" s="639"/>
      <c r="EX109" s="639"/>
      <c r="EY109" s="639"/>
      <c r="EZ109" s="640">
        <f t="shared" si="168"/>
        <v>0</v>
      </c>
      <c r="FA109" s="626"/>
      <c r="FB109" s="641">
        <f t="shared" si="169"/>
        <v>0</v>
      </c>
      <c r="FD109" s="626">
        <f t="shared" si="174"/>
        <v>0</v>
      </c>
    </row>
    <row r="110" spans="1:160" s="395" customFormat="1">
      <c r="A110" s="446"/>
      <c r="B110" s="446"/>
      <c r="C110" s="446"/>
      <c r="D110" s="446"/>
      <c r="E110" s="384"/>
      <c r="F110" s="384"/>
      <c r="G110" s="384"/>
      <c r="H110" s="613"/>
      <c r="I110" s="614"/>
      <c r="J110" s="613"/>
      <c r="K110" s="614"/>
      <c r="L110" s="613"/>
      <c r="M110" s="614"/>
      <c r="N110" s="613"/>
      <c r="O110" s="614"/>
      <c r="P110" s="613"/>
      <c r="Q110" s="614"/>
      <c r="R110" s="613"/>
      <c r="S110" s="614"/>
      <c r="T110" s="613"/>
      <c r="U110" s="614"/>
      <c r="V110" s="613"/>
      <c r="W110" s="614"/>
      <c r="X110" s="615"/>
      <c r="Y110" s="614"/>
      <c r="Z110" s="615"/>
      <c r="AA110" s="614"/>
      <c r="AB110" s="615"/>
      <c r="AC110" s="614"/>
      <c r="AD110" s="615"/>
      <c r="AE110" s="616"/>
      <c r="AF110" s="615"/>
      <c r="AG110" s="616"/>
      <c r="AH110" s="615"/>
      <c r="AI110" s="616"/>
      <c r="AJ110" s="617"/>
      <c r="AK110" s="618"/>
      <c r="AL110" s="613"/>
      <c r="AM110" s="613"/>
      <c r="AN110" s="618">
        <f>SUM(AN66:AN109)</f>
        <v>488</v>
      </c>
      <c r="AO110" s="619"/>
      <c r="AP110" s="660"/>
      <c r="AQ110" s="621"/>
      <c r="AR110" s="622"/>
      <c r="AS110" s="622"/>
      <c r="AT110" s="622"/>
      <c r="AU110" s="623"/>
      <c r="AV110" s="613"/>
      <c r="AW110" s="613"/>
      <c r="AX110" s="718"/>
      <c r="AY110" s="613"/>
      <c r="AZ110" s="618"/>
      <c r="BA110" s="624"/>
      <c r="BB110" s="613"/>
      <c r="BC110" s="625"/>
      <c r="BD110" s="625"/>
      <c r="BE110" s="625"/>
      <c r="BF110" s="626">
        <f t="shared" si="170"/>
        <v>0</v>
      </c>
      <c r="BG110" s="626">
        <f t="shared" si="171"/>
        <v>0</v>
      </c>
      <c r="BH110" s="627">
        <f t="shared" si="172"/>
        <v>0</v>
      </c>
      <c r="BI110" s="627"/>
      <c r="BJ110" s="627"/>
      <c r="BK110" s="627"/>
      <c r="BL110" s="627"/>
      <c r="BM110" s="627"/>
      <c r="BN110" s="627"/>
      <c r="BO110" s="628"/>
      <c r="BP110" s="628"/>
      <c r="BQ110" s="628"/>
      <c r="BR110" s="627"/>
      <c r="BS110" s="627"/>
      <c r="BT110" s="627"/>
      <c r="BU110" s="627"/>
      <c r="BV110" s="627"/>
      <c r="BW110" s="627"/>
      <c r="BX110" s="627"/>
      <c r="BY110" s="627"/>
      <c r="BZ110" s="627"/>
      <c r="CA110" s="627"/>
      <c r="CB110" s="627"/>
      <c r="CC110" s="627"/>
      <c r="CD110" s="627"/>
      <c r="CE110" s="627"/>
      <c r="CF110" s="627"/>
      <c r="CG110" s="627"/>
      <c r="CH110" s="629"/>
      <c r="CI110" s="629"/>
      <c r="CJ110" s="630">
        <f>SUM(CJ66:CJ109)</f>
        <v>488</v>
      </c>
      <c r="CK110" s="627"/>
      <c r="CL110" s="627"/>
      <c r="CM110" s="631"/>
      <c r="CN110" s="632"/>
      <c r="CO110" s="633"/>
      <c r="CP110" s="632"/>
      <c r="CQ110" s="634"/>
      <c r="CR110" s="634"/>
      <c r="CS110" s="634"/>
      <c r="CT110" s="634"/>
      <c r="CU110" s="634"/>
      <c r="CV110" s="634"/>
      <c r="CW110" s="634"/>
      <c r="CX110" s="635"/>
      <c r="CY110" s="635"/>
      <c r="CZ110" s="635"/>
      <c r="DA110" s="634"/>
      <c r="DB110" s="634"/>
      <c r="DC110" s="634"/>
      <c r="DD110" s="634"/>
      <c r="DE110" s="634"/>
      <c r="DF110" s="634"/>
      <c r="DG110" s="634"/>
      <c r="DH110" s="634"/>
      <c r="DI110" s="634"/>
      <c r="DJ110" s="634"/>
      <c r="DK110" s="634"/>
      <c r="DL110" s="634"/>
      <c r="DM110" s="634"/>
      <c r="DN110" s="634"/>
      <c r="DO110" s="634"/>
      <c r="DP110" s="634"/>
      <c r="DQ110" s="636"/>
      <c r="DR110" s="637">
        <f t="shared" si="175"/>
        <v>0</v>
      </c>
      <c r="DS110" s="637">
        <f t="shared" si="176"/>
        <v>0</v>
      </c>
      <c r="DT110" s="634"/>
      <c r="DU110" s="634"/>
      <c r="DV110" s="634"/>
      <c r="DW110" s="634"/>
      <c r="DX110" s="636"/>
      <c r="DY110" s="638"/>
      <c r="DZ110" s="639"/>
      <c r="EA110" s="639"/>
      <c r="EB110" s="639"/>
      <c r="EC110" s="639"/>
      <c r="ED110" s="639"/>
      <c r="EE110" s="639"/>
      <c r="EF110" s="639"/>
      <c r="EG110" s="639"/>
      <c r="EH110" s="639"/>
      <c r="EI110" s="639"/>
      <c r="EJ110" s="639"/>
      <c r="EK110" s="639"/>
      <c r="EL110" s="639"/>
      <c r="EM110" s="639"/>
      <c r="EN110" s="639"/>
      <c r="EO110" s="639"/>
      <c r="EP110" s="639"/>
      <c r="EQ110" s="639"/>
      <c r="ER110" s="639"/>
      <c r="ES110" s="639"/>
      <c r="ET110" s="639"/>
      <c r="EU110" s="639"/>
      <c r="EV110" s="639"/>
      <c r="EW110" s="639"/>
      <c r="EX110" s="639"/>
      <c r="EY110" s="639"/>
      <c r="EZ110" s="640"/>
      <c r="FA110" s="626"/>
      <c r="FB110" s="641"/>
      <c r="FD110" s="626">
        <f t="shared" si="174"/>
        <v>0</v>
      </c>
    </row>
    <row r="111" spans="1:160" s="527" customFormat="1">
      <c r="A111" s="526">
        <v>65</v>
      </c>
      <c r="B111" s="526" t="s">
        <v>601</v>
      </c>
      <c r="C111" s="526" t="str">
        <f>[1]เตรียมข้อมูล!C69</f>
        <v>กงหรา</v>
      </c>
      <c r="D111" s="526"/>
      <c r="E111" s="526">
        <v>30</v>
      </c>
      <c r="F111" s="526">
        <v>4</v>
      </c>
      <c r="G111" s="526" t="s">
        <v>104</v>
      </c>
      <c r="H111" s="647">
        <v>17</v>
      </c>
      <c r="I111" s="648">
        <f t="shared" ref="I111:I120" si="177">IF(H111=0,0,IF(H111&lt;10,1,IF(MOD(H111,30)&lt;10,ROUNDDOWN(H111/30,0),ROUNDUP(H111/30,0))))</f>
        <v>1</v>
      </c>
      <c r="J111" s="647">
        <v>19</v>
      </c>
      <c r="K111" s="648">
        <f t="shared" ref="K111:K120" si="178">IF(J111=0,0,IF(J111&lt;10,1,IF(MOD(J111,30)&lt;10,ROUNDDOWN(J111/30,0),ROUNDUP(J111/30,0))))</f>
        <v>1</v>
      </c>
      <c r="L111" s="647">
        <v>19</v>
      </c>
      <c r="M111" s="648">
        <f t="shared" ref="M111:M120" si="179">IF(L111=0,0,IF(L111&lt;10,1,IF(MOD(L111,40)&lt;10,ROUNDDOWN(L111/40,0),ROUNDUP(L111/40,0))))</f>
        <v>1</v>
      </c>
      <c r="N111" s="647">
        <v>19</v>
      </c>
      <c r="O111" s="648">
        <f t="shared" ref="O111:O120" si="180">IF(N111=0,0,IF(N111&lt;10,1,IF(MOD(N111,40)&lt;10,ROUNDDOWN(N111/40,0),ROUNDUP(N111/40,0))))</f>
        <v>1</v>
      </c>
      <c r="P111" s="647">
        <v>18</v>
      </c>
      <c r="Q111" s="648">
        <f t="shared" ref="Q111:Q120" si="181">IF(P111=0,0,IF(P111&lt;10,1,IF(MOD(P111,40)&lt;10,ROUNDDOWN(P111/40,0),ROUNDUP(P111/40,0))))</f>
        <v>1</v>
      </c>
      <c r="R111" s="647">
        <v>15</v>
      </c>
      <c r="S111" s="648">
        <f t="shared" ref="S111:S120" si="182">IF(R111=0,0,IF(R111&lt;10,1,IF(MOD(R111,40)&lt;10,ROUNDDOWN(R111/40,0),ROUNDUP(R111/40,0))))</f>
        <v>1</v>
      </c>
      <c r="T111" s="647">
        <v>20</v>
      </c>
      <c r="U111" s="648">
        <f t="shared" ref="U111:U120" si="183">IF(T111=0,0,IF(T111&lt;10,1,IF(MOD(T111,40)&lt;10,ROUNDDOWN(T111/40,0),ROUNDUP(T111/40,0))))</f>
        <v>1</v>
      </c>
      <c r="V111" s="647">
        <v>21</v>
      </c>
      <c r="W111" s="648">
        <f t="shared" ref="W111:W120" si="184">IF(V111=0,0,IF(V111&lt;10,1,IF(MOD(V111,40)&lt;10,ROUNDDOWN(V111/40,0),ROUNDUP(V111/40,0))))</f>
        <v>1</v>
      </c>
      <c r="X111" s="647">
        <v>7</v>
      </c>
      <c r="Y111" s="648">
        <f t="shared" ref="Y111:Y120" si="185">IF(X111=0,0,IF(X111&lt;10,1,IF(MOD(X111,40)&lt;10,ROUNDDOWN(X111/40,0),ROUNDUP(X111/40,0))))</f>
        <v>1</v>
      </c>
      <c r="Z111" s="647">
        <v>6</v>
      </c>
      <c r="AA111" s="648">
        <f t="shared" ref="AA111:AA120" si="186">IF(Z111=0,0,IF(Z111&lt;10,1,IF(MOD(Z111,40)&lt;10,ROUNDDOWN(Z111/40,0),ROUNDUP(Z111/40,0))))</f>
        <v>1</v>
      </c>
      <c r="AB111" s="647">
        <v>8</v>
      </c>
      <c r="AC111" s="648">
        <f t="shared" ref="AC111:AC120" si="187">IF(AB111=0,0,IF(AB111&lt;10,1,IF(MOD(AB111,40)&lt;10,ROUNDDOWN(AB111/40,0),ROUNDUP(AB111/40,0))))</f>
        <v>1</v>
      </c>
      <c r="AD111" s="647"/>
      <c r="AE111" s="648"/>
      <c r="AF111" s="647"/>
      <c r="AG111" s="648"/>
      <c r="AH111" s="647"/>
      <c r="AI111" s="648"/>
      <c r="AJ111" s="647">
        <f t="shared" ref="AJ111:AJ120" si="188">SUM(H111)+T111+V111+X111+Z111+AB111+AD111+AF111+AH111+J111+L111+N111+P111+R111</f>
        <v>169</v>
      </c>
      <c r="AK111" s="647">
        <f t="shared" ref="AK111:AK120" si="189">SUM(I111+U111+W111+Y111+AA111+AC111+AE111+AG111+AI111+K111+M111+O111+Q111+S111)</f>
        <v>11</v>
      </c>
      <c r="AL111" s="647">
        <v>1</v>
      </c>
      <c r="AM111" s="647">
        <v>14</v>
      </c>
      <c r="AN111" s="647">
        <f t="shared" ref="AN111:AN120" si="190">SUM(AL111:AM111)</f>
        <v>15</v>
      </c>
      <c r="AO111" s="649">
        <f t="shared" ref="AO111:AO120" si="191">IF(AJ111&lt;=0,0,IF(AJ111&lt;=359,1,IF(AJ111&lt;=719,2,IF(AJ111&lt;=1079,3,IF(AJ111&lt;=1679,4,IF(AJ111&lt;=1680,5,IF(AJ111&lt;=1680,1,5)))))))</f>
        <v>1</v>
      </c>
      <c r="AP111" s="661">
        <f t="shared" ref="AP111:AP120" si="192">ROUND(((((I111+K111)*30)+(H111+J111))/50+(((M111+O111+Q111+U111+W111+S111)*40)+(L111+N111+P111+R111+T111+V111))/50+(Y111+AA111+AC111+AE111+AG111+AI111)*2),0)</f>
        <v>15</v>
      </c>
      <c r="AQ111" s="650">
        <f t="shared" ref="AQ111:AQ120" si="193">SUM(AO111:AP111)</f>
        <v>16</v>
      </c>
      <c r="AR111" s="650">
        <f t="shared" ref="AR111:AR120" si="194">SUM(AL111)-AO111</f>
        <v>0</v>
      </c>
      <c r="AS111" s="650">
        <f t="shared" ref="AS111:AS120" si="195">SUM(AM111)-AP111</f>
        <v>-1</v>
      </c>
      <c r="AT111" s="650">
        <f t="shared" ref="AT111:AT120" si="196">SUM(AN111)-AQ111</f>
        <v>-1</v>
      </c>
      <c r="AU111" s="650">
        <f t="shared" ref="AU111:AU120" si="197">SUM(AT111)/AQ111*100</f>
        <v>-6.25</v>
      </c>
      <c r="AV111" s="647">
        <v>1</v>
      </c>
      <c r="AW111" s="647"/>
      <c r="AX111" s="718"/>
      <c r="AY111" s="647"/>
      <c r="AZ111" s="647">
        <f t="shared" ref="AZ111:AZ120" si="198">SUM(AT111)-AV111-AW111+AX111+AY111</f>
        <v>-2</v>
      </c>
      <c r="BA111" s="647">
        <f t="shared" ref="BA111:BA120" si="199">SUM(AZ111)/AQ111*100</f>
        <v>-12.5</v>
      </c>
      <c r="BB111" s="647"/>
      <c r="BC111" s="651"/>
      <c r="BD111" s="651">
        <f t="shared" ref="BD111:BD120" si="200">IF(AJ111&lt;=0,0,IF(AJ111&lt;=359,1,IF(AJ111&lt;=719,2,IF(AJ111&lt;=1079,3,IF(AJ111&lt;=1679,4,IF(AJ111&lt;=1680,5,IF(AJ111&lt;=1680,1,5)))))))</f>
        <v>1</v>
      </c>
      <c r="BE111" s="651">
        <f t="shared" ref="BE111:BE120" si="201">IF((H111+J111+L111+N111+P111+R111+T111+V111)&lt;=0,0,IF((H111+J111+L111+N111+P111+R111++T111+V111)&lt;=20,1,IF((H111+J111+L111+N111+P111+R111+T111+V111)&lt;=40,2,IF((H111+J111+L111+N111+P111+R111+T111+V111)&lt;=60,3,IF((H111+J111+L111+N111+P111+R111+T111+V111)&lt;=80,4,IF((H111+J111+L111+N111+P111+R111+T111+V111)&lt;=100,5,IF((H111+J111+L111+N111+P111+R111+T111+V111)&lt;=120,6,0)))))))+((Y111+AA111+AC111+AE111+AG111+AI111)*2)</f>
        <v>6</v>
      </c>
      <c r="BF111" s="626">
        <f t="shared" si="170"/>
        <v>65</v>
      </c>
      <c r="BG111" s="626" t="str">
        <f t="shared" si="171"/>
        <v>วัดเขาวงก์</v>
      </c>
      <c r="BH111" s="627">
        <f t="shared" si="172"/>
        <v>1</v>
      </c>
      <c r="BI111" s="652">
        <v>2</v>
      </c>
      <c r="BJ111" s="652">
        <v>2</v>
      </c>
      <c r="BK111" s="652">
        <v>2</v>
      </c>
      <c r="BL111" s="652">
        <v>1</v>
      </c>
      <c r="BM111" s="652"/>
      <c r="BN111" s="652">
        <v>1</v>
      </c>
      <c r="BO111" s="652"/>
      <c r="BP111" s="652"/>
      <c r="BQ111" s="652"/>
      <c r="BR111" s="652">
        <v>2</v>
      </c>
      <c r="BS111" s="652"/>
      <c r="BT111" s="652">
        <v>1</v>
      </c>
      <c r="BU111" s="652"/>
      <c r="BV111" s="652"/>
      <c r="BW111" s="652"/>
      <c r="BX111" s="652"/>
      <c r="BY111" s="652"/>
      <c r="BZ111" s="652"/>
      <c r="CA111" s="652">
        <v>2</v>
      </c>
      <c r="CB111" s="652"/>
      <c r="CC111" s="652"/>
      <c r="CD111" s="652"/>
      <c r="CE111" s="652"/>
      <c r="CF111" s="652"/>
      <c r="CG111" s="652"/>
      <c r="CH111" s="652">
        <v>1</v>
      </c>
      <c r="CI111" s="652"/>
      <c r="CJ111" s="630">
        <f t="shared" si="173"/>
        <v>15</v>
      </c>
      <c r="CK111" s="652">
        <f t="shared" ref="CK111:CK120" si="202">AO111</f>
        <v>1</v>
      </c>
      <c r="CL111" s="652">
        <f t="shared" ref="CL111:CL120" si="203">AP111</f>
        <v>15</v>
      </c>
      <c r="CM111" s="653">
        <f t="shared" ref="CM111:CM120" si="204">SUM(CK111:CL111)</f>
        <v>16</v>
      </c>
      <c r="CN111" s="654">
        <f t="shared" ref="CN111:CN120" si="205">SUM(BH111)-CK111</f>
        <v>0</v>
      </c>
      <c r="CO111" s="655">
        <f t="shared" ref="CO111:CO120" si="206">SUM(BI111:CI111)-CL111</f>
        <v>-1</v>
      </c>
      <c r="CP111" s="654">
        <f t="shared" ref="CP111:CP120" si="207">SUM(CN111:CO111)</f>
        <v>-1</v>
      </c>
      <c r="CQ111" s="656"/>
      <c r="CR111" s="662">
        <v>1</v>
      </c>
      <c r="CS111" s="656"/>
      <c r="CT111" s="656"/>
      <c r="CU111" s="656"/>
      <c r="CV111" s="656"/>
      <c r="CW111" s="656"/>
      <c r="CX111" s="656"/>
      <c r="CY111" s="656"/>
      <c r="CZ111" s="656"/>
      <c r="DA111" s="656"/>
      <c r="DB111" s="656"/>
      <c r="DC111" s="656"/>
      <c r="DD111" s="656"/>
      <c r="DE111" s="656"/>
      <c r="DF111" s="656"/>
      <c r="DG111" s="656"/>
      <c r="DH111" s="656"/>
      <c r="DI111" s="656"/>
      <c r="DJ111" s="656"/>
      <c r="DK111" s="656"/>
      <c r="DL111" s="656"/>
      <c r="DM111" s="656"/>
      <c r="DN111" s="656"/>
      <c r="DO111" s="656"/>
      <c r="DP111" s="656"/>
      <c r="DQ111" s="656">
        <f t="shared" ref="DQ111:DQ120" si="208">SUM(CQ111:DP111)</f>
        <v>1</v>
      </c>
      <c r="DR111" s="637">
        <f t="shared" si="175"/>
        <v>65</v>
      </c>
      <c r="DS111" s="637" t="str">
        <f t="shared" si="176"/>
        <v>วัดเขาวงก์</v>
      </c>
      <c r="DT111" s="656">
        <f t="shared" ref="DT111:DT120" si="209">AV111</f>
        <v>1</v>
      </c>
      <c r="DU111" s="656">
        <f t="shared" ref="DU111:DU120" si="210">AW111</f>
        <v>0</v>
      </c>
      <c r="DV111" s="656">
        <f t="shared" ref="DV111:DV120" si="211">AX111</f>
        <v>0</v>
      </c>
      <c r="DW111" s="656">
        <f t="shared" ref="DW111:DW120" si="212">AY111</f>
        <v>0</v>
      </c>
      <c r="DX111" s="656">
        <f t="shared" ref="DX111:DX120" si="213">SUM(CP111)-DT111-DU111+DV111+DW111</f>
        <v>-2</v>
      </c>
      <c r="DY111" s="657">
        <f t="shared" ref="DY111:DY120" si="214">SUM(DX111)/CM111*100</f>
        <v>-12.5</v>
      </c>
      <c r="DZ111" s="658"/>
      <c r="EA111" s="658">
        <v>1</v>
      </c>
      <c r="EB111" s="658"/>
      <c r="EC111" s="658"/>
      <c r="ED111" s="658"/>
      <c r="EE111" s="658"/>
      <c r="EF111" s="658"/>
      <c r="EG111" s="658"/>
      <c r="EH111" s="658"/>
      <c r="EI111" s="658"/>
      <c r="EJ111" s="658"/>
      <c r="EK111" s="658"/>
      <c r="EL111" s="658"/>
      <c r="EM111" s="658"/>
      <c r="EN111" s="658"/>
      <c r="EO111" s="658"/>
      <c r="EP111" s="658"/>
      <c r="EQ111" s="658"/>
      <c r="ER111" s="658"/>
      <c r="ES111" s="658"/>
      <c r="ET111" s="658"/>
      <c r="EU111" s="658"/>
      <c r="EV111" s="658"/>
      <c r="EW111" s="658"/>
      <c r="EX111" s="658"/>
      <c r="EY111" s="658"/>
      <c r="EZ111" s="654">
        <f t="shared" ref="EZ111:EZ120" si="215">SUM(DZ111:EY111)</f>
        <v>1</v>
      </c>
      <c r="FA111" s="659"/>
      <c r="FB111" s="654">
        <f t="shared" ref="FB111:FB120" si="216">SUM(DT111)-EZ111</f>
        <v>0</v>
      </c>
      <c r="FD111" s="626">
        <f t="shared" si="174"/>
        <v>0</v>
      </c>
    </row>
    <row r="112" spans="1:160" s="527" customFormat="1">
      <c r="A112" s="526">
        <v>43</v>
      </c>
      <c r="B112" s="526" t="s">
        <v>602</v>
      </c>
      <c r="C112" s="526" t="str">
        <f>[1]เตรียมข้อมูล!C47</f>
        <v>ปากพะยูน</v>
      </c>
      <c r="D112" s="526"/>
      <c r="E112" s="526">
        <v>36</v>
      </c>
      <c r="F112" s="526">
        <v>4</v>
      </c>
      <c r="G112" s="526" t="s">
        <v>104</v>
      </c>
      <c r="H112" s="647">
        <v>9</v>
      </c>
      <c r="I112" s="648">
        <f t="shared" si="177"/>
        <v>1</v>
      </c>
      <c r="J112" s="647">
        <v>13</v>
      </c>
      <c r="K112" s="648">
        <f t="shared" si="178"/>
        <v>1</v>
      </c>
      <c r="L112" s="647">
        <v>21</v>
      </c>
      <c r="M112" s="648">
        <f t="shared" si="179"/>
        <v>1</v>
      </c>
      <c r="N112" s="647">
        <v>15</v>
      </c>
      <c r="O112" s="648">
        <f t="shared" si="180"/>
        <v>1</v>
      </c>
      <c r="P112" s="647">
        <v>14</v>
      </c>
      <c r="Q112" s="648">
        <f t="shared" si="181"/>
        <v>1</v>
      </c>
      <c r="R112" s="647">
        <v>14</v>
      </c>
      <c r="S112" s="648">
        <f t="shared" si="182"/>
        <v>1</v>
      </c>
      <c r="T112" s="647">
        <v>7</v>
      </c>
      <c r="U112" s="648">
        <f t="shared" si="183"/>
        <v>1</v>
      </c>
      <c r="V112" s="647">
        <v>22</v>
      </c>
      <c r="W112" s="648">
        <f t="shared" si="184"/>
        <v>1</v>
      </c>
      <c r="X112" s="647">
        <v>5</v>
      </c>
      <c r="Y112" s="648">
        <f t="shared" si="185"/>
        <v>1</v>
      </c>
      <c r="Z112" s="647">
        <v>2</v>
      </c>
      <c r="AA112" s="648">
        <f t="shared" si="186"/>
        <v>1</v>
      </c>
      <c r="AB112" s="647">
        <v>12</v>
      </c>
      <c r="AC112" s="648">
        <f t="shared" si="187"/>
        <v>1</v>
      </c>
      <c r="AD112" s="647"/>
      <c r="AE112" s="648"/>
      <c r="AF112" s="647"/>
      <c r="AG112" s="648"/>
      <c r="AH112" s="647"/>
      <c r="AI112" s="648"/>
      <c r="AJ112" s="647">
        <f t="shared" si="188"/>
        <v>134</v>
      </c>
      <c r="AK112" s="647">
        <f t="shared" si="189"/>
        <v>11</v>
      </c>
      <c r="AL112" s="647">
        <v>1</v>
      </c>
      <c r="AM112" s="647">
        <v>14</v>
      </c>
      <c r="AN112" s="647">
        <f t="shared" si="190"/>
        <v>15</v>
      </c>
      <c r="AO112" s="649">
        <f t="shared" si="191"/>
        <v>1</v>
      </c>
      <c r="AP112" s="661">
        <f t="shared" si="192"/>
        <v>14</v>
      </c>
      <c r="AQ112" s="650">
        <f t="shared" si="193"/>
        <v>15</v>
      </c>
      <c r="AR112" s="650">
        <f t="shared" si="194"/>
        <v>0</v>
      </c>
      <c r="AS112" s="650">
        <f t="shared" si="195"/>
        <v>0</v>
      </c>
      <c r="AT112" s="650">
        <f t="shared" si="196"/>
        <v>0</v>
      </c>
      <c r="AU112" s="650">
        <f t="shared" si="197"/>
        <v>0</v>
      </c>
      <c r="AV112" s="647">
        <v>1</v>
      </c>
      <c r="AW112" s="647"/>
      <c r="AX112" s="718"/>
      <c r="AY112" s="647"/>
      <c r="AZ112" s="647">
        <f t="shared" si="198"/>
        <v>-1</v>
      </c>
      <c r="BA112" s="647">
        <f t="shared" si="199"/>
        <v>-6.666666666666667</v>
      </c>
      <c r="BB112" s="647"/>
      <c r="BC112" s="651"/>
      <c r="BD112" s="651">
        <f t="shared" si="200"/>
        <v>1</v>
      </c>
      <c r="BE112" s="651">
        <f t="shared" si="201"/>
        <v>12</v>
      </c>
      <c r="BF112" s="626">
        <f t="shared" si="170"/>
        <v>43</v>
      </c>
      <c r="BG112" s="626" t="str">
        <f t="shared" si="171"/>
        <v>วัดฝาละมี</v>
      </c>
      <c r="BH112" s="627">
        <f t="shared" si="172"/>
        <v>1</v>
      </c>
      <c r="BI112" s="652">
        <v>2</v>
      </c>
      <c r="BJ112" s="652">
        <v>2</v>
      </c>
      <c r="BK112" s="652">
        <v>1</v>
      </c>
      <c r="BL112" s="652">
        <v>1</v>
      </c>
      <c r="BM112" s="652"/>
      <c r="BN112" s="652">
        <v>1</v>
      </c>
      <c r="BO112" s="652"/>
      <c r="BP112" s="652"/>
      <c r="BQ112" s="652"/>
      <c r="BR112" s="652">
        <v>2</v>
      </c>
      <c r="BS112" s="652"/>
      <c r="BT112" s="652">
        <v>1</v>
      </c>
      <c r="BU112" s="652">
        <v>1</v>
      </c>
      <c r="BV112" s="652"/>
      <c r="BW112" s="652"/>
      <c r="BX112" s="652"/>
      <c r="BY112" s="652">
        <v>1</v>
      </c>
      <c r="BZ112" s="652"/>
      <c r="CA112" s="652">
        <v>1</v>
      </c>
      <c r="CB112" s="652"/>
      <c r="CC112" s="652">
        <v>1</v>
      </c>
      <c r="CD112" s="652"/>
      <c r="CE112" s="652"/>
      <c r="CF112" s="652"/>
      <c r="CG112" s="652"/>
      <c r="CH112" s="652">
        <v>0</v>
      </c>
      <c r="CI112" s="652"/>
      <c r="CJ112" s="630">
        <f t="shared" si="173"/>
        <v>15</v>
      </c>
      <c r="CK112" s="652">
        <f t="shared" si="202"/>
        <v>1</v>
      </c>
      <c r="CL112" s="652">
        <f t="shared" si="203"/>
        <v>14</v>
      </c>
      <c r="CM112" s="653">
        <f t="shared" si="204"/>
        <v>15</v>
      </c>
      <c r="CN112" s="654">
        <f t="shared" si="205"/>
        <v>0</v>
      </c>
      <c r="CO112" s="655">
        <f t="shared" si="206"/>
        <v>0</v>
      </c>
      <c r="CP112" s="654">
        <f t="shared" si="207"/>
        <v>0</v>
      </c>
      <c r="CQ112" s="656"/>
      <c r="CR112" s="656"/>
      <c r="CS112" s="656"/>
      <c r="CT112" s="656"/>
      <c r="CU112" s="656"/>
      <c r="CV112" s="656"/>
      <c r="CW112" s="656"/>
      <c r="CX112" s="656"/>
      <c r="CY112" s="656"/>
      <c r="CZ112" s="656"/>
      <c r="DA112" s="656"/>
      <c r="DB112" s="656"/>
      <c r="DC112" s="656"/>
      <c r="DD112" s="656"/>
      <c r="DE112" s="656"/>
      <c r="DF112" s="656"/>
      <c r="DG112" s="656"/>
      <c r="DH112" s="656"/>
      <c r="DI112" s="656"/>
      <c r="DJ112" s="656"/>
      <c r="DK112" s="656"/>
      <c r="DL112" s="656"/>
      <c r="DM112" s="656"/>
      <c r="DN112" s="656"/>
      <c r="DO112" s="656"/>
      <c r="DP112" s="656"/>
      <c r="DQ112" s="656">
        <f t="shared" si="208"/>
        <v>0</v>
      </c>
      <c r="DR112" s="637">
        <f t="shared" si="175"/>
        <v>43</v>
      </c>
      <c r="DS112" s="637" t="str">
        <f t="shared" si="176"/>
        <v>วัดฝาละมี</v>
      </c>
      <c r="DT112" s="656">
        <f t="shared" si="209"/>
        <v>1</v>
      </c>
      <c r="DU112" s="656">
        <f t="shared" si="210"/>
        <v>0</v>
      </c>
      <c r="DV112" s="656">
        <f t="shared" si="211"/>
        <v>0</v>
      </c>
      <c r="DW112" s="656">
        <f t="shared" si="212"/>
        <v>0</v>
      </c>
      <c r="DX112" s="656">
        <f t="shared" si="213"/>
        <v>-1</v>
      </c>
      <c r="DY112" s="657">
        <f t="shared" si="214"/>
        <v>-6.666666666666667</v>
      </c>
      <c r="DZ112" s="658"/>
      <c r="EA112" s="658"/>
      <c r="EB112" s="658"/>
      <c r="EC112" s="658">
        <v>1</v>
      </c>
      <c r="ED112" s="658"/>
      <c r="EE112" s="658"/>
      <c r="EF112" s="658"/>
      <c r="EG112" s="658"/>
      <c r="EH112" s="658"/>
      <c r="EI112" s="658"/>
      <c r="EJ112" s="658"/>
      <c r="EK112" s="658"/>
      <c r="EL112" s="658"/>
      <c r="EM112" s="658"/>
      <c r="EN112" s="658"/>
      <c r="EO112" s="658"/>
      <c r="EP112" s="658"/>
      <c r="EQ112" s="658"/>
      <c r="ER112" s="658"/>
      <c r="ES112" s="658"/>
      <c r="ET112" s="658"/>
      <c r="EU112" s="658"/>
      <c r="EV112" s="658"/>
      <c r="EW112" s="658"/>
      <c r="EX112" s="658"/>
      <c r="EY112" s="658"/>
      <c r="EZ112" s="654">
        <f t="shared" si="215"/>
        <v>1</v>
      </c>
      <c r="FA112" s="659"/>
      <c r="FB112" s="654">
        <f t="shared" si="216"/>
        <v>0</v>
      </c>
      <c r="FD112" s="626">
        <f t="shared" si="174"/>
        <v>0</v>
      </c>
    </row>
    <row r="113" spans="1:160" s="527" customFormat="1">
      <c r="A113" s="526">
        <v>115</v>
      </c>
      <c r="B113" s="526" t="s">
        <v>603</v>
      </c>
      <c r="C113" s="526" t="str">
        <f>[1]เตรียมข้อมูล!C119</f>
        <v>บางแก้ว</v>
      </c>
      <c r="D113" s="526"/>
      <c r="E113" s="526">
        <v>30</v>
      </c>
      <c r="F113" s="526">
        <v>4</v>
      </c>
      <c r="G113" s="526" t="s">
        <v>104</v>
      </c>
      <c r="H113" s="647">
        <v>5</v>
      </c>
      <c r="I113" s="648">
        <f t="shared" si="177"/>
        <v>1</v>
      </c>
      <c r="J113" s="647">
        <v>10</v>
      </c>
      <c r="K113" s="648">
        <f t="shared" si="178"/>
        <v>1</v>
      </c>
      <c r="L113" s="647">
        <v>10</v>
      </c>
      <c r="M113" s="648">
        <f t="shared" si="179"/>
        <v>1</v>
      </c>
      <c r="N113" s="647">
        <v>15</v>
      </c>
      <c r="O113" s="648">
        <f t="shared" si="180"/>
        <v>1</v>
      </c>
      <c r="P113" s="647">
        <v>17</v>
      </c>
      <c r="Q113" s="648">
        <f t="shared" si="181"/>
        <v>1</v>
      </c>
      <c r="R113" s="647">
        <v>14</v>
      </c>
      <c r="S113" s="648">
        <f t="shared" si="182"/>
        <v>1</v>
      </c>
      <c r="T113" s="647">
        <v>11</v>
      </c>
      <c r="U113" s="648">
        <f t="shared" si="183"/>
        <v>1</v>
      </c>
      <c r="V113" s="647">
        <v>15</v>
      </c>
      <c r="W113" s="648">
        <f t="shared" si="184"/>
        <v>1</v>
      </c>
      <c r="X113" s="647">
        <v>11</v>
      </c>
      <c r="Y113" s="648">
        <f t="shared" si="185"/>
        <v>1</v>
      </c>
      <c r="Z113" s="647">
        <v>12</v>
      </c>
      <c r="AA113" s="648">
        <f t="shared" si="186"/>
        <v>1</v>
      </c>
      <c r="AB113" s="647">
        <v>16</v>
      </c>
      <c r="AC113" s="648">
        <f t="shared" si="187"/>
        <v>1</v>
      </c>
      <c r="AD113" s="647"/>
      <c r="AE113" s="648"/>
      <c r="AF113" s="647"/>
      <c r="AG113" s="648"/>
      <c r="AH113" s="647"/>
      <c r="AI113" s="648"/>
      <c r="AJ113" s="647">
        <f t="shared" si="188"/>
        <v>136</v>
      </c>
      <c r="AK113" s="647">
        <f t="shared" si="189"/>
        <v>11</v>
      </c>
      <c r="AL113" s="647">
        <v>1</v>
      </c>
      <c r="AM113" s="647">
        <v>14</v>
      </c>
      <c r="AN113" s="647">
        <f t="shared" si="190"/>
        <v>15</v>
      </c>
      <c r="AO113" s="649">
        <f t="shared" si="191"/>
        <v>1</v>
      </c>
      <c r="AP113" s="661">
        <f t="shared" si="192"/>
        <v>14</v>
      </c>
      <c r="AQ113" s="650">
        <f t="shared" si="193"/>
        <v>15</v>
      </c>
      <c r="AR113" s="650">
        <f t="shared" si="194"/>
        <v>0</v>
      </c>
      <c r="AS113" s="650">
        <f t="shared" si="195"/>
        <v>0</v>
      </c>
      <c r="AT113" s="650">
        <f t="shared" si="196"/>
        <v>0</v>
      </c>
      <c r="AU113" s="650">
        <f t="shared" si="197"/>
        <v>0</v>
      </c>
      <c r="AV113" s="647"/>
      <c r="AW113" s="647">
        <v>1</v>
      </c>
      <c r="AX113" s="718"/>
      <c r="AY113" s="647"/>
      <c r="AZ113" s="647">
        <f t="shared" si="198"/>
        <v>-1</v>
      </c>
      <c r="BA113" s="647">
        <f t="shared" si="199"/>
        <v>-6.666666666666667</v>
      </c>
      <c r="BB113" s="647"/>
      <c r="BC113" s="651"/>
      <c r="BD113" s="651">
        <f t="shared" si="200"/>
        <v>1</v>
      </c>
      <c r="BE113" s="651">
        <f t="shared" si="201"/>
        <v>11</v>
      </c>
      <c r="BF113" s="626">
        <f t="shared" si="170"/>
        <v>115</v>
      </c>
      <c r="BG113" s="626" t="str">
        <f t="shared" si="171"/>
        <v>บ้านปากพล</v>
      </c>
      <c r="BH113" s="627">
        <f t="shared" si="172"/>
        <v>1</v>
      </c>
      <c r="BI113" s="652">
        <v>2</v>
      </c>
      <c r="BJ113" s="652">
        <v>2</v>
      </c>
      <c r="BK113" s="652">
        <v>1</v>
      </c>
      <c r="BL113" s="652">
        <v>1</v>
      </c>
      <c r="BM113" s="652"/>
      <c r="BN113" s="652">
        <v>1</v>
      </c>
      <c r="BO113" s="652"/>
      <c r="BP113" s="652"/>
      <c r="BQ113" s="652"/>
      <c r="BR113" s="652">
        <v>1</v>
      </c>
      <c r="BS113" s="652"/>
      <c r="BT113" s="652">
        <v>1</v>
      </c>
      <c r="BU113" s="652">
        <v>1</v>
      </c>
      <c r="BV113" s="652"/>
      <c r="BW113" s="652"/>
      <c r="BX113" s="652">
        <v>1</v>
      </c>
      <c r="BY113" s="652">
        <v>1</v>
      </c>
      <c r="BZ113" s="652"/>
      <c r="CA113" s="652">
        <v>0</v>
      </c>
      <c r="CB113" s="652"/>
      <c r="CC113" s="652">
        <v>1</v>
      </c>
      <c r="CD113" s="652"/>
      <c r="CE113" s="652"/>
      <c r="CF113" s="652"/>
      <c r="CG113" s="652"/>
      <c r="CH113" s="652">
        <v>0</v>
      </c>
      <c r="CI113" s="652">
        <v>1</v>
      </c>
      <c r="CJ113" s="630">
        <f t="shared" si="173"/>
        <v>15</v>
      </c>
      <c r="CK113" s="652">
        <f t="shared" si="202"/>
        <v>1</v>
      </c>
      <c r="CL113" s="652">
        <f t="shared" si="203"/>
        <v>14</v>
      </c>
      <c r="CM113" s="653">
        <f t="shared" si="204"/>
        <v>15</v>
      </c>
      <c r="CN113" s="654">
        <f t="shared" si="205"/>
        <v>0</v>
      </c>
      <c r="CO113" s="655">
        <f t="shared" si="206"/>
        <v>0</v>
      </c>
      <c r="CP113" s="654">
        <f t="shared" si="207"/>
        <v>0</v>
      </c>
      <c r="CQ113" s="656"/>
      <c r="CR113" s="656"/>
      <c r="CS113" s="656"/>
      <c r="CT113" s="656"/>
      <c r="CU113" s="656"/>
      <c r="CV113" s="656"/>
      <c r="CW113" s="656"/>
      <c r="CX113" s="656"/>
      <c r="CY113" s="656"/>
      <c r="CZ113" s="656"/>
      <c r="DA113" s="656"/>
      <c r="DB113" s="656"/>
      <c r="DC113" s="656"/>
      <c r="DD113" s="656"/>
      <c r="DE113" s="656"/>
      <c r="DF113" s="656"/>
      <c r="DG113" s="656"/>
      <c r="DH113" s="656"/>
      <c r="DI113" s="656"/>
      <c r="DJ113" s="656"/>
      <c r="DK113" s="656"/>
      <c r="DL113" s="656"/>
      <c r="DM113" s="656"/>
      <c r="DN113" s="656"/>
      <c r="DO113" s="656"/>
      <c r="DP113" s="656"/>
      <c r="DQ113" s="656">
        <f t="shared" si="208"/>
        <v>0</v>
      </c>
      <c r="DR113" s="637">
        <f t="shared" si="175"/>
        <v>115</v>
      </c>
      <c r="DS113" s="637" t="str">
        <f t="shared" si="176"/>
        <v>บ้านปากพล</v>
      </c>
      <c r="DT113" s="656">
        <f t="shared" si="209"/>
        <v>0</v>
      </c>
      <c r="DU113" s="656">
        <f t="shared" si="210"/>
        <v>1</v>
      </c>
      <c r="DV113" s="656">
        <f t="shared" si="211"/>
        <v>0</v>
      </c>
      <c r="DW113" s="656">
        <f t="shared" si="212"/>
        <v>0</v>
      </c>
      <c r="DX113" s="656">
        <f t="shared" si="213"/>
        <v>-1</v>
      </c>
      <c r="DY113" s="657">
        <f t="shared" si="214"/>
        <v>-6.666666666666667</v>
      </c>
      <c r="DZ113" s="658"/>
      <c r="EA113" s="658"/>
      <c r="EB113" s="658"/>
      <c r="EC113" s="658"/>
      <c r="ED113" s="658"/>
      <c r="EE113" s="658"/>
      <c r="EF113" s="658"/>
      <c r="EG113" s="658"/>
      <c r="EH113" s="658"/>
      <c r="EI113" s="658"/>
      <c r="EJ113" s="658"/>
      <c r="EK113" s="658"/>
      <c r="EL113" s="658"/>
      <c r="EM113" s="658"/>
      <c r="EN113" s="658"/>
      <c r="EO113" s="658"/>
      <c r="EP113" s="658"/>
      <c r="EQ113" s="658"/>
      <c r="ER113" s="658"/>
      <c r="ES113" s="658"/>
      <c r="ET113" s="658"/>
      <c r="EU113" s="658"/>
      <c r="EV113" s="658"/>
      <c r="EW113" s="658"/>
      <c r="EX113" s="658"/>
      <c r="EY113" s="658"/>
      <c r="EZ113" s="654">
        <f t="shared" si="215"/>
        <v>0</v>
      </c>
      <c r="FA113" s="659"/>
      <c r="FB113" s="654">
        <f t="shared" si="216"/>
        <v>0</v>
      </c>
      <c r="FD113" s="626">
        <f t="shared" si="174"/>
        <v>0</v>
      </c>
    </row>
    <row r="114" spans="1:160" s="527" customFormat="1">
      <c r="A114" s="526">
        <v>124</v>
      </c>
      <c r="B114" s="526" t="s">
        <v>604</v>
      </c>
      <c r="C114" s="526" t="str">
        <f>[1]เตรียมข้อมูล!C128</f>
        <v>บางแก้ว</v>
      </c>
      <c r="D114" s="526"/>
      <c r="E114" s="526">
        <v>9</v>
      </c>
      <c r="F114" s="526">
        <v>4</v>
      </c>
      <c r="G114" s="526" t="s">
        <v>104</v>
      </c>
      <c r="H114" s="647">
        <v>16</v>
      </c>
      <c r="I114" s="648">
        <f t="shared" si="177"/>
        <v>1</v>
      </c>
      <c r="J114" s="647">
        <v>27</v>
      </c>
      <c r="K114" s="648">
        <f t="shared" si="178"/>
        <v>1</v>
      </c>
      <c r="L114" s="647">
        <v>18</v>
      </c>
      <c r="M114" s="648">
        <f t="shared" si="179"/>
        <v>1</v>
      </c>
      <c r="N114" s="647">
        <v>18</v>
      </c>
      <c r="O114" s="648">
        <f t="shared" si="180"/>
        <v>1</v>
      </c>
      <c r="P114" s="647">
        <v>15</v>
      </c>
      <c r="Q114" s="648">
        <f t="shared" si="181"/>
        <v>1</v>
      </c>
      <c r="R114" s="647">
        <v>23</v>
      </c>
      <c r="S114" s="648">
        <f t="shared" si="182"/>
        <v>1</v>
      </c>
      <c r="T114" s="647">
        <v>18</v>
      </c>
      <c r="U114" s="648">
        <f t="shared" si="183"/>
        <v>1</v>
      </c>
      <c r="V114" s="647">
        <v>17</v>
      </c>
      <c r="W114" s="648">
        <f t="shared" si="184"/>
        <v>1</v>
      </c>
      <c r="X114" s="647">
        <v>11</v>
      </c>
      <c r="Y114" s="648">
        <f t="shared" si="185"/>
        <v>1</v>
      </c>
      <c r="Z114" s="647">
        <v>9</v>
      </c>
      <c r="AA114" s="648">
        <f t="shared" si="186"/>
        <v>1</v>
      </c>
      <c r="AB114" s="647">
        <v>3</v>
      </c>
      <c r="AC114" s="648">
        <f t="shared" si="187"/>
        <v>1</v>
      </c>
      <c r="AD114" s="647"/>
      <c r="AE114" s="648"/>
      <c r="AF114" s="647"/>
      <c r="AG114" s="648"/>
      <c r="AH114" s="647"/>
      <c r="AI114" s="648"/>
      <c r="AJ114" s="647">
        <f t="shared" si="188"/>
        <v>175</v>
      </c>
      <c r="AK114" s="647">
        <f t="shared" si="189"/>
        <v>11</v>
      </c>
      <c r="AL114" s="647">
        <v>1</v>
      </c>
      <c r="AM114" s="647">
        <v>16</v>
      </c>
      <c r="AN114" s="647">
        <f t="shared" si="190"/>
        <v>17</v>
      </c>
      <c r="AO114" s="649">
        <f t="shared" si="191"/>
        <v>1</v>
      </c>
      <c r="AP114" s="661">
        <f t="shared" si="192"/>
        <v>15</v>
      </c>
      <c r="AQ114" s="650">
        <f t="shared" si="193"/>
        <v>16</v>
      </c>
      <c r="AR114" s="650">
        <f t="shared" si="194"/>
        <v>0</v>
      </c>
      <c r="AS114" s="650">
        <f t="shared" si="195"/>
        <v>1</v>
      </c>
      <c r="AT114" s="650">
        <f t="shared" si="196"/>
        <v>1</v>
      </c>
      <c r="AU114" s="650">
        <f t="shared" si="197"/>
        <v>6.25</v>
      </c>
      <c r="AV114" s="647">
        <v>2</v>
      </c>
      <c r="AW114" s="647"/>
      <c r="AX114" s="718"/>
      <c r="AY114" s="647"/>
      <c r="AZ114" s="647">
        <f t="shared" si="198"/>
        <v>-1</v>
      </c>
      <c r="BA114" s="647">
        <f t="shared" si="199"/>
        <v>-6.25</v>
      </c>
      <c r="BB114" s="647"/>
      <c r="BC114" s="651"/>
      <c r="BD114" s="651">
        <f t="shared" si="200"/>
        <v>1</v>
      </c>
      <c r="BE114" s="651">
        <f t="shared" si="201"/>
        <v>6</v>
      </c>
      <c r="BF114" s="626">
        <f t="shared" si="170"/>
        <v>124</v>
      </c>
      <c r="BG114" s="626" t="str">
        <f t="shared" si="171"/>
        <v>วัดลอน</v>
      </c>
      <c r="BH114" s="627">
        <f t="shared" si="172"/>
        <v>1</v>
      </c>
      <c r="BI114" s="652">
        <v>2</v>
      </c>
      <c r="BJ114" s="652">
        <v>4</v>
      </c>
      <c r="BK114" s="652">
        <v>2</v>
      </c>
      <c r="BL114" s="652">
        <v>1</v>
      </c>
      <c r="BM114" s="652"/>
      <c r="BN114" s="652">
        <v>1</v>
      </c>
      <c r="BO114" s="652"/>
      <c r="BP114" s="652"/>
      <c r="BQ114" s="652"/>
      <c r="BR114" s="652">
        <v>1</v>
      </c>
      <c r="BS114" s="652"/>
      <c r="BT114" s="652">
        <v>1</v>
      </c>
      <c r="BU114" s="652"/>
      <c r="BV114" s="652"/>
      <c r="BW114" s="652">
        <v>0</v>
      </c>
      <c r="BX114" s="652">
        <v>1</v>
      </c>
      <c r="BY114" s="652"/>
      <c r="BZ114" s="652"/>
      <c r="CA114" s="652">
        <v>1</v>
      </c>
      <c r="CB114" s="652"/>
      <c r="CC114" s="652">
        <v>1</v>
      </c>
      <c r="CD114" s="652"/>
      <c r="CE114" s="652"/>
      <c r="CF114" s="652"/>
      <c r="CG114" s="652"/>
      <c r="CH114" s="652">
        <v>1</v>
      </c>
      <c r="CI114" s="652"/>
      <c r="CJ114" s="630">
        <f t="shared" si="173"/>
        <v>17</v>
      </c>
      <c r="CK114" s="652">
        <f t="shared" si="202"/>
        <v>1</v>
      </c>
      <c r="CL114" s="652">
        <f t="shared" si="203"/>
        <v>15</v>
      </c>
      <c r="CM114" s="653">
        <f t="shared" si="204"/>
        <v>16</v>
      </c>
      <c r="CN114" s="654">
        <f t="shared" si="205"/>
        <v>0</v>
      </c>
      <c r="CO114" s="655">
        <f t="shared" si="206"/>
        <v>1</v>
      </c>
      <c r="CP114" s="654">
        <f t="shared" si="207"/>
        <v>1</v>
      </c>
      <c r="CQ114" s="656"/>
      <c r="CR114" s="656"/>
      <c r="CS114" s="656"/>
      <c r="CT114" s="656"/>
      <c r="CU114" s="656"/>
      <c r="CV114" s="656"/>
      <c r="CW114" s="656"/>
      <c r="CX114" s="656"/>
      <c r="CY114" s="656"/>
      <c r="CZ114" s="656"/>
      <c r="DA114" s="656"/>
      <c r="DB114" s="656"/>
      <c r="DC114" s="656"/>
      <c r="DD114" s="656"/>
      <c r="DE114" s="656"/>
      <c r="DF114" s="656"/>
      <c r="DG114" s="656"/>
      <c r="DH114" s="656"/>
      <c r="DI114" s="656"/>
      <c r="DJ114" s="656"/>
      <c r="DK114" s="656"/>
      <c r="DL114" s="656"/>
      <c r="DM114" s="656"/>
      <c r="DN114" s="656"/>
      <c r="DO114" s="656"/>
      <c r="DP114" s="656"/>
      <c r="DQ114" s="656">
        <f t="shared" si="208"/>
        <v>0</v>
      </c>
      <c r="DR114" s="637">
        <f t="shared" si="175"/>
        <v>124</v>
      </c>
      <c r="DS114" s="637" t="str">
        <f t="shared" si="176"/>
        <v>วัดลอน</v>
      </c>
      <c r="DT114" s="656">
        <f t="shared" si="209"/>
        <v>2</v>
      </c>
      <c r="DU114" s="656">
        <f t="shared" si="210"/>
        <v>0</v>
      </c>
      <c r="DV114" s="656">
        <f t="shared" si="211"/>
        <v>0</v>
      </c>
      <c r="DW114" s="656">
        <f t="shared" si="212"/>
        <v>0</v>
      </c>
      <c r="DX114" s="656">
        <f t="shared" si="213"/>
        <v>-1</v>
      </c>
      <c r="DY114" s="657">
        <f t="shared" si="214"/>
        <v>-6.25</v>
      </c>
      <c r="DZ114" s="658"/>
      <c r="EA114" s="658"/>
      <c r="EB114" s="658">
        <v>1</v>
      </c>
      <c r="EC114" s="658">
        <v>1</v>
      </c>
      <c r="ED114" s="658"/>
      <c r="EE114" s="658"/>
      <c r="EF114" s="658"/>
      <c r="EG114" s="658"/>
      <c r="EH114" s="658"/>
      <c r="EI114" s="658"/>
      <c r="EJ114" s="658"/>
      <c r="EK114" s="658"/>
      <c r="EL114" s="658"/>
      <c r="EM114" s="658"/>
      <c r="EN114" s="658"/>
      <c r="EO114" s="658"/>
      <c r="EP114" s="658"/>
      <c r="EQ114" s="658"/>
      <c r="ER114" s="658"/>
      <c r="ES114" s="658"/>
      <c r="ET114" s="658"/>
      <c r="EU114" s="658"/>
      <c r="EV114" s="658"/>
      <c r="EW114" s="658"/>
      <c r="EX114" s="658"/>
      <c r="EY114" s="658"/>
      <c r="EZ114" s="654">
        <f t="shared" si="215"/>
        <v>2</v>
      </c>
      <c r="FA114" s="659"/>
      <c r="FB114" s="654">
        <f t="shared" si="216"/>
        <v>0</v>
      </c>
      <c r="FD114" s="626">
        <f t="shared" si="174"/>
        <v>0</v>
      </c>
    </row>
    <row r="115" spans="1:160" s="527" customFormat="1">
      <c r="A115" s="526">
        <v>11</v>
      </c>
      <c r="B115" s="526" t="s">
        <v>605</v>
      </c>
      <c r="C115" s="526" t="str">
        <f>[1]เตรียมข้อมูล!C15</f>
        <v>เขาชัยสน</v>
      </c>
      <c r="D115" s="526"/>
      <c r="E115" s="526">
        <v>27</v>
      </c>
      <c r="F115" s="526">
        <v>4</v>
      </c>
      <c r="G115" s="526" t="s">
        <v>104</v>
      </c>
      <c r="H115" s="647">
        <v>17</v>
      </c>
      <c r="I115" s="648">
        <f t="shared" si="177"/>
        <v>1</v>
      </c>
      <c r="J115" s="647">
        <v>16</v>
      </c>
      <c r="K115" s="648">
        <f t="shared" si="178"/>
        <v>1</v>
      </c>
      <c r="L115" s="647">
        <v>23</v>
      </c>
      <c r="M115" s="648">
        <f t="shared" si="179"/>
        <v>1</v>
      </c>
      <c r="N115" s="647">
        <v>26</v>
      </c>
      <c r="O115" s="648">
        <f t="shared" si="180"/>
        <v>1</v>
      </c>
      <c r="P115" s="647">
        <v>22</v>
      </c>
      <c r="Q115" s="648">
        <f t="shared" si="181"/>
        <v>1</v>
      </c>
      <c r="R115" s="647">
        <v>16</v>
      </c>
      <c r="S115" s="648">
        <f t="shared" si="182"/>
        <v>1</v>
      </c>
      <c r="T115" s="647">
        <v>35</v>
      </c>
      <c r="U115" s="648">
        <f t="shared" si="183"/>
        <v>1</v>
      </c>
      <c r="V115" s="647">
        <v>19</v>
      </c>
      <c r="W115" s="648">
        <f t="shared" si="184"/>
        <v>1</v>
      </c>
      <c r="X115" s="647">
        <v>8</v>
      </c>
      <c r="Y115" s="648">
        <f t="shared" si="185"/>
        <v>1</v>
      </c>
      <c r="Z115" s="647">
        <v>14</v>
      </c>
      <c r="AA115" s="648">
        <f t="shared" si="186"/>
        <v>1</v>
      </c>
      <c r="AB115" s="647">
        <v>14</v>
      </c>
      <c r="AC115" s="648">
        <f t="shared" si="187"/>
        <v>1</v>
      </c>
      <c r="AD115" s="647"/>
      <c r="AE115" s="648"/>
      <c r="AF115" s="647"/>
      <c r="AG115" s="648"/>
      <c r="AH115" s="647"/>
      <c r="AI115" s="648"/>
      <c r="AJ115" s="647">
        <f t="shared" si="188"/>
        <v>210</v>
      </c>
      <c r="AK115" s="647">
        <f t="shared" si="189"/>
        <v>11</v>
      </c>
      <c r="AL115" s="647">
        <v>1</v>
      </c>
      <c r="AM115" s="647">
        <v>15</v>
      </c>
      <c r="AN115" s="647">
        <f t="shared" si="190"/>
        <v>16</v>
      </c>
      <c r="AO115" s="649">
        <f t="shared" si="191"/>
        <v>1</v>
      </c>
      <c r="AP115" s="661">
        <f t="shared" si="192"/>
        <v>15</v>
      </c>
      <c r="AQ115" s="650">
        <f t="shared" si="193"/>
        <v>16</v>
      </c>
      <c r="AR115" s="650">
        <f t="shared" si="194"/>
        <v>0</v>
      </c>
      <c r="AS115" s="650">
        <f t="shared" si="195"/>
        <v>0</v>
      </c>
      <c r="AT115" s="650">
        <f t="shared" si="196"/>
        <v>0</v>
      </c>
      <c r="AU115" s="650">
        <f t="shared" si="197"/>
        <v>0</v>
      </c>
      <c r="AV115" s="647"/>
      <c r="AW115" s="647">
        <v>1</v>
      </c>
      <c r="AX115" s="718"/>
      <c r="AY115" s="647"/>
      <c r="AZ115" s="647">
        <f t="shared" si="198"/>
        <v>-1</v>
      </c>
      <c r="BA115" s="647">
        <f t="shared" si="199"/>
        <v>-6.25</v>
      </c>
      <c r="BB115" s="647"/>
      <c r="BC115" s="651"/>
      <c r="BD115" s="651">
        <f t="shared" si="200"/>
        <v>1</v>
      </c>
      <c r="BE115" s="651">
        <f t="shared" si="201"/>
        <v>6</v>
      </c>
      <c r="BF115" s="626">
        <f t="shared" si="170"/>
        <v>11</v>
      </c>
      <c r="BG115" s="626" t="str">
        <f t="shared" si="171"/>
        <v>บ้านควนหมอทอง</v>
      </c>
      <c r="BH115" s="627">
        <f t="shared" si="172"/>
        <v>1</v>
      </c>
      <c r="BI115" s="652">
        <v>2</v>
      </c>
      <c r="BJ115" s="652">
        <v>2</v>
      </c>
      <c r="BK115" s="652">
        <v>1</v>
      </c>
      <c r="BL115" s="652">
        <v>1</v>
      </c>
      <c r="BM115" s="652"/>
      <c r="BN115" s="652">
        <v>1</v>
      </c>
      <c r="BO115" s="652"/>
      <c r="BP115" s="652"/>
      <c r="BQ115" s="652"/>
      <c r="BR115" s="652"/>
      <c r="BS115" s="652"/>
      <c r="BT115" s="652">
        <v>1</v>
      </c>
      <c r="BU115" s="652">
        <v>1</v>
      </c>
      <c r="BV115" s="652"/>
      <c r="BW115" s="652">
        <v>1</v>
      </c>
      <c r="BX115" s="652">
        <v>1</v>
      </c>
      <c r="BY115" s="652">
        <v>1</v>
      </c>
      <c r="BZ115" s="652">
        <v>1</v>
      </c>
      <c r="CA115" s="652"/>
      <c r="CB115" s="652"/>
      <c r="CC115" s="652">
        <v>1</v>
      </c>
      <c r="CD115" s="652"/>
      <c r="CE115" s="652"/>
      <c r="CF115" s="652"/>
      <c r="CG115" s="652"/>
      <c r="CH115" s="652">
        <v>0</v>
      </c>
      <c r="CI115" s="652">
        <v>1</v>
      </c>
      <c r="CJ115" s="630">
        <f t="shared" si="173"/>
        <v>16</v>
      </c>
      <c r="CK115" s="652">
        <f t="shared" si="202"/>
        <v>1</v>
      </c>
      <c r="CL115" s="652">
        <f t="shared" si="203"/>
        <v>15</v>
      </c>
      <c r="CM115" s="653">
        <f t="shared" si="204"/>
        <v>16</v>
      </c>
      <c r="CN115" s="654">
        <f t="shared" si="205"/>
        <v>0</v>
      </c>
      <c r="CO115" s="655">
        <f t="shared" si="206"/>
        <v>0</v>
      </c>
      <c r="CP115" s="654">
        <f t="shared" si="207"/>
        <v>0</v>
      </c>
      <c r="CQ115" s="656"/>
      <c r="CR115" s="656"/>
      <c r="CS115" s="656"/>
      <c r="CT115" s="656"/>
      <c r="CU115" s="656"/>
      <c r="CV115" s="656"/>
      <c r="CW115" s="656"/>
      <c r="CX115" s="656"/>
      <c r="CY115" s="656"/>
      <c r="CZ115" s="656"/>
      <c r="DA115" s="656"/>
      <c r="DB115" s="656"/>
      <c r="DC115" s="656"/>
      <c r="DD115" s="656"/>
      <c r="DE115" s="656"/>
      <c r="DF115" s="656"/>
      <c r="DG115" s="656"/>
      <c r="DH115" s="656"/>
      <c r="DI115" s="656"/>
      <c r="DJ115" s="656"/>
      <c r="DK115" s="656"/>
      <c r="DL115" s="656"/>
      <c r="DM115" s="656"/>
      <c r="DN115" s="656"/>
      <c r="DO115" s="656"/>
      <c r="DP115" s="656"/>
      <c r="DQ115" s="656">
        <f t="shared" si="208"/>
        <v>0</v>
      </c>
      <c r="DR115" s="637">
        <f t="shared" si="175"/>
        <v>11</v>
      </c>
      <c r="DS115" s="637" t="str">
        <f t="shared" si="176"/>
        <v>บ้านควนหมอทอง</v>
      </c>
      <c r="DT115" s="656">
        <f t="shared" si="209"/>
        <v>0</v>
      </c>
      <c r="DU115" s="656">
        <f t="shared" si="210"/>
        <v>1</v>
      </c>
      <c r="DV115" s="656">
        <f t="shared" si="211"/>
        <v>0</v>
      </c>
      <c r="DW115" s="656">
        <f t="shared" si="212"/>
        <v>0</v>
      </c>
      <c r="DX115" s="656">
        <f t="shared" si="213"/>
        <v>-1</v>
      </c>
      <c r="DY115" s="657">
        <f t="shared" si="214"/>
        <v>-6.25</v>
      </c>
      <c r="DZ115" s="658"/>
      <c r="EA115" s="658"/>
      <c r="EB115" s="658"/>
      <c r="EC115" s="658"/>
      <c r="ED115" s="658"/>
      <c r="EE115" s="658"/>
      <c r="EF115" s="658"/>
      <c r="EG115" s="658"/>
      <c r="EH115" s="658"/>
      <c r="EI115" s="658"/>
      <c r="EJ115" s="658"/>
      <c r="EK115" s="658"/>
      <c r="EL115" s="658"/>
      <c r="EM115" s="658"/>
      <c r="EN115" s="658"/>
      <c r="EO115" s="658"/>
      <c r="EP115" s="658"/>
      <c r="EQ115" s="658"/>
      <c r="ER115" s="658"/>
      <c r="ES115" s="658"/>
      <c r="ET115" s="658"/>
      <c r="EU115" s="658"/>
      <c r="EV115" s="658"/>
      <c r="EW115" s="658"/>
      <c r="EX115" s="658"/>
      <c r="EY115" s="658"/>
      <c r="EZ115" s="654">
        <f t="shared" si="215"/>
        <v>0</v>
      </c>
      <c r="FA115" s="659"/>
      <c r="FB115" s="654">
        <f t="shared" si="216"/>
        <v>0</v>
      </c>
      <c r="FD115" s="626">
        <f t="shared" si="174"/>
        <v>0</v>
      </c>
    </row>
    <row r="116" spans="1:160" s="527" customFormat="1">
      <c r="A116" s="526">
        <v>28</v>
      </c>
      <c r="B116" s="526" t="s">
        <v>606</v>
      </c>
      <c r="C116" s="526" t="str">
        <f>[1]เตรียมข้อมูล!C32</f>
        <v>เขาชัยสน</v>
      </c>
      <c r="D116" s="526"/>
      <c r="E116" s="526">
        <v>21</v>
      </c>
      <c r="F116" s="526">
        <v>4</v>
      </c>
      <c r="G116" s="526" t="s">
        <v>104</v>
      </c>
      <c r="H116" s="647">
        <v>12</v>
      </c>
      <c r="I116" s="648">
        <f t="shared" si="177"/>
        <v>1</v>
      </c>
      <c r="J116" s="647">
        <v>17</v>
      </c>
      <c r="K116" s="648">
        <f t="shared" si="178"/>
        <v>1</v>
      </c>
      <c r="L116" s="647">
        <v>12</v>
      </c>
      <c r="M116" s="648">
        <f t="shared" si="179"/>
        <v>1</v>
      </c>
      <c r="N116" s="647">
        <v>15</v>
      </c>
      <c r="O116" s="648">
        <f t="shared" si="180"/>
        <v>1</v>
      </c>
      <c r="P116" s="647">
        <v>18</v>
      </c>
      <c r="Q116" s="648">
        <f t="shared" si="181"/>
        <v>1</v>
      </c>
      <c r="R116" s="647">
        <v>19</v>
      </c>
      <c r="S116" s="648">
        <f t="shared" si="182"/>
        <v>1</v>
      </c>
      <c r="T116" s="647">
        <v>10</v>
      </c>
      <c r="U116" s="648">
        <f t="shared" si="183"/>
        <v>1</v>
      </c>
      <c r="V116" s="647">
        <v>17</v>
      </c>
      <c r="W116" s="648">
        <f t="shared" si="184"/>
        <v>1</v>
      </c>
      <c r="X116" s="647">
        <v>7</v>
      </c>
      <c r="Y116" s="648">
        <f t="shared" si="185"/>
        <v>1</v>
      </c>
      <c r="Z116" s="647">
        <v>0</v>
      </c>
      <c r="AA116" s="648">
        <f t="shared" si="186"/>
        <v>0</v>
      </c>
      <c r="AB116" s="647">
        <v>17</v>
      </c>
      <c r="AC116" s="648">
        <f t="shared" si="187"/>
        <v>1</v>
      </c>
      <c r="AD116" s="647"/>
      <c r="AE116" s="648"/>
      <c r="AF116" s="647"/>
      <c r="AG116" s="648"/>
      <c r="AH116" s="647"/>
      <c r="AI116" s="648"/>
      <c r="AJ116" s="647">
        <f t="shared" si="188"/>
        <v>144</v>
      </c>
      <c r="AK116" s="647">
        <f t="shared" si="189"/>
        <v>10</v>
      </c>
      <c r="AL116" s="647">
        <v>1</v>
      </c>
      <c r="AM116" s="647">
        <v>13</v>
      </c>
      <c r="AN116" s="647">
        <f t="shared" si="190"/>
        <v>14</v>
      </c>
      <c r="AO116" s="649">
        <f t="shared" si="191"/>
        <v>1</v>
      </c>
      <c r="AP116" s="661">
        <f t="shared" si="192"/>
        <v>12</v>
      </c>
      <c r="AQ116" s="650">
        <f t="shared" si="193"/>
        <v>13</v>
      </c>
      <c r="AR116" s="650">
        <f t="shared" si="194"/>
        <v>0</v>
      </c>
      <c r="AS116" s="650">
        <f t="shared" si="195"/>
        <v>1</v>
      </c>
      <c r="AT116" s="650">
        <f t="shared" si="196"/>
        <v>1</v>
      </c>
      <c r="AU116" s="650">
        <f t="shared" si="197"/>
        <v>7.6923076923076925</v>
      </c>
      <c r="AV116" s="647">
        <v>1</v>
      </c>
      <c r="AW116" s="647"/>
      <c r="AX116" s="718"/>
      <c r="AY116" s="647"/>
      <c r="AZ116" s="647">
        <f t="shared" si="198"/>
        <v>0</v>
      </c>
      <c r="BA116" s="647">
        <f t="shared" si="199"/>
        <v>0</v>
      </c>
      <c r="BB116" s="647"/>
      <c r="BC116" s="651"/>
      <c r="BD116" s="651">
        <f t="shared" si="200"/>
        <v>1</v>
      </c>
      <c r="BE116" s="651">
        <f t="shared" si="201"/>
        <v>10</v>
      </c>
      <c r="BF116" s="626">
        <f t="shared" si="170"/>
        <v>28</v>
      </c>
      <c r="BG116" s="626" t="str">
        <f t="shared" si="171"/>
        <v>วัดท่าควาย</v>
      </c>
      <c r="BH116" s="627">
        <f t="shared" si="172"/>
        <v>1</v>
      </c>
      <c r="BI116" s="652">
        <v>0</v>
      </c>
      <c r="BJ116" s="652">
        <v>5</v>
      </c>
      <c r="BK116" s="652">
        <v>1</v>
      </c>
      <c r="BL116" s="652">
        <v>1</v>
      </c>
      <c r="BM116" s="652">
        <v>0</v>
      </c>
      <c r="BN116" s="652">
        <v>1</v>
      </c>
      <c r="BO116" s="652">
        <v>0</v>
      </c>
      <c r="BP116" s="652">
        <v>0</v>
      </c>
      <c r="BQ116" s="652">
        <v>0</v>
      </c>
      <c r="BR116" s="652">
        <v>1</v>
      </c>
      <c r="BS116" s="652">
        <v>1</v>
      </c>
      <c r="BT116" s="652">
        <v>0</v>
      </c>
      <c r="BU116" s="652">
        <v>0</v>
      </c>
      <c r="BV116" s="652">
        <v>0</v>
      </c>
      <c r="BW116" s="652">
        <v>0</v>
      </c>
      <c r="BX116" s="652">
        <v>1</v>
      </c>
      <c r="BY116" s="652">
        <v>0</v>
      </c>
      <c r="BZ116" s="652">
        <v>0</v>
      </c>
      <c r="CA116" s="652">
        <v>2</v>
      </c>
      <c r="CB116" s="652">
        <v>0</v>
      </c>
      <c r="CC116" s="652">
        <v>0</v>
      </c>
      <c r="CD116" s="652">
        <v>0</v>
      </c>
      <c r="CE116" s="652">
        <v>0</v>
      </c>
      <c r="CF116" s="652">
        <v>0</v>
      </c>
      <c r="CG116" s="652">
        <v>0</v>
      </c>
      <c r="CH116" s="652">
        <v>0</v>
      </c>
      <c r="CI116" s="652"/>
      <c r="CJ116" s="630">
        <f t="shared" si="173"/>
        <v>14</v>
      </c>
      <c r="CK116" s="652">
        <f t="shared" si="202"/>
        <v>1</v>
      </c>
      <c r="CL116" s="652">
        <f t="shared" si="203"/>
        <v>12</v>
      </c>
      <c r="CM116" s="653">
        <f t="shared" si="204"/>
        <v>13</v>
      </c>
      <c r="CN116" s="654">
        <f t="shared" si="205"/>
        <v>0</v>
      </c>
      <c r="CO116" s="655">
        <f t="shared" si="206"/>
        <v>1</v>
      </c>
      <c r="CP116" s="654">
        <f t="shared" si="207"/>
        <v>1</v>
      </c>
      <c r="CQ116" s="656"/>
      <c r="CR116" s="656"/>
      <c r="CS116" s="656"/>
      <c r="CT116" s="656"/>
      <c r="CU116" s="656"/>
      <c r="CV116" s="656"/>
      <c r="CW116" s="656"/>
      <c r="CX116" s="656"/>
      <c r="CY116" s="656"/>
      <c r="CZ116" s="656"/>
      <c r="DA116" s="656"/>
      <c r="DB116" s="656"/>
      <c r="DC116" s="656"/>
      <c r="DD116" s="656"/>
      <c r="DE116" s="656"/>
      <c r="DF116" s="656"/>
      <c r="DG116" s="656"/>
      <c r="DH116" s="656"/>
      <c r="DI116" s="656"/>
      <c r="DJ116" s="656"/>
      <c r="DK116" s="656"/>
      <c r="DL116" s="656"/>
      <c r="DM116" s="656"/>
      <c r="DN116" s="656"/>
      <c r="DO116" s="656"/>
      <c r="DP116" s="656"/>
      <c r="DQ116" s="656">
        <f t="shared" si="208"/>
        <v>0</v>
      </c>
      <c r="DR116" s="637">
        <f t="shared" si="175"/>
        <v>28</v>
      </c>
      <c r="DS116" s="637" t="str">
        <f t="shared" si="176"/>
        <v>วัดท่าควาย</v>
      </c>
      <c r="DT116" s="656">
        <f t="shared" si="209"/>
        <v>1</v>
      </c>
      <c r="DU116" s="656">
        <f t="shared" si="210"/>
        <v>0</v>
      </c>
      <c r="DV116" s="656">
        <f t="shared" si="211"/>
        <v>0</v>
      </c>
      <c r="DW116" s="656">
        <f t="shared" si="212"/>
        <v>0</v>
      </c>
      <c r="DX116" s="656">
        <f t="shared" si="213"/>
        <v>0</v>
      </c>
      <c r="DY116" s="657">
        <f t="shared" si="214"/>
        <v>0</v>
      </c>
      <c r="DZ116" s="658"/>
      <c r="EA116" s="658">
        <v>1</v>
      </c>
      <c r="EB116" s="658"/>
      <c r="EC116" s="658"/>
      <c r="ED116" s="658"/>
      <c r="EE116" s="658"/>
      <c r="EF116" s="658"/>
      <c r="EG116" s="658"/>
      <c r="EH116" s="658"/>
      <c r="EI116" s="658"/>
      <c r="EJ116" s="658"/>
      <c r="EK116" s="658"/>
      <c r="EL116" s="658"/>
      <c r="EM116" s="658"/>
      <c r="EN116" s="658"/>
      <c r="EO116" s="658"/>
      <c r="EP116" s="658"/>
      <c r="EQ116" s="658"/>
      <c r="ER116" s="658"/>
      <c r="ES116" s="658"/>
      <c r="ET116" s="658"/>
      <c r="EU116" s="658"/>
      <c r="EV116" s="658"/>
      <c r="EW116" s="658"/>
      <c r="EX116" s="658"/>
      <c r="EY116" s="658"/>
      <c r="EZ116" s="654">
        <f t="shared" si="215"/>
        <v>1</v>
      </c>
      <c r="FA116" s="659"/>
      <c r="FB116" s="654">
        <f t="shared" si="216"/>
        <v>0</v>
      </c>
      <c r="FD116" s="626">
        <f t="shared" si="174"/>
        <v>0</v>
      </c>
    </row>
    <row r="117" spans="1:160" s="527" customFormat="1">
      <c r="A117" s="526">
        <v>6</v>
      </c>
      <c r="B117" s="526" t="s">
        <v>607</v>
      </c>
      <c r="C117" s="526" t="str">
        <f>[1]เตรียมข้อมูล!C10</f>
        <v>เขาชัยสน</v>
      </c>
      <c r="D117" s="526"/>
      <c r="E117" s="526">
        <v>25</v>
      </c>
      <c r="F117" s="526">
        <v>4</v>
      </c>
      <c r="G117" s="526" t="s">
        <v>104</v>
      </c>
      <c r="H117" s="647">
        <v>8</v>
      </c>
      <c r="I117" s="648">
        <f t="shared" si="177"/>
        <v>1</v>
      </c>
      <c r="J117" s="647">
        <v>5</v>
      </c>
      <c r="K117" s="648">
        <f t="shared" si="178"/>
        <v>1</v>
      </c>
      <c r="L117" s="647">
        <v>3</v>
      </c>
      <c r="M117" s="648">
        <f t="shared" si="179"/>
        <v>1</v>
      </c>
      <c r="N117" s="647">
        <v>6</v>
      </c>
      <c r="O117" s="648">
        <f t="shared" si="180"/>
        <v>1</v>
      </c>
      <c r="P117" s="647">
        <v>19</v>
      </c>
      <c r="Q117" s="648">
        <f t="shared" si="181"/>
        <v>1</v>
      </c>
      <c r="R117" s="647">
        <v>19</v>
      </c>
      <c r="S117" s="648">
        <f t="shared" si="182"/>
        <v>1</v>
      </c>
      <c r="T117" s="647">
        <v>21</v>
      </c>
      <c r="U117" s="648">
        <f t="shared" si="183"/>
        <v>1</v>
      </c>
      <c r="V117" s="647">
        <v>22</v>
      </c>
      <c r="W117" s="648">
        <f t="shared" si="184"/>
        <v>1</v>
      </c>
      <c r="X117" s="647">
        <v>12</v>
      </c>
      <c r="Y117" s="648">
        <f t="shared" si="185"/>
        <v>1</v>
      </c>
      <c r="Z117" s="647">
        <v>19</v>
      </c>
      <c r="AA117" s="648">
        <f t="shared" si="186"/>
        <v>1</v>
      </c>
      <c r="AB117" s="647">
        <v>15</v>
      </c>
      <c r="AC117" s="648">
        <f t="shared" si="187"/>
        <v>1</v>
      </c>
      <c r="AD117" s="647"/>
      <c r="AE117" s="648"/>
      <c r="AF117" s="647"/>
      <c r="AG117" s="648"/>
      <c r="AH117" s="647"/>
      <c r="AI117" s="648"/>
      <c r="AJ117" s="647">
        <f t="shared" si="188"/>
        <v>149</v>
      </c>
      <c r="AK117" s="647">
        <f t="shared" si="189"/>
        <v>11</v>
      </c>
      <c r="AL117" s="647">
        <v>1</v>
      </c>
      <c r="AM117" s="647">
        <v>16</v>
      </c>
      <c r="AN117" s="647">
        <f t="shared" si="190"/>
        <v>17</v>
      </c>
      <c r="AO117" s="649">
        <f t="shared" si="191"/>
        <v>1</v>
      </c>
      <c r="AP117" s="661">
        <f t="shared" si="192"/>
        <v>14</v>
      </c>
      <c r="AQ117" s="650">
        <f t="shared" si="193"/>
        <v>15</v>
      </c>
      <c r="AR117" s="650">
        <f t="shared" si="194"/>
        <v>0</v>
      </c>
      <c r="AS117" s="650">
        <f t="shared" si="195"/>
        <v>2</v>
      </c>
      <c r="AT117" s="650">
        <f t="shared" si="196"/>
        <v>2</v>
      </c>
      <c r="AU117" s="650">
        <f t="shared" si="197"/>
        <v>13.333333333333334</v>
      </c>
      <c r="AV117" s="647">
        <v>2</v>
      </c>
      <c r="AW117" s="647"/>
      <c r="AX117" s="718"/>
      <c r="AY117" s="647"/>
      <c r="AZ117" s="647">
        <f t="shared" si="198"/>
        <v>0</v>
      </c>
      <c r="BA117" s="647">
        <f t="shared" si="199"/>
        <v>0</v>
      </c>
      <c r="BB117" s="647"/>
      <c r="BC117" s="651"/>
      <c r="BD117" s="651">
        <f t="shared" si="200"/>
        <v>1</v>
      </c>
      <c r="BE117" s="651">
        <f t="shared" si="201"/>
        <v>12</v>
      </c>
      <c r="BF117" s="626">
        <f t="shared" si="170"/>
        <v>6</v>
      </c>
      <c r="BG117" s="626" t="str">
        <f t="shared" si="171"/>
        <v>วัดแตระ (ปาลานุเคราะห์)</v>
      </c>
      <c r="BH117" s="627">
        <f t="shared" si="172"/>
        <v>1</v>
      </c>
      <c r="BI117" s="652">
        <v>2</v>
      </c>
      <c r="BJ117" s="652">
        <v>3</v>
      </c>
      <c r="BK117" s="652">
        <v>2</v>
      </c>
      <c r="BL117" s="652">
        <v>2</v>
      </c>
      <c r="BM117" s="652"/>
      <c r="BN117" s="652">
        <v>1</v>
      </c>
      <c r="BO117" s="652"/>
      <c r="BP117" s="652"/>
      <c r="BQ117" s="652"/>
      <c r="BR117" s="652">
        <v>1</v>
      </c>
      <c r="BS117" s="652"/>
      <c r="BT117" s="652">
        <v>1</v>
      </c>
      <c r="BU117" s="652">
        <v>1</v>
      </c>
      <c r="BV117" s="652"/>
      <c r="BW117" s="652"/>
      <c r="BX117" s="652">
        <v>0</v>
      </c>
      <c r="BY117" s="652"/>
      <c r="BZ117" s="652"/>
      <c r="CA117" s="652">
        <v>2</v>
      </c>
      <c r="CB117" s="652"/>
      <c r="CC117" s="652">
        <v>0</v>
      </c>
      <c r="CD117" s="652"/>
      <c r="CE117" s="652"/>
      <c r="CF117" s="652"/>
      <c r="CG117" s="652"/>
      <c r="CH117" s="652">
        <v>1</v>
      </c>
      <c r="CI117" s="652"/>
      <c r="CJ117" s="630">
        <f t="shared" si="173"/>
        <v>17</v>
      </c>
      <c r="CK117" s="652">
        <f t="shared" si="202"/>
        <v>1</v>
      </c>
      <c r="CL117" s="652">
        <f t="shared" si="203"/>
        <v>14</v>
      </c>
      <c r="CM117" s="653">
        <f t="shared" si="204"/>
        <v>15</v>
      </c>
      <c r="CN117" s="654">
        <f t="shared" si="205"/>
        <v>0</v>
      </c>
      <c r="CO117" s="655">
        <f t="shared" si="206"/>
        <v>2</v>
      </c>
      <c r="CP117" s="654">
        <f t="shared" si="207"/>
        <v>2</v>
      </c>
      <c r="CQ117" s="656"/>
      <c r="CR117" s="656"/>
      <c r="CS117" s="656"/>
      <c r="CT117" s="656"/>
      <c r="CU117" s="656"/>
      <c r="CV117" s="656"/>
      <c r="CW117" s="656"/>
      <c r="CX117" s="656"/>
      <c r="CY117" s="656"/>
      <c r="CZ117" s="656"/>
      <c r="DA117" s="656"/>
      <c r="DB117" s="656"/>
      <c r="DC117" s="656"/>
      <c r="DD117" s="656"/>
      <c r="DE117" s="656"/>
      <c r="DF117" s="656"/>
      <c r="DG117" s="656"/>
      <c r="DH117" s="656"/>
      <c r="DI117" s="656"/>
      <c r="DJ117" s="656"/>
      <c r="DK117" s="656"/>
      <c r="DL117" s="656"/>
      <c r="DM117" s="656"/>
      <c r="DN117" s="656"/>
      <c r="DO117" s="656"/>
      <c r="DP117" s="656"/>
      <c r="DQ117" s="656">
        <f t="shared" si="208"/>
        <v>0</v>
      </c>
      <c r="DR117" s="637">
        <f t="shared" si="175"/>
        <v>6</v>
      </c>
      <c r="DS117" s="637" t="str">
        <f t="shared" si="176"/>
        <v>วัดแตระ (ปาลานุเคราะห์)</v>
      </c>
      <c r="DT117" s="656">
        <f t="shared" si="209"/>
        <v>2</v>
      </c>
      <c r="DU117" s="656">
        <f t="shared" si="210"/>
        <v>0</v>
      </c>
      <c r="DV117" s="656">
        <f t="shared" si="211"/>
        <v>0</v>
      </c>
      <c r="DW117" s="656">
        <f t="shared" si="212"/>
        <v>0</v>
      </c>
      <c r="DX117" s="656">
        <f t="shared" si="213"/>
        <v>0</v>
      </c>
      <c r="DY117" s="657">
        <f t="shared" si="214"/>
        <v>0</v>
      </c>
      <c r="DZ117" s="658"/>
      <c r="EA117" s="658"/>
      <c r="EB117" s="658"/>
      <c r="EC117" s="658">
        <v>1</v>
      </c>
      <c r="ED117" s="658">
        <v>1</v>
      </c>
      <c r="EE117" s="658"/>
      <c r="EF117" s="658"/>
      <c r="EG117" s="658"/>
      <c r="EH117" s="658"/>
      <c r="EI117" s="658"/>
      <c r="EJ117" s="658"/>
      <c r="EK117" s="658"/>
      <c r="EL117" s="658"/>
      <c r="EM117" s="658"/>
      <c r="EN117" s="658"/>
      <c r="EO117" s="658"/>
      <c r="EP117" s="658"/>
      <c r="EQ117" s="658"/>
      <c r="ER117" s="658"/>
      <c r="ES117" s="658"/>
      <c r="ET117" s="658"/>
      <c r="EU117" s="658"/>
      <c r="EV117" s="658"/>
      <c r="EW117" s="658"/>
      <c r="EX117" s="658"/>
      <c r="EY117" s="658"/>
      <c r="EZ117" s="654">
        <f t="shared" si="215"/>
        <v>2</v>
      </c>
      <c r="FA117" s="659"/>
      <c r="FB117" s="654">
        <f t="shared" si="216"/>
        <v>0</v>
      </c>
      <c r="FD117" s="626">
        <f t="shared" si="174"/>
        <v>0</v>
      </c>
    </row>
    <row r="118" spans="1:160" s="527" customFormat="1" ht="27.75">
      <c r="A118" s="526">
        <v>61</v>
      </c>
      <c r="B118" s="526" t="s">
        <v>608</v>
      </c>
      <c r="C118" s="526" t="str">
        <f>[1]เตรียมข้อมูล!C65</f>
        <v>ปากพะยูน</v>
      </c>
      <c r="D118" s="526"/>
      <c r="E118" s="526">
        <v>42</v>
      </c>
      <c r="F118" s="526">
        <v>4</v>
      </c>
      <c r="G118" s="526" t="s">
        <v>104</v>
      </c>
      <c r="H118" s="647">
        <v>14</v>
      </c>
      <c r="I118" s="648">
        <f t="shared" si="177"/>
        <v>1</v>
      </c>
      <c r="J118" s="647">
        <v>22</v>
      </c>
      <c r="K118" s="648">
        <f t="shared" si="178"/>
        <v>1</v>
      </c>
      <c r="L118" s="647">
        <v>19</v>
      </c>
      <c r="M118" s="648">
        <f t="shared" si="179"/>
        <v>1</v>
      </c>
      <c r="N118" s="647">
        <v>23</v>
      </c>
      <c r="O118" s="648">
        <f t="shared" si="180"/>
        <v>1</v>
      </c>
      <c r="P118" s="647">
        <v>17</v>
      </c>
      <c r="Q118" s="648">
        <f t="shared" si="181"/>
        <v>1</v>
      </c>
      <c r="R118" s="647">
        <v>27</v>
      </c>
      <c r="S118" s="648">
        <f t="shared" si="182"/>
        <v>1</v>
      </c>
      <c r="T118" s="647">
        <v>18</v>
      </c>
      <c r="U118" s="648">
        <f t="shared" si="183"/>
        <v>1</v>
      </c>
      <c r="V118" s="647">
        <v>17</v>
      </c>
      <c r="W118" s="648">
        <f t="shared" si="184"/>
        <v>1</v>
      </c>
      <c r="X118" s="647">
        <v>28</v>
      </c>
      <c r="Y118" s="648">
        <f t="shared" si="185"/>
        <v>1</v>
      </c>
      <c r="Z118" s="647">
        <v>22</v>
      </c>
      <c r="AA118" s="648">
        <f t="shared" si="186"/>
        <v>1</v>
      </c>
      <c r="AB118" s="647">
        <v>27</v>
      </c>
      <c r="AC118" s="648">
        <f t="shared" si="187"/>
        <v>1</v>
      </c>
      <c r="AD118" s="647"/>
      <c r="AE118" s="648"/>
      <c r="AF118" s="647"/>
      <c r="AG118" s="648"/>
      <c r="AH118" s="647"/>
      <c r="AI118" s="648"/>
      <c r="AJ118" s="647">
        <f t="shared" si="188"/>
        <v>234</v>
      </c>
      <c r="AK118" s="647">
        <f t="shared" si="189"/>
        <v>11</v>
      </c>
      <c r="AL118" s="647">
        <v>1</v>
      </c>
      <c r="AM118" s="647">
        <v>15</v>
      </c>
      <c r="AN118" s="647">
        <f t="shared" si="190"/>
        <v>16</v>
      </c>
      <c r="AO118" s="649">
        <f t="shared" si="191"/>
        <v>1</v>
      </c>
      <c r="AP118" s="661">
        <f t="shared" si="192"/>
        <v>15</v>
      </c>
      <c r="AQ118" s="650">
        <f t="shared" si="193"/>
        <v>16</v>
      </c>
      <c r="AR118" s="650">
        <f t="shared" si="194"/>
        <v>0</v>
      </c>
      <c r="AS118" s="650">
        <f t="shared" si="195"/>
        <v>0</v>
      </c>
      <c r="AT118" s="650">
        <f t="shared" si="196"/>
        <v>0</v>
      </c>
      <c r="AU118" s="650">
        <f t="shared" si="197"/>
        <v>0</v>
      </c>
      <c r="AV118" s="647"/>
      <c r="AW118" s="647"/>
      <c r="AX118" s="718"/>
      <c r="AY118" s="647"/>
      <c r="AZ118" s="647">
        <f t="shared" si="198"/>
        <v>0</v>
      </c>
      <c r="BA118" s="647">
        <f t="shared" si="199"/>
        <v>0</v>
      </c>
      <c r="BB118" s="647"/>
      <c r="BC118" s="651"/>
      <c r="BD118" s="651">
        <f t="shared" si="200"/>
        <v>1</v>
      </c>
      <c r="BE118" s="651">
        <f t="shared" si="201"/>
        <v>6</v>
      </c>
      <c r="BF118" s="626">
        <f t="shared" si="170"/>
        <v>61</v>
      </c>
      <c r="BG118" s="626" t="str">
        <f t="shared" si="171"/>
        <v>วัดบ้านแหลมกรวด (อินทรประดิษฐ์)</v>
      </c>
      <c r="BH118" s="627">
        <f t="shared" si="172"/>
        <v>1</v>
      </c>
      <c r="BI118" s="652">
        <v>1</v>
      </c>
      <c r="BJ118" s="652">
        <v>3</v>
      </c>
      <c r="BK118" s="652">
        <v>2</v>
      </c>
      <c r="BL118" s="652">
        <v>2</v>
      </c>
      <c r="BM118" s="652" t="s">
        <v>503</v>
      </c>
      <c r="BN118" s="652">
        <v>1</v>
      </c>
      <c r="BO118" s="652" t="s">
        <v>503</v>
      </c>
      <c r="BP118" s="652" t="s">
        <v>503</v>
      </c>
      <c r="BQ118" s="652" t="s">
        <v>503</v>
      </c>
      <c r="BR118" s="652">
        <v>1</v>
      </c>
      <c r="BS118" s="652" t="s">
        <v>503</v>
      </c>
      <c r="BT118" s="652">
        <v>1</v>
      </c>
      <c r="BU118" s="652" t="s">
        <v>503</v>
      </c>
      <c r="BV118" s="652" t="s">
        <v>503</v>
      </c>
      <c r="BW118" s="652" t="s">
        <v>503</v>
      </c>
      <c r="BX118" s="652">
        <v>1</v>
      </c>
      <c r="BY118" s="652">
        <v>1</v>
      </c>
      <c r="BZ118" s="652" t="s">
        <v>503</v>
      </c>
      <c r="CA118" s="652">
        <v>1</v>
      </c>
      <c r="CB118" s="652" t="s">
        <v>503</v>
      </c>
      <c r="CC118" s="652">
        <v>1</v>
      </c>
      <c r="CD118" s="652"/>
      <c r="CE118" s="652"/>
      <c r="CF118" s="652"/>
      <c r="CG118" s="652"/>
      <c r="CH118" s="652">
        <v>0</v>
      </c>
      <c r="CI118" s="652"/>
      <c r="CJ118" s="630">
        <f t="shared" si="173"/>
        <v>16</v>
      </c>
      <c r="CK118" s="652">
        <f t="shared" si="202"/>
        <v>1</v>
      </c>
      <c r="CL118" s="652">
        <f t="shared" si="203"/>
        <v>15</v>
      </c>
      <c r="CM118" s="653">
        <f t="shared" si="204"/>
        <v>16</v>
      </c>
      <c r="CN118" s="654">
        <f t="shared" si="205"/>
        <v>0</v>
      </c>
      <c r="CO118" s="655">
        <f t="shared" si="206"/>
        <v>0</v>
      </c>
      <c r="CP118" s="654">
        <f t="shared" si="207"/>
        <v>0</v>
      </c>
      <c r="CQ118" s="656"/>
      <c r="CR118" s="656"/>
      <c r="CS118" s="656"/>
      <c r="CT118" s="656"/>
      <c r="CU118" s="656"/>
      <c r="CV118" s="656"/>
      <c r="CW118" s="656"/>
      <c r="CX118" s="656"/>
      <c r="CY118" s="656"/>
      <c r="CZ118" s="656"/>
      <c r="DA118" s="656"/>
      <c r="DB118" s="656"/>
      <c r="DC118" s="656"/>
      <c r="DD118" s="656"/>
      <c r="DE118" s="656"/>
      <c r="DF118" s="656"/>
      <c r="DG118" s="656"/>
      <c r="DH118" s="656"/>
      <c r="DI118" s="656"/>
      <c r="DJ118" s="656"/>
      <c r="DK118" s="656"/>
      <c r="DL118" s="656"/>
      <c r="DM118" s="656"/>
      <c r="DN118" s="656"/>
      <c r="DO118" s="656"/>
      <c r="DP118" s="656"/>
      <c r="DQ118" s="656">
        <f t="shared" si="208"/>
        <v>0</v>
      </c>
      <c r="DR118" s="637">
        <f t="shared" si="175"/>
        <v>61</v>
      </c>
      <c r="DS118" s="637" t="str">
        <f t="shared" si="176"/>
        <v>วัดบ้านแหลมกรวด (อินทรประดิษฐ์)</v>
      </c>
      <c r="DT118" s="656">
        <f t="shared" si="209"/>
        <v>0</v>
      </c>
      <c r="DU118" s="656">
        <f t="shared" si="210"/>
        <v>0</v>
      </c>
      <c r="DV118" s="656">
        <f t="shared" si="211"/>
        <v>0</v>
      </c>
      <c r="DW118" s="656">
        <f t="shared" si="212"/>
        <v>0</v>
      </c>
      <c r="DX118" s="656">
        <f t="shared" si="213"/>
        <v>0</v>
      </c>
      <c r="DY118" s="657">
        <f t="shared" si="214"/>
        <v>0</v>
      </c>
      <c r="DZ118" s="658"/>
      <c r="EA118" s="663"/>
      <c r="EB118" s="663"/>
      <c r="EC118" s="663"/>
      <c r="ED118" s="663"/>
      <c r="EE118" s="663"/>
      <c r="EF118" s="663"/>
      <c r="EG118" s="663"/>
      <c r="EH118" s="663"/>
      <c r="EI118" s="663"/>
      <c r="EJ118" s="663"/>
      <c r="EK118" s="663"/>
      <c r="EL118" s="663"/>
      <c r="EM118" s="663"/>
      <c r="EN118" s="663"/>
      <c r="EO118" s="663"/>
      <c r="EP118" s="663"/>
      <c r="EQ118" s="663"/>
      <c r="ER118" s="663"/>
      <c r="ES118" s="663"/>
      <c r="ET118" s="663"/>
      <c r="EU118" s="663"/>
      <c r="EV118" s="663"/>
      <c r="EW118" s="663"/>
      <c r="EX118" s="663"/>
      <c r="EY118" s="663"/>
      <c r="EZ118" s="654">
        <f t="shared" si="215"/>
        <v>0</v>
      </c>
      <c r="FA118" s="659"/>
      <c r="FB118" s="654">
        <f t="shared" si="216"/>
        <v>0</v>
      </c>
      <c r="FD118" s="626">
        <f t="shared" si="174"/>
        <v>0</v>
      </c>
    </row>
    <row r="119" spans="1:160" s="527" customFormat="1" ht="27.75">
      <c r="A119" s="526">
        <v>33</v>
      </c>
      <c r="B119" s="526" t="s">
        <v>609</v>
      </c>
      <c r="C119" s="526" t="str">
        <f>[1]เตรียมข้อมูล!C37</f>
        <v>ปากพะยูน</v>
      </c>
      <c r="D119" s="526"/>
      <c r="E119" s="526">
        <v>43</v>
      </c>
      <c r="F119" s="526">
        <v>4</v>
      </c>
      <c r="G119" s="526" t="s">
        <v>104</v>
      </c>
      <c r="H119" s="647">
        <v>12</v>
      </c>
      <c r="I119" s="648">
        <f t="shared" si="177"/>
        <v>1</v>
      </c>
      <c r="J119" s="647">
        <v>11</v>
      </c>
      <c r="K119" s="648">
        <f t="shared" si="178"/>
        <v>1</v>
      </c>
      <c r="L119" s="647">
        <v>16</v>
      </c>
      <c r="M119" s="648">
        <f t="shared" si="179"/>
        <v>1</v>
      </c>
      <c r="N119" s="647">
        <v>18</v>
      </c>
      <c r="O119" s="648">
        <f t="shared" si="180"/>
        <v>1</v>
      </c>
      <c r="P119" s="647">
        <v>28</v>
      </c>
      <c r="Q119" s="648">
        <f t="shared" si="181"/>
        <v>1</v>
      </c>
      <c r="R119" s="647">
        <v>28</v>
      </c>
      <c r="S119" s="648">
        <f t="shared" si="182"/>
        <v>1</v>
      </c>
      <c r="T119" s="647">
        <v>34</v>
      </c>
      <c r="U119" s="648">
        <f t="shared" si="183"/>
        <v>1</v>
      </c>
      <c r="V119" s="647">
        <v>17</v>
      </c>
      <c r="W119" s="648">
        <f t="shared" si="184"/>
        <v>1</v>
      </c>
      <c r="X119" s="647">
        <v>7</v>
      </c>
      <c r="Y119" s="648">
        <f t="shared" si="185"/>
        <v>1</v>
      </c>
      <c r="Z119" s="647">
        <v>12</v>
      </c>
      <c r="AA119" s="648">
        <f t="shared" si="186"/>
        <v>1</v>
      </c>
      <c r="AB119" s="647">
        <v>7</v>
      </c>
      <c r="AC119" s="648">
        <f t="shared" si="187"/>
        <v>1</v>
      </c>
      <c r="AD119" s="647"/>
      <c r="AE119" s="648"/>
      <c r="AF119" s="647"/>
      <c r="AG119" s="648"/>
      <c r="AH119" s="647"/>
      <c r="AI119" s="648"/>
      <c r="AJ119" s="647">
        <f t="shared" si="188"/>
        <v>190</v>
      </c>
      <c r="AK119" s="647">
        <f t="shared" si="189"/>
        <v>11</v>
      </c>
      <c r="AL119" s="647">
        <v>1</v>
      </c>
      <c r="AM119" s="647">
        <v>15</v>
      </c>
      <c r="AN119" s="647">
        <f t="shared" si="190"/>
        <v>16</v>
      </c>
      <c r="AO119" s="649">
        <f t="shared" si="191"/>
        <v>1</v>
      </c>
      <c r="AP119" s="661">
        <f t="shared" si="192"/>
        <v>15</v>
      </c>
      <c r="AQ119" s="650">
        <f t="shared" si="193"/>
        <v>16</v>
      </c>
      <c r="AR119" s="650">
        <f t="shared" si="194"/>
        <v>0</v>
      </c>
      <c r="AS119" s="650">
        <f t="shared" si="195"/>
        <v>0</v>
      </c>
      <c r="AT119" s="650">
        <f t="shared" si="196"/>
        <v>0</v>
      </c>
      <c r="AU119" s="650">
        <f t="shared" si="197"/>
        <v>0</v>
      </c>
      <c r="AV119" s="647"/>
      <c r="AW119" s="647"/>
      <c r="AX119" s="718"/>
      <c r="AY119" s="647"/>
      <c r="AZ119" s="647">
        <f t="shared" si="198"/>
        <v>0</v>
      </c>
      <c r="BA119" s="647">
        <f t="shared" si="199"/>
        <v>0</v>
      </c>
      <c r="BB119" s="647"/>
      <c r="BC119" s="651"/>
      <c r="BD119" s="651">
        <f t="shared" si="200"/>
        <v>1</v>
      </c>
      <c r="BE119" s="651">
        <f t="shared" si="201"/>
        <v>6</v>
      </c>
      <c r="BF119" s="626">
        <f t="shared" si="170"/>
        <v>33</v>
      </c>
      <c r="BG119" s="626" t="str">
        <f t="shared" si="171"/>
        <v>บ้านเกาะนางคำ</v>
      </c>
      <c r="BH119" s="627">
        <f t="shared" si="172"/>
        <v>1</v>
      </c>
      <c r="BI119" s="652">
        <v>2</v>
      </c>
      <c r="BJ119" s="652"/>
      <c r="BK119" s="652">
        <v>3</v>
      </c>
      <c r="BL119" s="652">
        <v>2</v>
      </c>
      <c r="BM119" s="652"/>
      <c r="BN119" s="652">
        <v>2</v>
      </c>
      <c r="BO119" s="652"/>
      <c r="BP119" s="652"/>
      <c r="BQ119" s="652"/>
      <c r="BR119" s="652">
        <v>2</v>
      </c>
      <c r="BS119" s="652"/>
      <c r="BT119" s="652">
        <v>1</v>
      </c>
      <c r="BU119" s="652">
        <v>1</v>
      </c>
      <c r="BV119" s="652"/>
      <c r="BW119" s="652"/>
      <c r="BX119" s="652"/>
      <c r="BY119" s="652"/>
      <c r="BZ119" s="652"/>
      <c r="CA119" s="652">
        <v>1</v>
      </c>
      <c r="CB119" s="652"/>
      <c r="CC119" s="652">
        <v>1</v>
      </c>
      <c r="CD119" s="652"/>
      <c r="CE119" s="652"/>
      <c r="CF119" s="652"/>
      <c r="CG119" s="652"/>
      <c r="CH119" s="652">
        <v>0</v>
      </c>
      <c r="CI119" s="652"/>
      <c r="CJ119" s="630">
        <f t="shared" si="173"/>
        <v>16</v>
      </c>
      <c r="CK119" s="652">
        <f t="shared" si="202"/>
        <v>1</v>
      </c>
      <c r="CL119" s="652">
        <f t="shared" si="203"/>
        <v>15</v>
      </c>
      <c r="CM119" s="653">
        <f t="shared" si="204"/>
        <v>16</v>
      </c>
      <c r="CN119" s="654">
        <f t="shared" si="205"/>
        <v>0</v>
      </c>
      <c r="CO119" s="655">
        <f t="shared" si="206"/>
        <v>0</v>
      </c>
      <c r="CP119" s="654">
        <f t="shared" si="207"/>
        <v>0</v>
      </c>
      <c r="CQ119" s="656"/>
      <c r="CR119" s="656"/>
      <c r="CS119" s="656"/>
      <c r="CT119" s="656"/>
      <c r="CU119" s="656"/>
      <c r="CV119" s="656"/>
      <c r="CW119" s="656"/>
      <c r="CX119" s="656"/>
      <c r="CY119" s="656"/>
      <c r="CZ119" s="656"/>
      <c r="DA119" s="656"/>
      <c r="DB119" s="656"/>
      <c r="DC119" s="656"/>
      <c r="DD119" s="656"/>
      <c r="DE119" s="656"/>
      <c r="DF119" s="656"/>
      <c r="DG119" s="656"/>
      <c r="DH119" s="656"/>
      <c r="DI119" s="656"/>
      <c r="DJ119" s="656"/>
      <c r="DK119" s="656"/>
      <c r="DL119" s="656"/>
      <c r="DM119" s="656"/>
      <c r="DN119" s="656"/>
      <c r="DO119" s="656"/>
      <c r="DP119" s="656"/>
      <c r="DQ119" s="656">
        <f t="shared" si="208"/>
        <v>0</v>
      </c>
      <c r="DR119" s="637">
        <f t="shared" si="175"/>
        <v>33</v>
      </c>
      <c r="DS119" s="637" t="str">
        <f t="shared" si="176"/>
        <v>บ้านเกาะนางคำ</v>
      </c>
      <c r="DT119" s="656">
        <f t="shared" si="209"/>
        <v>0</v>
      </c>
      <c r="DU119" s="656">
        <f t="shared" si="210"/>
        <v>0</v>
      </c>
      <c r="DV119" s="656">
        <f t="shared" si="211"/>
        <v>0</v>
      </c>
      <c r="DW119" s="656">
        <f t="shared" si="212"/>
        <v>0</v>
      </c>
      <c r="DX119" s="656">
        <f t="shared" si="213"/>
        <v>0</v>
      </c>
      <c r="DY119" s="657">
        <f t="shared" si="214"/>
        <v>0</v>
      </c>
      <c r="DZ119" s="663"/>
      <c r="EA119" s="663"/>
      <c r="EB119" s="663"/>
      <c r="EC119" s="663"/>
      <c r="ED119" s="663"/>
      <c r="EE119" s="663"/>
      <c r="EF119" s="663"/>
      <c r="EG119" s="663"/>
      <c r="EH119" s="663"/>
      <c r="EI119" s="663"/>
      <c r="EJ119" s="663"/>
      <c r="EK119" s="663"/>
      <c r="EL119" s="663"/>
      <c r="EM119" s="663"/>
      <c r="EN119" s="663"/>
      <c r="EO119" s="663"/>
      <c r="EP119" s="663"/>
      <c r="EQ119" s="663"/>
      <c r="ER119" s="663"/>
      <c r="ES119" s="663"/>
      <c r="ET119" s="663"/>
      <c r="EU119" s="663"/>
      <c r="EV119" s="658"/>
      <c r="EW119" s="658"/>
      <c r="EX119" s="658"/>
      <c r="EY119" s="658"/>
      <c r="EZ119" s="654">
        <f t="shared" si="215"/>
        <v>0</v>
      </c>
      <c r="FA119" s="659"/>
      <c r="FB119" s="654">
        <f t="shared" si="216"/>
        <v>0</v>
      </c>
      <c r="FD119" s="626">
        <f t="shared" si="174"/>
        <v>0</v>
      </c>
    </row>
    <row r="120" spans="1:160" s="527" customFormat="1">
      <c r="A120" s="526">
        <v>105</v>
      </c>
      <c r="B120" s="526" t="s">
        <v>610</v>
      </c>
      <c r="C120" s="526" t="str">
        <f>[1]เตรียมข้อมูล!C109</f>
        <v>ป่าบอน</v>
      </c>
      <c r="D120" s="526"/>
      <c r="E120" s="526">
        <v>15</v>
      </c>
      <c r="F120" s="526">
        <v>4</v>
      </c>
      <c r="G120" s="526" t="s">
        <v>104</v>
      </c>
      <c r="H120" s="647">
        <v>26</v>
      </c>
      <c r="I120" s="648">
        <f t="shared" si="177"/>
        <v>1</v>
      </c>
      <c r="J120" s="647">
        <v>21</v>
      </c>
      <c r="K120" s="648">
        <f t="shared" si="178"/>
        <v>1</v>
      </c>
      <c r="L120" s="647">
        <v>14</v>
      </c>
      <c r="M120" s="648">
        <f t="shared" si="179"/>
        <v>1</v>
      </c>
      <c r="N120" s="647">
        <v>16</v>
      </c>
      <c r="O120" s="648">
        <f t="shared" si="180"/>
        <v>1</v>
      </c>
      <c r="P120" s="647">
        <v>17</v>
      </c>
      <c r="Q120" s="648">
        <f t="shared" si="181"/>
        <v>1</v>
      </c>
      <c r="R120" s="647">
        <v>17</v>
      </c>
      <c r="S120" s="648">
        <f t="shared" si="182"/>
        <v>1</v>
      </c>
      <c r="T120" s="647">
        <v>15</v>
      </c>
      <c r="U120" s="648">
        <f t="shared" si="183"/>
        <v>1</v>
      </c>
      <c r="V120" s="647">
        <v>24</v>
      </c>
      <c r="W120" s="648">
        <f t="shared" si="184"/>
        <v>1</v>
      </c>
      <c r="X120" s="647">
        <v>14</v>
      </c>
      <c r="Y120" s="648">
        <f t="shared" si="185"/>
        <v>1</v>
      </c>
      <c r="Z120" s="647">
        <v>0</v>
      </c>
      <c r="AA120" s="648">
        <f t="shared" si="186"/>
        <v>0</v>
      </c>
      <c r="AB120" s="647">
        <v>0</v>
      </c>
      <c r="AC120" s="648">
        <f t="shared" si="187"/>
        <v>0</v>
      </c>
      <c r="AD120" s="647"/>
      <c r="AE120" s="648"/>
      <c r="AF120" s="647"/>
      <c r="AG120" s="648"/>
      <c r="AH120" s="647"/>
      <c r="AI120" s="648"/>
      <c r="AJ120" s="647">
        <f t="shared" si="188"/>
        <v>164</v>
      </c>
      <c r="AK120" s="647">
        <f t="shared" si="189"/>
        <v>9</v>
      </c>
      <c r="AL120" s="647">
        <v>1</v>
      </c>
      <c r="AM120" s="647">
        <v>14</v>
      </c>
      <c r="AN120" s="647">
        <f t="shared" si="190"/>
        <v>15</v>
      </c>
      <c r="AO120" s="649">
        <f t="shared" si="191"/>
        <v>1</v>
      </c>
      <c r="AP120" s="661">
        <f t="shared" si="192"/>
        <v>11</v>
      </c>
      <c r="AQ120" s="650">
        <f t="shared" si="193"/>
        <v>12</v>
      </c>
      <c r="AR120" s="650">
        <f t="shared" si="194"/>
        <v>0</v>
      </c>
      <c r="AS120" s="650">
        <f t="shared" si="195"/>
        <v>3</v>
      </c>
      <c r="AT120" s="650">
        <f t="shared" si="196"/>
        <v>3</v>
      </c>
      <c r="AU120" s="650">
        <f t="shared" si="197"/>
        <v>25</v>
      </c>
      <c r="AV120" s="647"/>
      <c r="AW120" s="647"/>
      <c r="AX120" s="718"/>
      <c r="AY120" s="647"/>
      <c r="AZ120" s="647">
        <f t="shared" si="198"/>
        <v>3</v>
      </c>
      <c r="BA120" s="647">
        <f t="shared" si="199"/>
        <v>25</v>
      </c>
      <c r="BB120" s="647"/>
      <c r="BC120" s="651"/>
      <c r="BD120" s="651">
        <f t="shared" si="200"/>
        <v>1</v>
      </c>
      <c r="BE120" s="651">
        <f t="shared" si="201"/>
        <v>2</v>
      </c>
      <c r="BF120" s="626">
        <f t="shared" si="170"/>
        <v>105</v>
      </c>
      <c r="BG120" s="626" t="str">
        <f t="shared" si="171"/>
        <v>บ้านเหมืองตะกั่ว</v>
      </c>
      <c r="BH120" s="627">
        <f t="shared" si="172"/>
        <v>1</v>
      </c>
      <c r="BI120" s="652">
        <v>2</v>
      </c>
      <c r="BJ120" s="652">
        <v>3</v>
      </c>
      <c r="BK120" s="652">
        <v>2</v>
      </c>
      <c r="BL120" s="652">
        <v>2</v>
      </c>
      <c r="BM120" s="652"/>
      <c r="BN120" s="652">
        <v>1</v>
      </c>
      <c r="BO120" s="652"/>
      <c r="BP120" s="652"/>
      <c r="BQ120" s="652"/>
      <c r="BR120" s="652">
        <v>1</v>
      </c>
      <c r="BS120" s="652">
        <v>1</v>
      </c>
      <c r="BT120" s="652">
        <v>1</v>
      </c>
      <c r="BU120" s="652"/>
      <c r="BV120" s="652"/>
      <c r="BW120" s="652"/>
      <c r="BX120" s="652"/>
      <c r="BY120" s="652"/>
      <c r="BZ120" s="652"/>
      <c r="CA120" s="652">
        <v>1</v>
      </c>
      <c r="CB120" s="652"/>
      <c r="CC120" s="652"/>
      <c r="CD120" s="652"/>
      <c r="CE120" s="652"/>
      <c r="CF120" s="652"/>
      <c r="CG120" s="652"/>
      <c r="CH120" s="652">
        <v>0</v>
      </c>
      <c r="CI120" s="652"/>
      <c r="CJ120" s="630">
        <f t="shared" si="173"/>
        <v>15</v>
      </c>
      <c r="CK120" s="652">
        <f t="shared" si="202"/>
        <v>1</v>
      </c>
      <c r="CL120" s="652">
        <f t="shared" si="203"/>
        <v>11</v>
      </c>
      <c r="CM120" s="653">
        <f t="shared" si="204"/>
        <v>12</v>
      </c>
      <c r="CN120" s="654">
        <f t="shared" si="205"/>
        <v>0</v>
      </c>
      <c r="CO120" s="655">
        <f t="shared" si="206"/>
        <v>3</v>
      </c>
      <c r="CP120" s="654">
        <f t="shared" si="207"/>
        <v>3</v>
      </c>
      <c r="CQ120" s="656"/>
      <c r="CR120" s="656"/>
      <c r="CS120" s="656"/>
      <c r="CT120" s="656"/>
      <c r="CU120" s="656"/>
      <c r="CV120" s="656"/>
      <c r="CW120" s="656"/>
      <c r="CX120" s="656"/>
      <c r="CY120" s="656"/>
      <c r="CZ120" s="656"/>
      <c r="DA120" s="656"/>
      <c r="DB120" s="656"/>
      <c r="DC120" s="656"/>
      <c r="DD120" s="656"/>
      <c r="DE120" s="656"/>
      <c r="DF120" s="656"/>
      <c r="DG120" s="656"/>
      <c r="DH120" s="656"/>
      <c r="DI120" s="656"/>
      <c r="DJ120" s="656"/>
      <c r="DK120" s="656"/>
      <c r="DL120" s="656"/>
      <c r="DM120" s="656"/>
      <c r="DN120" s="656"/>
      <c r="DO120" s="656"/>
      <c r="DP120" s="656"/>
      <c r="DQ120" s="656">
        <f t="shared" si="208"/>
        <v>0</v>
      </c>
      <c r="DR120" s="637">
        <f t="shared" si="175"/>
        <v>105</v>
      </c>
      <c r="DS120" s="637" t="str">
        <f t="shared" si="176"/>
        <v>บ้านเหมืองตะกั่ว</v>
      </c>
      <c r="DT120" s="656">
        <f t="shared" si="209"/>
        <v>0</v>
      </c>
      <c r="DU120" s="656">
        <f t="shared" si="210"/>
        <v>0</v>
      </c>
      <c r="DV120" s="656">
        <f t="shared" si="211"/>
        <v>0</v>
      </c>
      <c r="DW120" s="656">
        <f t="shared" si="212"/>
        <v>0</v>
      </c>
      <c r="DX120" s="656">
        <f t="shared" si="213"/>
        <v>3</v>
      </c>
      <c r="DY120" s="657">
        <f t="shared" si="214"/>
        <v>25</v>
      </c>
      <c r="DZ120" s="658"/>
      <c r="EA120" s="658"/>
      <c r="EB120" s="658"/>
      <c r="EC120" s="658"/>
      <c r="ED120" s="658"/>
      <c r="EE120" s="658"/>
      <c r="EF120" s="658"/>
      <c r="EG120" s="658"/>
      <c r="EH120" s="658"/>
      <c r="EI120" s="658"/>
      <c r="EJ120" s="658"/>
      <c r="EK120" s="658"/>
      <c r="EL120" s="658"/>
      <c r="EM120" s="658"/>
      <c r="EN120" s="658"/>
      <c r="EO120" s="658"/>
      <c r="EP120" s="658"/>
      <c r="EQ120" s="658"/>
      <c r="ER120" s="658"/>
      <c r="ES120" s="658"/>
      <c r="ET120" s="658"/>
      <c r="EU120" s="658"/>
      <c r="EV120" s="658"/>
      <c r="EW120" s="658"/>
      <c r="EX120" s="658"/>
      <c r="EY120" s="658"/>
      <c r="EZ120" s="654">
        <f t="shared" si="215"/>
        <v>0</v>
      </c>
      <c r="FA120" s="659"/>
      <c r="FB120" s="654">
        <f t="shared" si="216"/>
        <v>0</v>
      </c>
      <c r="FD120" s="626">
        <f t="shared" si="174"/>
        <v>0</v>
      </c>
    </row>
    <row r="121" spans="1:160" s="395" customFormat="1">
      <c r="A121" s="446"/>
      <c r="B121" s="446"/>
      <c r="C121" s="446"/>
      <c r="D121" s="446"/>
      <c r="E121" s="384"/>
      <c r="F121" s="384"/>
      <c r="G121" s="384"/>
      <c r="H121" s="613"/>
      <c r="I121" s="614"/>
      <c r="J121" s="613"/>
      <c r="K121" s="614"/>
      <c r="L121" s="613"/>
      <c r="M121" s="614"/>
      <c r="N121" s="613"/>
      <c r="O121" s="614"/>
      <c r="P121" s="613"/>
      <c r="Q121" s="614"/>
      <c r="R121" s="613"/>
      <c r="S121" s="614"/>
      <c r="T121" s="613"/>
      <c r="U121" s="614"/>
      <c r="V121" s="613"/>
      <c r="W121" s="614"/>
      <c r="X121" s="615"/>
      <c r="Y121" s="614"/>
      <c r="Z121" s="615"/>
      <c r="AA121" s="614"/>
      <c r="AB121" s="615"/>
      <c r="AC121" s="614"/>
      <c r="AD121" s="615"/>
      <c r="AE121" s="616"/>
      <c r="AF121" s="615"/>
      <c r="AG121" s="616"/>
      <c r="AH121" s="615"/>
      <c r="AI121" s="616"/>
      <c r="AJ121" s="617"/>
      <c r="AK121" s="618"/>
      <c r="AL121" s="613"/>
      <c r="AM121" s="613"/>
      <c r="AN121" s="618"/>
      <c r="AO121" s="619"/>
      <c r="AP121" s="660"/>
      <c r="AQ121" s="621"/>
      <c r="AR121" s="622"/>
      <c r="AS121" s="622"/>
      <c r="AT121" s="622"/>
      <c r="AU121" s="623"/>
      <c r="AV121" s="613"/>
      <c r="AW121" s="613"/>
      <c r="AX121" s="718"/>
      <c r="AY121" s="613"/>
      <c r="AZ121" s="618"/>
      <c r="BA121" s="624"/>
      <c r="BB121" s="613"/>
      <c r="BC121" s="625"/>
      <c r="BD121" s="625"/>
      <c r="BE121" s="625"/>
      <c r="BF121" s="626">
        <f t="shared" si="170"/>
        <v>0</v>
      </c>
      <c r="BG121" s="626">
        <f t="shared" si="171"/>
        <v>0</v>
      </c>
      <c r="BH121" s="627">
        <f t="shared" si="172"/>
        <v>0</v>
      </c>
      <c r="BI121" s="627"/>
      <c r="BJ121" s="627"/>
      <c r="BK121" s="627"/>
      <c r="BL121" s="627"/>
      <c r="BM121" s="627"/>
      <c r="BN121" s="627"/>
      <c r="BO121" s="628"/>
      <c r="BP121" s="628"/>
      <c r="BQ121" s="628"/>
      <c r="BR121" s="627"/>
      <c r="BS121" s="627"/>
      <c r="BT121" s="627"/>
      <c r="BU121" s="627"/>
      <c r="BV121" s="627"/>
      <c r="BW121" s="627"/>
      <c r="BX121" s="627"/>
      <c r="BY121" s="627"/>
      <c r="BZ121" s="627"/>
      <c r="CA121" s="627"/>
      <c r="CB121" s="627"/>
      <c r="CC121" s="627"/>
      <c r="CD121" s="627"/>
      <c r="CE121" s="627"/>
      <c r="CF121" s="627"/>
      <c r="CG121" s="627"/>
      <c r="CH121" s="629"/>
      <c r="CI121" s="629"/>
      <c r="CJ121" s="630">
        <f t="shared" si="173"/>
        <v>0</v>
      </c>
      <c r="CK121" s="627"/>
      <c r="CL121" s="627"/>
      <c r="CM121" s="631"/>
      <c r="CN121" s="632"/>
      <c r="CO121" s="633"/>
      <c r="CP121" s="632"/>
      <c r="CQ121" s="634"/>
      <c r="CR121" s="634"/>
      <c r="CS121" s="634"/>
      <c r="CT121" s="634"/>
      <c r="CU121" s="634"/>
      <c r="CV121" s="634"/>
      <c r="CW121" s="634"/>
      <c r="CX121" s="635"/>
      <c r="CY121" s="635"/>
      <c r="CZ121" s="635"/>
      <c r="DA121" s="634"/>
      <c r="DB121" s="634"/>
      <c r="DC121" s="634"/>
      <c r="DD121" s="634"/>
      <c r="DE121" s="634"/>
      <c r="DF121" s="634"/>
      <c r="DG121" s="634"/>
      <c r="DH121" s="634"/>
      <c r="DI121" s="634"/>
      <c r="DJ121" s="634"/>
      <c r="DK121" s="634"/>
      <c r="DL121" s="634"/>
      <c r="DM121" s="634"/>
      <c r="DN121" s="634"/>
      <c r="DO121" s="634"/>
      <c r="DP121" s="634"/>
      <c r="DQ121" s="636"/>
      <c r="DR121" s="637">
        <f t="shared" si="175"/>
        <v>0</v>
      </c>
      <c r="DS121" s="637">
        <f t="shared" si="176"/>
        <v>0</v>
      </c>
      <c r="DT121" s="634"/>
      <c r="DU121" s="634"/>
      <c r="DV121" s="634"/>
      <c r="DW121" s="634"/>
      <c r="DX121" s="636"/>
      <c r="DY121" s="638"/>
      <c r="DZ121" s="646"/>
      <c r="EA121" s="646"/>
      <c r="EB121" s="646"/>
      <c r="EC121" s="646"/>
      <c r="ED121" s="646"/>
      <c r="EE121" s="646"/>
      <c r="EF121" s="646"/>
      <c r="EG121" s="646"/>
      <c r="EH121" s="646"/>
      <c r="EI121" s="646"/>
      <c r="EJ121" s="646"/>
      <c r="EK121" s="646"/>
      <c r="EL121" s="646"/>
      <c r="EM121" s="646"/>
      <c r="EN121" s="646"/>
      <c r="EO121" s="646"/>
      <c r="EP121" s="646"/>
      <c r="EQ121" s="646"/>
      <c r="ER121" s="646"/>
      <c r="ES121" s="646"/>
      <c r="ET121" s="646"/>
      <c r="EU121" s="646"/>
      <c r="EV121" s="646"/>
      <c r="EW121" s="646"/>
      <c r="EX121" s="646"/>
      <c r="EY121" s="646"/>
      <c r="EZ121" s="640"/>
      <c r="FA121" s="645"/>
      <c r="FB121" s="641"/>
      <c r="FD121" s="626">
        <f t="shared" si="174"/>
        <v>0</v>
      </c>
    </row>
    <row r="122" spans="1:160" s="395" customFormat="1">
      <c r="A122" s="446">
        <v>118</v>
      </c>
      <c r="B122" s="446" t="s">
        <v>611</v>
      </c>
      <c r="C122" s="446" t="str">
        <f>[1]เตรียมข้อมูล!C122</f>
        <v>บางแก้ว</v>
      </c>
      <c r="D122" s="446"/>
      <c r="E122" s="384">
        <v>35</v>
      </c>
      <c r="F122" s="384">
        <v>1</v>
      </c>
      <c r="G122" s="384" t="s">
        <v>104</v>
      </c>
      <c r="H122" s="613">
        <v>15</v>
      </c>
      <c r="I122" s="614">
        <f t="shared" ref="I122:I130" si="217">IF(H122=0,0,IF(H122&lt;10,1,IF(MOD(H122,30)&lt;10,ROUNDDOWN(H122/30,0),ROUNDUP(H122/30,0))))</f>
        <v>1</v>
      </c>
      <c r="J122" s="613">
        <v>21</v>
      </c>
      <c r="K122" s="614">
        <f t="shared" ref="K122:K130" si="218">IF(J122=0,0,IF(J122&lt;10,1,IF(MOD(J122,30)&lt;10,ROUNDDOWN(J122/30,0),ROUNDUP(J122/30,0))))</f>
        <v>1</v>
      </c>
      <c r="L122" s="613">
        <v>54</v>
      </c>
      <c r="M122" s="614">
        <f t="shared" ref="M122:M130" si="219">IF(L122=0,0,IF(L122&lt;10,1,IF(MOD(L122,40)&lt;10,ROUNDDOWN(L122/40,0),ROUNDUP(L122/40,0))))</f>
        <v>2</v>
      </c>
      <c r="N122" s="613">
        <v>48</v>
      </c>
      <c r="O122" s="614">
        <f t="shared" ref="O122:O130" si="220">IF(N122=0,0,IF(N122&lt;10,1,IF(MOD(N122,40)&lt;10,ROUNDDOWN(N122/40,0),ROUNDUP(N122/40,0))))</f>
        <v>1</v>
      </c>
      <c r="P122" s="613">
        <v>61</v>
      </c>
      <c r="Q122" s="614">
        <f t="shared" ref="Q122:Q130" si="221">IF(P122=0,0,IF(P122&lt;10,1,IF(MOD(P122,40)&lt;10,ROUNDDOWN(P122/40,0),ROUNDUP(P122/40,0))))</f>
        <v>2</v>
      </c>
      <c r="R122" s="613">
        <v>45</v>
      </c>
      <c r="S122" s="614">
        <f t="shared" ref="S122:S130" si="222">IF(R122=0,0,IF(R122&lt;10,1,IF(MOD(R122,40)&lt;10,ROUNDDOWN(R122/40,0),ROUNDUP(R122/40,0))))</f>
        <v>1</v>
      </c>
      <c r="T122" s="613">
        <v>42</v>
      </c>
      <c r="U122" s="614">
        <f t="shared" ref="U122:U130" si="223">IF(T122=0,0,IF(T122&lt;10,1,IF(MOD(T122,40)&lt;10,ROUNDDOWN(T122/40,0),ROUNDUP(T122/40,0))))</f>
        <v>1</v>
      </c>
      <c r="V122" s="613">
        <v>35</v>
      </c>
      <c r="W122" s="614">
        <f t="shared" ref="W122:W130" si="224">IF(V122=0,0,IF(V122&lt;10,1,IF(MOD(V122,40)&lt;10,ROUNDDOWN(V122/40,0),ROUNDUP(V122/40,0))))</f>
        <v>1</v>
      </c>
      <c r="X122" s="615">
        <v>0</v>
      </c>
      <c r="Y122" s="614">
        <f t="shared" ref="Y122:Y130" si="225">IF(X122=0,0,IF(X122&lt;10,1,IF(MOD(X122,40)&lt;10,ROUNDDOWN(X122/40,0),ROUNDUP(X122/40,0))))</f>
        <v>0</v>
      </c>
      <c r="Z122" s="615">
        <v>0</v>
      </c>
      <c r="AA122" s="614">
        <f t="shared" ref="AA122:AA130" si="226">IF(Z122=0,0,IF(Z122&lt;10,1,IF(MOD(Z122,40)&lt;10,ROUNDDOWN(Z122/40,0),ROUNDUP(Z122/40,0))))</f>
        <v>0</v>
      </c>
      <c r="AB122" s="615">
        <v>0</v>
      </c>
      <c r="AC122" s="614">
        <f t="shared" ref="AC122:AC130" si="227">IF(AB122=0,0,IF(AB122&lt;10,1,IF(MOD(AB122,40)&lt;10,ROUNDDOWN(AB122/40,0),ROUNDUP(AB122/40,0))))</f>
        <v>0</v>
      </c>
      <c r="AD122" s="615"/>
      <c r="AE122" s="616"/>
      <c r="AF122" s="615"/>
      <c r="AG122" s="616"/>
      <c r="AH122" s="615"/>
      <c r="AI122" s="616"/>
      <c r="AJ122" s="617">
        <f t="shared" ref="AJ122:AJ130" si="228">SUM(H122)+T122+V122+X122+Z122+AB122+AD122+AF122+AH122+J122+L122+N122+P122+R122</f>
        <v>321</v>
      </c>
      <c r="AK122" s="618">
        <f t="shared" ref="AK122:AK130" si="229">SUM(I122+U122+W122+Y122+AA122+AC122+AE122+AG122+AI122+K122+M122+O122+Q122+S122)</f>
        <v>10</v>
      </c>
      <c r="AL122" s="613">
        <v>1</v>
      </c>
      <c r="AM122" s="613">
        <v>14</v>
      </c>
      <c r="AN122" s="618">
        <f t="shared" ref="AN122:AN130" si="230">SUM(AL122:AM122)</f>
        <v>15</v>
      </c>
      <c r="AO122" s="619">
        <f t="shared" ref="AO122:AO130" si="231">IF(AJ122&lt;=0,0,IF(AJ122&lt;=359,1,IF(AJ122&lt;=719,2,IF(AJ122&lt;=1079,3,IF(AJ122&lt;=1679,4,IF(AJ122&lt;=1680,5,IF(AJ122&lt;=1680,1,5)))))))</f>
        <v>1</v>
      </c>
      <c r="AP122" s="660">
        <f t="shared" ref="AP122:AP130" si="232">ROUND(((((I122+K122)*30)+(H122+J122))/50+(((M122+O122+Q122+U122+W122+S122)*40)+(L122+N122+P122+R122+T122+V122))/50+(Y122+AA122+AC122+AE122+AG122+AI122)*2),0)</f>
        <v>14</v>
      </c>
      <c r="AQ122" s="621">
        <f t="shared" ref="AQ122:AQ130" si="233">SUM(AO122:AP122)</f>
        <v>15</v>
      </c>
      <c r="AR122" s="622">
        <f t="shared" ref="AR122:AR130" si="234">SUM(AL122)-AO122</f>
        <v>0</v>
      </c>
      <c r="AS122" s="622">
        <f t="shared" ref="AS122:AS130" si="235">SUM(AM122)-AP122</f>
        <v>0</v>
      </c>
      <c r="AT122" s="622">
        <f t="shared" ref="AT122:AT130" si="236">SUM(AN122)-AQ122</f>
        <v>0</v>
      </c>
      <c r="AU122" s="623">
        <f t="shared" ref="AU122:AU130" si="237">SUM(AT122)/AQ122*100</f>
        <v>0</v>
      </c>
      <c r="AV122" s="613">
        <v>2</v>
      </c>
      <c r="AW122" s="613"/>
      <c r="AX122" s="718"/>
      <c r="AY122" s="613"/>
      <c r="AZ122" s="618">
        <f t="shared" ref="AZ122:AZ130" si="238">SUM(AT122)-AV122-AW122+AX122+AY122</f>
        <v>-2</v>
      </c>
      <c r="BA122" s="624">
        <f t="shared" ref="BA122:BA130" si="239">SUM(AZ122)/AQ122*100</f>
        <v>-13.333333333333334</v>
      </c>
      <c r="BB122" s="613"/>
      <c r="BC122" s="625"/>
      <c r="BD122" s="625">
        <f t="shared" ref="BD122:BD130" si="240">IF(AJ122&lt;=0,0,IF(AJ122&lt;=359,1,IF(AJ122&lt;=719,2,IF(AJ122&lt;=1079,3,IF(AJ122&lt;=1679,4,IF(AJ122&lt;=1680,5,IF(AJ122&lt;=1680,1,5)))))))</f>
        <v>1</v>
      </c>
      <c r="BE122" s="625">
        <f t="shared" ref="BE122:BE130" si="241">IF((H122+J122+L122+N122+P122+R122+T122+V122)&lt;=0,0,IF((H122+J122+L122+N122+P122+R122++T122+V122)&lt;=20,1,IF((H122+J122+L122+N122+P122+R122+T122+V122)&lt;=40,2,IF((H122+J122+L122+N122+P122+R122+T122+V122)&lt;=60,3,IF((H122+J122+L122+N122+P122+R122+T122+V122)&lt;=80,4,IF((H122+J122+L122+N122+P122+R122+T122+V122)&lt;=100,5,IF((H122+J122+L122+N122+P122+R122+T122+V122)&lt;=120,6,0)))))))+((Y122+AA122+AC122+AE122+AG122+AI122)*2)</f>
        <v>0</v>
      </c>
      <c r="BF122" s="626">
        <f t="shared" si="170"/>
        <v>118</v>
      </c>
      <c r="BG122" s="626" t="str">
        <f t="shared" si="171"/>
        <v>อนุบาลบางแก้ว</v>
      </c>
      <c r="BH122" s="627">
        <f t="shared" si="172"/>
        <v>1</v>
      </c>
      <c r="BI122" s="627">
        <v>2</v>
      </c>
      <c r="BJ122" s="627">
        <v>2</v>
      </c>
      <c r="BK122" s="627">
        <v>2</v>
      </c>
      <c r="BL122" s="627">
        <v>2</v>
      </c>
      <c r="BM122" s="627">
        <v>0</v>
      </c>
      <c r="BN122" s="627">
        <v>1</v>
      </c>
      <c r="BO122" s="628">
        <v>0</v>
      </c>
      <c r="BP122" s="628">
        <v>0</v>
      </c>
      <c r="BQ122" s="628">
        <v>0</v>
      </c>
      <c r="BR122" s="627">
        <v>1</v>
      </c>
      <c r="BS122" s="627">
        <v>0</v>
      </c>
      <c r="BT122" s="627">
        <v>1</v>
      </c>
      <c r="BU122" s="627">
        <v>0</v>
      </c>
      <c r="BV122" s="627">
        <v>0</v>
      </c>
      <c r="BW122" s="627"/>
      <c r="BX122" s="627">
        <v>1</v>
      </c>
      <c r="BY122" s="627"/>
      <c r="BZ122" s="627"/>
      <c r="CA122" s="627">
        <v>1</v>
      </c>
      <c r="CB122" s="627"/>
      <c r="CC122" s="627">
        <v>1</v>
      </c>
      <c r="CD122" s="627"/>
      <c r="CE122" s="627"/>
      <c r="CF122" s="627"/>
      <c r="CG122" s="627"/>
      <c r="CH122" s="629">
        <v>0</v>
      </c>
      <c r="CI122" s="629"/>
      <c r="CJ122" s="630">
        <f t="shared" si="173"/>
        <v>15</v>
      </c>
      <c r="CK122" s="627">
        <f t="shared" ref="CK122:CK130" si="242">AO122</f>
        <v>1</v>
      </c>
      <c r="CL122" s="627">
        <f t="shared" ref="CL122:CL130" si="243">AP122</f>
        <v>14</v>
      </c>
      <c r="CM122" s="631">
        <f t="shared" ref="CM122:CM130" si="244">SUM(CK122:CL122)</f>
        <v>15</v>
      </c>
      <c r="CN122" s="632">
        <f t="shared" ref="CN122:CN130" si="245">SUM(BH122)-CK122</f>
        <v>0</v>
      </c>
      <c r="CO122" s="633">
        <f t="shared" ref="CO122:CO130" si="246">SUM(BI122:CI122)-CL122</f>
        <v>0</v>
      </c>
      <c r="CP122" s="632">
        <f t="shared" ref="CP122:CP130" si="247">SUM(CN122:CO122)</f>
        <v>0</v>
      </c>
      <c r="CQ122" s="634"/>
      <c r="CR122" s="634"/>
      <c r="CS122" s="634"/>
      <c r="CT122" s="634"/>
      <c r="CU122" s="634"/>
      <c r="CV122" s="634"/>
      <c r="CW122" s="634"/>
      <c r="CX122" s="635"/>
      <c r="CY122" s="635"/>
      <c r="CZ122" s="635"/>
      <c r="DA122" s="634"/>
      <c r="DB122" s="634"/>
      <c r="DC122" s="634"/>
      <c r="DD122" s="634"/>
      <c r="DE122" s="634"/>
      <c r="DF122" s="634"/>
      <c r="DG122" s="634"/>
      <c r="DH122" s="634"/>
      <c r="DI122" s="634"/>
      <c r="DJ122" s="634"/>
      <c r="DK122" s="634"/>
      <c r="DL122" s="634"/>
      <c r="DM122" s="634"/>
      <c r="DN122" s="634"/>
      <c r="DO122" s="634"/>
      <c r="DP122" s="634"/>
      <c r="DQ122" s="636">
        <f t="shared" ref="DQ122:DQ130" si="248">SUM(CQ122:DP122)</f>
        <v>0</v>
      </c>
      <c r="DR122" s="637">
        <f t="shared" si="175"/>
        <v>118</v>
      </c>
      <c r="DS122" s="637" t="str">
        <f t="shared" si="176"/>
        <v>อนุบาลบางแก้ว</v>
      </c>
      <c r="DT122" s="634">
        <f t="shared" ref="DT122:DT130" si="249">AV122</f>
        <v>2</v>
      </c>
      <c r="DU122" s="634">
        <f t="shared" ref="DU122:DU130" si="250">AW122</f>
        <v>0</v>
      </c>
      <c r="DV122" s="634">
        <f t="shared" ref="DV122:DV130" si="251">AX122</f>
        <v>0</v>
      </c>
      <c r="DW122" s="634">
        <f t="shared" ref="DW122:DW130" si="252">AY122</f>
        <v>0</v>
      </c>
      <c r="DX122" s="636">
        <f t="shared" ref="DX122:DX130" si="253">SUM(CP122)-DT122-DU122+DV122+DW122</f>
        <v>-2</v>
      </c>
      <c r="DY122" s="638">
        <f t="shared" ref="DY122:DY130" si="254">SUM(DX122)/CM122*100</f>
        <v>-13.333333333333334</v>
      </c>
      <c r="DZ122" s="639"/>
      <c r="EA122" s="639"/>
      <c r="EB122" s="639"/>
      <c r="EC122" s="639">
        <v>1</v>
      </c>
      <c r="ED122" s="639"/>
      <c r="EE122" s="639"/>
      <c r="EF122" s="639"/>
      <c r="EG122" s="639"/>
      <c r="EH122" s="639"/>
      <c r="EI122" s="639"/>
      <c r="EJ122" s="639"/>
      <c r="EK122" s="639"/>
      <c r="EL122" s="639"/>
      <c r="EM122" s="639"/>
      <c r="EN122" s="639"/>
      <c r="EO122" s="639"/>
      <c r="EP122" s="639"/>
      <c r="EQ122" s="639"/>
      <c r="ER122" s="639"/>
      <c r="ES122" s="639">
        <v>1</v>
      </c>
      <c r="ET122" s="639"/>
      <c r="EU122" s="639"/>
      <c r="EV122" s="639"/>
      <c r="EW122" s="639"/>
      <c r="EX122" s="639"/>
      <c r="EY122" s="639"/>
      <c r="EZ122" s="640">
        <f t="shared" ref="EZ122:EZ130" si="255">SUM(DZ122:EY122)</f>
        <v>2</v>
      </c>
      <c r="FA122" s="626"/>
      <c r="FB122" s="641">
        <f t="shared" ref="FB122:FB130" si="256">SUM(DT122)-EZ122</f>
        <v>0</v>
      </c>
      <c r="FD122" s="626">
        <f t="shared" si="174"/>
        <v>0</v>
      </c>
    </row>
    <row r="123" spans="1:160" s="395" customFormat="1">
      <c r="A123" s="446">
        <v>97</v>
      </c>
      <c r="B123" s="446" t="s">
        <v>612</v>
      </c>
      <c r="C123" s="446" t="str">
        <f>[1]เตรียมข้อมูล!C101</f>
        <v>ป่าบอน</v>
      </c>
      <c r="D123" s="446"/>
      <c r="E123" s="384">
        <v>23</v>
      </c>
      <c r="F123" s="384">
        <v>4</v>
      </c>
      <c r="G123" s="384" t="s">
        <v>104</v>
      </c>
      <c r="H123" s="613">
        <v>45</v>
      </c>
      <c r="I123" s="614">
        <f t="shared" si="217"/>
        <v>2</v>
      </c>
      <c r="J123" s="613">
        <v>36</v>
      </c>
      <c r="K123" s="614">
        <f t="shared" si="218"/>
        <v>1</v>
      </c>
      <c r="L123" s="613">
        <v>28</v>
      </c>
      <c r="M123" s="614">
        <f t="shared" si="219"/>
        <v>1</v>
      </c>
      <c r="N123" s="613">
        <v>38</v>
      </c>
      <c r="O123" s="614">
        <f t="shared" si="220"/>
        <v>1</v>
      </c>
      <c r="P123" s="613">
        <v>36</v>
      </c>
      <c r="Q123" s="614">
        <f t="shared" si="221"/>
        <v>1</v>
      </c>
      <c r="R123" s="613">
        <v>45</v>
      </c>
      <c r="S123" s="614">
        <f t="shared" si="222"/>
        <v>1</v>
      </c>
      <c r="T123" s="613">
        <v>48</v>
      </c>
      <c r="U123" s="614">
        <f t="shared" si="223"/>
        <v>1</v>
      </c>
      <c r="V123" s="613">
        <v>35</v>
      </c>
      <c r="W123" s="614">
        <f t="shared" si="224"/>
        <v>1</v>
      </c>
      <c r="X123" s="615">
        <v>0</v>
      </c>
      <c r="Y123" s="614">
        <f t="shared" si="225"/>
        <v>0</v>
      </c>
      <c r="Z123" s="615">
        <v>0</v>
      </c>
      <c r="AA123" s="614">
        <f t="shared" si="226"/>
        <v>0</v>
      </c>
      <c r="AB123" s="615">
        <v>0</v>
      </c>
      <c r="AC123" s="614">
        <f t="shared" si="227"/>
        <v>0</v>
      </c>
      <c r="AD123" s="615"/>
      <c r="AE123" s="616"/>
      <c r="AF123" s="615"/>
      <c r="AG123" s="616"/>
      <c r="AH123" s="615"/>
      <c r="AI123" s="616"/>
      <c r="AJ123" s="617">
        <f t="shared" si="228"/>
        <v>311</v>
      </c>
      <c r="AK123" s="618">
        <f t="shared" si="229"/>
        <v>9</v>
      </c>
      <c r="AL123" s="613">
        <v>2</v>
      </c>
      <c r="AM123" s="613">
        <v>12</v>
      </c>
      <c r="AN123" s="618">
        <f t="shared" si="230"/>
        <v>14</v>
      </c>
      <c r="AO123" s="619">
        <f t="shared" si="231"/>
        <v>1</v>
      </c>
      <c r="AP123" s="660">
        <f t="shared" si="232"/>
        <v>13</v>
      </c>
      <c r="AQ123" s="621">
        <f t="shared" si="233"/>
        <v>14</v>
      </c>
      <c r="AR123" s="622">
        <f t="shared" si="234"/>
        <v>1</v>
      </c>
      <c r="AS123" s="622">
        <f t="shared" si="235"/>
        <v>-1</v>
      </c>
      <c r="AT123" s="622">
        <f t="shared" si="236"/>
        <v>0</v>
      </c>
      <c r="AU123" s="623">
        <f t="shared" si="237"/>
        <v>0</v>
      </c>
      <c r="AV123" s="613">
        <v>1</v>
      </c>
      <c r="AW123" s="613"/>
      <c r="AX123" s="718"/>
      <c r="AY123" s="613"/>
      <c r="AZ123" s="618">
        <f t="shared" si="238"/>
        <v>-1</v>
      </c>
      <c r="BA123" s="624">
        <f t="shared" si="239"/>
        <v>-7.1428571428571423</v>
      </c>
      <c r="BB123" s="613"/>
      <c r="BC123" s="625"/>
      <c r="BD123" s="625">
        <f t="shared" si="240"/>
        <v>1</v>
      </c>
      <c r="BE123" s="625">
        <f t="shared" si="241"/>
        <v>0</v>
      </c>
      <c r="BF123" s="626">
        <f t="shared" si="170"/>
        <v>97</v>
      </c>
      <c r="BG123" s="626" t="str">
        <f t="shared" si="171"/>
        <v>วัดป่าบอนต่ำ</v>
      </c>
      <c r="BH123" s="627">
        <f t="shared" si="172"/>
        <v>2</v>
      </c>
      <c r="BI123" s="627">
        <v>3</v>
      </c>
      <c r="BJ123" s="627"/>
      <c r="BK123" s="627">
        <v>2</v>
      </c>
      <c r="BL123" s="627">
        <v>1</v>
      </c>
      <c r="BM123" s="627"/>
      <c r="BN123" s="627">
        <v>1</v>
      </c>
      <c r="BO123" s="628"/>
      <c r="BP123" s="628"/>
      <c r="BQ123" s="628"/>
      <c r="BR123" s="627">
        <v>1</v>
      </c>
      <c r="BS123" s="627">
        <v>1</v>
      </c>
      <c r="BT123" s="627"/>
      <c r="BU123" s="627">
        <v>1</v>
      </c>
      <c r="BV123" s="627"/>
      <c r="BW123" s="627"/>
      <c r="BX123" s="627"/>
      <c r="BY123" s="627"/>
      <c r="BZ123" s="627"/>
      <c r="CA123" s="627">
        <v>1</v>
      </c>
      <c r="CB123" s="627"/>
      <c r="CC123" s="627">
        <v>1</v>
      </c>
      <c r="CD123" s="627"/>
      <c r="CE123" s="627"/>
      <c r="CF123" s="627"/>
      <c r="CG123" s="627"/>
      <c r="CH123" s="629">
        <v>0</v>
      </c>
      <c r="CI123" s="629"/>
      <c r="CJ123" s="630">
        <f t="shared" si="173"/>
        <v>14</v>
      </c>
      <c r="CK123" s="627">
        <f t="shared" si="242"/>
        <v>1</v>
      </c>
      <c r="CL123" s="627">
        <f t="shared" si="243"/>
        <v>13</v>
      </c>
      <c r="CM123" s="631">
        <f t="shared" si="244"/>
        <v>14</v>
      </c>
      <c r="CN123" s="632">
        <f t="shared" si="245"/>
        <v>1</v>
      </c>
      <c r="CO123" s="633">
        <f t="shared" si="246"/>
        <v>-1</v>
      </c>
      <c r="CP123" s="632">
        <f t="shared" si="247"/>
        <v>0</v>
      </c>
      <c r="CQ123" s="634"/>
      <c r="CR123" s="634"/>
      <c r="CS123" s="634"/>
      <c r="CT123" s="634"/>
      <c r="CU123" s="634"/>
      <c r="CV123" s="634"/>
      <c r="CW123" s="634"/>
      <c r="CX123" s="635"/>
      <c r="CY123" s="635"/>
      <c r="CZ123" s="635"/>
      <c r="DA123" s="634"/>
      <c r="DB123" s="634"/>
      <c r="DC123" s="634"/>
      <c r="DD123" s="634"/>
      <c r="DE123" s="634"/>
      <c r="DF123" s="634"/>
      <c r="DG123" s="634"/>
      <c r="DH123" s="634"/>
      <c r="DI123" s="634"/>
      <c r="DJ123" s="634"/>
      <c r="DK123" s="634"/>
      <c r="DL123" s="634"/>
      <c r="DM123" s="634"/>
      <c r="DN123" s="634"/>
      <c r="DO123" s="634"/>
      <c r="DP123" s="634"/>
      <c r="DQ123" s="636">
        <f t="shared" si="248"/>
        <v>0</v>
      </c>
      <c r="DR123" s="637">
        <f t="shared" si="175"/>
        <v>97</v>
      </c>
      <c r="DS123" s="637" t="str">
        <f t="shared" si="176"/>
        <v>วัดป่าบอนต่ำ</v>
      </c>
      <c r="DT123" s="634">
        <f t="shared" si="249"/>
        <v>1</v>
      </c>
      <c r="DU123" s="634">
        <f t="shared" si="250"/>
        <v>0</v>
      </c>
      <c r="DV123" s="634">
        <f t="shared" si="251"/>
        <v>0</v>
      </c>
      <c r="DW123" s="634">
        <f t="shared" si="252"/>
        <v>0</v>
      </c>
      <c r="DX123" s="636">
        <f t="shared" si="253"/>
        <v>-1</v>
      </c>
      <c r="DY123" s="638">
        <f t="shared" si="254"/>
        <v>-7.1428571428571423</v>
      </c>
      <c r="DZ123" s="639">
        <v>1</v>
      </c>
      <c r="EA123" s="639"/>
      <c r="EB123" s="639"/>
      <c r="EC123" s="639"/>
      <c r="ED123" s="639"/>
      <c r="EE123" s="639"/>
      <c r="EF123" s="639"/>
      <c r="EG123" s="639"/>
      <c r="EH123" s="639"/>
      <c r="EI123" s="639"/>
      <c r="EJ123" s="639"/>
      <c r="EK123" s="639"/>
      <c r="EL123" s="639"/>
      <c r="EM123" s="639"/>
      <c r="EN123" s="639"/>
      <c r="EO123" s="639"/>
      <c r="EP123" s="639"/>
      <c r="EQ123" s="639"/>
      <c r="ER123" s="639"/>
      <c r="ES123" s="639"/>
      <c r="ET123" s="639"/>
      <c r="EU123" s="639"/>
      <c r="EV123" s="639"/>
      <c r="EW123" s="639"/>
      <c r="EX123" s="639"/>
      <c r="EY123" s="639"/>
      <c r="EZ123" s="640">
        <f t="shared" si="255"/>
        <v>1</v>
      </c>
      <c r="FA123" s="626"/>
      <c r="FB123" s="641">
        <f t="shared" si="256"/>
        <v>0</v>
      </c>
      <c r="FD123" s="626">
        <f t="shared" si="174"/>
        <v>0</v>
      </c>
    </row>
    <row r="124" spans="1:160" s="395" customFormat="1">
      <c r="A124" s="446">
        <v>48</v>
      </c>
      <c r="B124" s="446" t="s">
        <v>613</v>
      </c>
      <c r="C124" s="446" t="str">
        <f>[1]เตรียมข้อมูล!C52</f>
        <v>ปากพะยูน</v>
      </c>
      <c r="D124" s="446"/>
      <c r="E124" s="384">
        <v>15</v>
      </c>
      <c r="F124" s="384">
        <v>4</v>
      </c>
      <c r="G124" s="384" t="s">
        <v>104</v>
      </c>
      <c r="H124" s="613">
        <v>11</v>
      </c>
      <c r="I124" s="614">
        <f t="shared" si="217"/>
        <v>1</v>
      </c>
      <c r="J124" s="613">
        <v>33</v>
      </c>
      <c r="K124" s="614">
        <f t="shared" si="218"/>
        <v>1</v>
      </c>
      <c r="L124" s="613">
        <v>36</v>
      </c>
      <c r="M124" s="614">
        <f t="shared" si="219"/>
        <v>1</v>
      </c>
      <c r="N124" s="613">
        <v>33</v>
      </c>
      <c r="O124" s="614">
        <f t="shared" si="220"/>
        <v>1</v>
      </c>
      <c r="P124" s="613">
        <v>34</v>
      </c>
      <c r="Q124" s="614">
        <f t="shared" si="221"/>
        <v>1</v>
      </c>
      <c r="R124" s="613">
        <v>37</v>
      </c>
      <c r="S124" s="614">
        <f t="shared" si="222"/>
        <v>1</v>
      </c>
      <c r="T124" s="613">
        <v>32</v>
      </c>
      <c r="U124" s="614">
        <f t="shared" si="223"/>
        <v>1</v>
      </c>
      <c r="V124" s="613">
        <v>37</v>
      </c>
      <c r="W124" s="614">
        <f t="shared" si="224"/>
        <v>1</v>
      </c>
      <c r="X124" s="615">
        <v>0</v>
      </c>
      <c r="Y124" s="614">
        <f t="shared" si="225"/>
        <v>0</v>
      </c>
      <c r="Z124" s="615">
        <v>0</v>
      </c>
      <c r="AA124" s="614">
        <f t="shared" si="226"/>
        <v>0</v>
      </c>
      <c r="AB124" s="615">
        <v>0</v>
      </c>
      <c r="AC124" s="614">
        <f t="shared" si="227"/>
        <v>0</v>
      </c>
      <c r="AD124" s="615"/>
      <c r="AE124" s="616"/>
      <c r="AF124" s="615"/>
      <c r="AG124" s="616"/>
      <c r="AH124" s="615"/>
      <c r="AI124" s="616"/>
      <c r="AJ124" s="617">
        <f t="shared" si="228"/>
        <v>253</v>
      </c>
      <c r="AK124" s="618">
        <f t="shared" si="229"/>
        <v>8</v>
      </c>
      <c r="AL124" s="613">
        <v>1</v>
      </c>
      <c r="AM124" s="613">
        <v>12</v>
      </c>
      <c r="AN124" s="618">
        <f t="shared" si="230"/>
        <v>13</v>
      </c>
      <c r="AO124" s="619">
        <f t="shared" si="231"/>
        <v>1</v>
      </c>
      <c r="AP124" s="660">
        <f t="shared" si="232"/>
        <v>11</v>
      </c>
      <c r="AQ124" s="621">
        <f t="shared" si="233"/>
        <v>12</v>
      </c>
      <c r="AR124" s="622">
        <f t="shared" si="234"/>
        <v>0</v>
      </c>
      <c r="AS124" s="622">
        <f t="shared" si="235"/>
        <v>1</v>
      </c>
      <c r="AT124" s="622">
        <f t="shared" si="236"/>
        <v>1</v>
      </c>
      <c r="AU124" s="623">
        <f t="shared" si="237"/>
        <v>8.3333333333333321</v>
      </c>
      <c r="AV124" s="613">
        <v>1</v>
      </c>
      <c r="AW124" s="613"/>
      <c r="AX124" s="718"/>
      <c r="AY124" s="613"/>
      <c r="AZ124" s="618">
        <f t="shared" si="238"/>
        <v>0</v>
      </c>
      <c r="BA124" s="624">
        <f t="shared" si="239"/>
        <v>0</v>
      </c>
      <c r="BB124" s="613"/>
      <c r="BC124" s="625"/>
      <c r="BD124" s="625">
        <f t="shared" si="240"/>
        <v>1</v>
      </c>
      <c r="BE124" s="625">
        <f t="shared" si="241"/>
        <v>0</v>
      </c>
      <c r="BF124" s="626">
        <f t="shared" si="170"/>
        <v>48</v>
      </c>
      <c r="BG124" s="626" t="str">
        <f t="shared" si="171"/>
        <v>บ้านควนพระสาครินทร์</v>
      </c>
      <c r="BH124" s="627">
        <f t="shared" si="172"/>
        <v>1</v>
      </c>
      <c r="BI124" s="627">
        <v>1</v>
      </c>
      <c r="BJ124" s="627">
        <v>7</v>
      </c>
      <c r="BK124" s="627">
        <v>3</v>
      </c>
      <c r="BL124" s="627">
        <v>0</v>
      </c>
      <c r="BM124" s="627">
        <v>0</v>
      </c>
      <c r="BN124" s="627">
        <v>0</v>
      </c>
      <c r="BO124" s="628">
        <v>0</v>
      </c>
      <c r="BP124" s="628">
        <v>0</v>
      </c>
      <c r="BQ124" s="628">
        <v>0</v>
      </c>
      <c r="BR124" s="627">
        <v>0</v>
      </c>
      <c r="BS124" s="627">
        <v>0</v>
      </c>
      <c r="BT124" s="627">
        <v>0</v>
      </c>
      <c r="BU124" s="627">
        <v>0</v>
      </c>
      <c r="BV124" s="627">
        <v>0</v>
      </c>
      <c r="BW124" s="627">
        <v>0</v>
      </c>
      <c r="BX124" s="627">
        <v>1</v>
      </c>
      <c r="BY124" s="627"/>
      <c r="BZ124" s="627"/>
      <c r="CA124" s="627"/>
      <c r="CB124" s="627"/>
      <c r="CC124" s="627"/>
      <c r="CD124" s="627"/>
      <c r="CE124" s="627"/>
      <c r="CF124" s="627"/>
      <c r="CG124" s="627"/>
      <c r="CH124" s="629">
        <v>0</v>
      </c>
      <c r="CI124" s="629"/>
      <c r="CJ124" s="630">
        <f t="shared" si="173"/>
        <v>13</v>
      </c>
      <c r="CK124" s="627">
        <f t="shared" si="242"/>
        <v>1</v>
      </c>
      <c r="CL124" s="627">
        <f t="shared" si="243"/>
        <v>11</v>
      </c>
      <c r="CM124" s="631">
        <f t="shared" si="244"/>
        <v>12</v>
      </c>
      <c r="CN124" s="632">
        <f t="shared" si="245"/>
        <v>0</v>
      </c>
      <c r="CO124" s="633">
        <f t="shared" si="246"/>
        <v>1</v>
      </c>
      <c r="CP124" s="632">
        <f t="shared" si="247"/>
        <v>1</v>
      </c>
      <c r="CQ124" s="634"/>
      <c r="CR124" s="634"/>
      <c r="CS124" s="634"/>
      <c r="CT124" s="634"/>
      <c r="CU124" s="634"/>
      <c r="CV124" s="634"/>
      <c r="CW124" s="634"/>
      <c r="CX124" s="635"/>
      <c r="CY124" s="635"/>
      <c r="CZ124" s="635"/>
      <c r="DA124" s="634"/>
      <c r="DB124" s="634"/>
      <c r="DC124" s="634"/>
      <c r="DD124" s="634"/>
      <c r="DE124" s="634"/>
      <c r="DF124" s="634"/>
      <c r="DG124" s="634"/>
      <c r="DH124" s="634"/>
      <c r="DI124" s="634"/>
      <c r="DJ124" s="634"/>
      <c r="DK124" s="634"/>
      <c r="DL124" s="634"/>
      <c r="DM124" s="634"/>
      <c r="DN124" s="634"/>
      <c r="DO124" s="634"/>
      <c r="DP124" s="634"/>
      <c r="DQ124" s="636">
        <f t="shared" si="248"/>
        <v>0</v>
      </c>
      <c r="DR124" s="637">
        <f t="shared" si="175"/>
        <v>48</v>
      </c>
      <c r="DS124" s="637" t="str">
        <f t="shared" si="176"/>
        <v>บ้านควนพระสาครินทร์</v>
      </c>
      <c r="DT124" s="634">
        <f t="shared" si="249"/>
        <v>1</v>
      </c>
      <c r="DU124" s="634">
        <f t="shared" si="250"/>
        <v>0</v>
      </c>
      <c r="DV124" s="634">
        <f t="shared" si="251"/>
        <v>0</v>
      </c>
      <c r="DW124" s="634">
        <f t="shared" si="252"/>
        <v>0</v>
      </c>
      <c r="DX124" s="636">
        <f t="shared" si="253"/>
        <v>0</v>
      </c>
      <c r="DY124" s="638">
        <f t="shared" si="254"/>
        <v>0</v>
      </c>
      <c r="DZ124" s="646">
        <v>0</v>
      </c>
      <c r="EA124" s="646">
        <v>0</v>
      </c>
      <c r="EB124" s="646">
        <v>1</v>
      </c>
      <c r="EC124" s="646">
        <v>0</v>
      </c>
      <c r="ED124" s="639"/>
      <c r="EE124" s="639"/>
      <c r="EF124" s="639"/>
      <c r="EG124" s="639"/>
      <c r="EH124" s="639"/>
      <c r="EI124" s="639"/>
      <c r="EJ124" s="639"/>
      <c r="EK124" s="639"/>
      <c r="EL124" s="639"/>
      <c r="EM124" s="639"/>
      <c r="EN124" s="639"/>
      <c r="EO124" s="639"/>
      <c r="EP124" s="639"/>
      <c r="EQ124" s="639"/>
      <c r="ER124" s="639"/>
      <c r="ES124" s="639"/>
      <c r="ET124" s="639"/>
      <c r="EU124" s="639"/>
      <c r="EV124" s="639"/>
      <c r="EW124" s="639"/>
      <c r="EX124" s="639"/>
      <c r="EY124" s="639"/>
      <c r="EZ124" s="640">
        <f t="shared" si="255"/>
        <v>1</v>
      </c>
      <c r="FA124" s="626"/>
      <c r="FB124" s="641">
        <f t="shared" si="256"/>
        <v>0</v>
      </c>
      <c r="FD124" s="626">
        <f t="shared" si="174"/>
        <v>0</v>
      </c>
    </row>
    <row r="125" spans="1:160" s="395" customFormat="1">
      <c r="A125" s="446">
        <v>66</v>
      </c>
      <c r="B125" s="446" t="s">
        <v>614</v>
      </c>
      <c r="C125" s="446" t="str">
        <f>[1]เตรียมข้อมูล!C70</f>
        <v>กงหรา</v>
      </c>
      <c r="D125" s="446"/>
      <c r="E125" s="384">
        <v>26</v>
      </c>
      <c r="F125" s="384">
        <v>4</v>
      </c>
      <c r="G125" s="384" t="s">
        <v>104</v>
      </c>
      <c r="H125" s="613">
        <v>33</v>
      </c>
      <c r="I125" s="614">
        <f t="shared" si="217"/>
        <v>1</v>
      </c>
      <c r="J125" s="613">
        <v>43</v>
      </c>
      <c r="K125" s="614">
        <f t="shared" si="218"/>
        <v>2</v>
      </c>
      <c r="L125" s="613">
        <v>49</v>
      </c>
      <c r="M125" s="614">
        <f t="shared" si="219"/>
        <v>1</v>
      </c>
      <c r="N125" s="613">
        <v>31</v>
      </c>
      <c r="O125" s="614">
        <f t="shared" si="220"/>
        <v>1</v>
      </c>
      <c r="P125" s="613">
        <v>25</v>
      </c>
      <c r="Q125" s="614">
        <f t="shared" si="221"/>
        <v>1</v>
      </c>
      <c r="R125" s="613">
        <v>31</v>
      </c>
      <c r="S125" s="614">
        <f t="shared" si="222"/>
        <v>1</v>
      </c>
      <c r="T125" s="613">
        <v>36</v>
      </c>
      <c r="U125" s="614">
        <f t="shared" si="223"/>
        <v>1</v>
      </c>
      <c r="V125" s="613">
        <v>42</v>
      </c>
      <c r="W125" s="614">
        <f t="shared" si="224"/>
        <v>1</v>
      </c>
      <c r="X125" s="615">
        <v>0</v>
      </c>
      <c r="Y125" s="614">
        <f t="shared" si="225"/>
        <v>0</v>
      </c>
      <c r="Z125" s="615">
        <v>0</v>
      </c>
      <c r="AA125" s="614">
        <f t="shared" si="226"/>
        <v>0</v>
      </c>
      <c r="AB125" s="615">
        <v>0</v>
      </c>
      <c r="AC125" s="614">
        <f t="shared" si="227"/>
        <v>0</v>
      </c>
      <c r="AD125" s="615"/>
      <c r="AE125" s="616"/>
      <c r="AF125" s="615"/>
      <c r="AG125" s="616"/>
      <c r="AH125" s="615"/>
      <c r="AI125" s="616"/>
      <c r="AJ125" s="617">
        <f t="shared" si="228"/>
        <v>290</v>
      </c>
      <c r="AK125" s="618">
        <f t="shared" si="229"/>
        <v>9</v>
      </c>
      <c r="AL125" s="613">
        <v>1</v>
      </c>
      <c r="AM125" s="613">
        <v>14</v>
      </c>
      <c r="AN125" s="618">
        <f t="shared" si="230"/>
        <v>15</v>
      </c>
      <c r="AO125" s="619">
        <f t="shared" si="231"/>
        <v>1</v>
      </c>
      <c r="AP125" s="660">
        <f t="shared" si="232"/>
        <v>12</v>
      </c>
      <c r="AQ125" s="621">
        <f t="shared" si="233"/>
        <v>13</v>
      </c>
      <c r="AR125" s="622">
        <f t="shared" si="234"/>
        <v>0</v>
      </c>
      <c r="AS125" s="622">
        <f t="shared" si="235"/>
        <v>2</v>
      </c>
      <c r="AT125" s="622">
        <f t="shared" si="236"/>
        <v>2</v>
      </c>
      <c r="AU125" s="623">
        <f t="shared" si="237"/>
        <v>15.384615384615385</v>
      </c>
      <c r="AV125" s="613"/>
      <c r="AW125" s="613">
        <v>2</v>
      </c>
      <c r="AX125" s="718"/>
      <c r="AY125" s="613"/>
      <c r="AZ125" s="618">
        <f t="shared" si="238"/>
        <v>0</v>
      </c>
      <c r="BA125" s="624">
        <f t="shared" si="239"/>
        <v>0</v>
      </c>
      <c r="BB125" s="613"/>
      <c r="BC125" s="625"/>
      <c r="BD125" s="625">
        <f t="shared" si="240"/>
        <v>1</v>
      </c>
      <c r="BE125" s="625">
        <f t="shared" si="241"/>
        <v>0</v>
      </c>
      <c r="BF125" s="626">
        <f t="shared" si="170"/>
        <v>66</v>
      </c>
      <c r="BG125" s="626" t="str">
        <f t="shared" si="171"/>
        <v>บ้านทอนตรน</v>
      </c>
      <c r="BH125" s="627">
        <f t="shared" si="172"/>
        <v>1</v>
      </c>
      <c r="BI125" s="627">
        <v>4</v>
      </c>
      <c r="BJ125" s="627">
        <v>6</v>
      </c>
      <c r="BK125" s="627">
        <v>1</v>
      </c>
      <c r="BL125" s="627">
        <v>1</v>
      </c>
      <c r="BM125" s="627">
        <v>0</v>
      </c>
      <c r="BN125" s="627">
        <v>0</v>
      </c>
      <c r="BO125" s="628">
        <v>0</v>
      </c>
      <c r="BP125" s="628">
        <v>0</v>
      </c>
      <c r="BQ125" s="628">
        <v>0</v>
      </c>
      <c r="BR125" s="627">
        <v>0</v>
      </c>
      <c r="BS125" s="627">
        <v>0</v>
      </c>
      <c r="BT125" s="627">
        <v>0</v>
      </c>
      <c r="BU125" s="627">
        <v>0</v>
      </c>
      <c r="BV125" s="627">
        <v>0</v>
      </c>
      <c r="BW125" s="627">
        <v>0</v>
      </c>
      <c r="BX125" s="627">
        <v>0</v>
      </c>
      <c r="BY125" s="627">
        <v>0</v>
      </c>
      <c r="BZ125" s="627">
        <v>0</v>
      </c>
      <c r="CA125" s="627">
        <v>0</v>
      </c>
      <c r="CB125" s="627">
        <v>0</v>
      </c>
      <c r="CC125" s="627">
        <v>0</v>
      </c>
      <c r="CD125" s="627">
        <v>0</v>
      </c>
      <c r="CE125" s="627">
        <v>0</v>
      </c>
      <c r="CF125" s="627">
        <v>0</v>
      </c>
      <c r="CG125" s="627">
        <v>0</v>
      </c>
      <c r="CH125" s="629">
        <v>0</v>
      </c>
      <c r="CI125" s="629">
        <v>2</v>
      </c>
      <c r="CJ125" s="630">
        <f t="shared" si="173"/>
        <v>15</v>
      </c>
      <c r="CK125" s="627">
        <f t="shared" si="242"/>
        <v>1</v>
      </c>
      <c r="CL125" s="627">
        <f t="shared" si="243"/>
        <v>12</v>
      </c>
      <c r="CM125" s="631">
        <f t="shared" si="244"/>
        <v>13</v>
      </c>
      <c r="CN125" s="632">
        <f t="shared" si="245"/>
        <v>0</v>
      </c>
      <c r="CO125" s="633">
        <f t="shared" si="246"/>
        <v>2</v>
      </c>
      <c r="CP125" s="632">
        <f t="shared" si="247"/>
        <v>2</v>
      </c>
      <c r="CQ125" s="634"/>
      <c r="CR125" s="634"/>
      <c r="CS125" s="634"/>
      <c r="CT125" s="634"/>
      <c r="CU125" s="634"/>
      <c r="CV125" s="634"/>
      <c r="CW125" s="634"/>
      <c r="CX125" s="635"/>
      <c r="CY125" s="635"/>
      <c r="CZ125" s="635"/>
      <c r="DA125" s="634"/>
      <c r="DB125" s="634"/>
      <c r="DC125" s="634"/>
      <c r="DD125" s="634"/>
      <c r="DE125" s="634"/>
      <c r="DF125" s="634"/>
      <c r="DG125" s="634"/>
      <c r="DH125" s="634"/>
      <c r="DI125" s="634"/>
      <c r="DJ125" s="634"/>
      <c r="DK125" s="634"/>
      <c r="DL125" s="634"/>
      <c r="DM125" s="634"/>
      <c r="DN125" s="634"/>
      <c r="DO125" s="634"/>
      <c r="DP125" s="634"/>
      <c r="DQ125" s="636">
        <f t="shared" si="248"/>
        <v>0</v>
      </c>
      <c r="DR125" s="637">
        <f t="shared" si="175"/>
        <v>66</v>
      </c>
      <c r="DS125" s="637" t="str">
        <f t="shared" si="176"/>
        <v>บ้านทอนตรน</v>
      </c>
      <c r="DT125" s="634">
        <f t="shared" si="249"/>
        <v>0</v>
      </c>
      <c r="DU125" s="634">
        <f t="shared" si="250"/>
        <v>2</v>
      </c>
      <c r="DV125" s="634">
        <f t="shared" si="251"/>
        <v>0</v>
      </c>
      <c r="DW125" s="634">
        <f t="shared" si="252"/>
        <v>0</v>
      </c>
      <c r="DX125" s="636">
        <f t="shared" si="253"/>
        <v>0</v>
      </c>
      <c r="DY125" s="638">
        <f t="shared" si="254"/>
        <v>0</v>
      </c>
      <c r="DZ125" s="639"/>
      <c r="EA125" s="639"/>
      <c r="EB125" s="639"/>
      <c r="EC125" s="639"/>
      <c r="ED125" s="639"/>
      <c r="EE125" s="639"/>
      <c r="EF125" s="639"/>
      <c r="EG125" s="639"/>
      <c r="EH125" s="639"/>
      <c r="EI125" s="639"/>
      <c r="EJ125" s="639"/>
      <c r="EK125" s="639"/>
      <c r="EL125" s="639"/>
      <c r="EM125" s="639"/>
      <c r="EN125" s="639"/>
      <c r="EO125" s="639"/>
      <c r="EP125" s="639"/>
      <c r="EQ125" s="639"/>
      <c r="ER125" s="639"/>
      <c r="ES125" s="639"/>
      <c r="ET125" s="639"/>
      <c r="EU125" s="639"/>
      <c r="EV125" s="639"/>
      <c r="EW125" s="639"/>
      <c r="EX125" s="639"/>
      <c r="EY125" s="639"/>
      <c r="EZ125" s="640">
        <f t="shared" si="255"/>
        <v>0</v>
      </c>
      <c r="FA125" s="626"/>
      <c r="FB125" s="641">
        <f t="shared" si="256"/>
        <v>0</v>
      </c>
      <c r="FD125" s="626">
        <f t="shared" si="174"/>
        <v>0</v>
      </c>
    </row>
    <row r="126" spans="1:160" s="395" customFormat="1">
      <c r="A126" s="446">
        <v>70</v>
      </c>
      <c r="B126" s="446" t="s">
        <v>615</v>
      </c>
      <c r="C126" s="446" t="str">
        <f>[1]เตรียมข้อมูล!C74</f>
        <v>กงหรา</v>
      </c>
      <c r="D126" s="446"/>
      <c r="E126" s="384">
        <v>32</v>
      </c>
      <c r="F126" s="384">
        <v>4</v>
      </c>
      <c r="G126" s="384" t="s">
        <v>104</v>
      </c>
      <c r="H126" s="613">
        <v>29</v>
      </c>
      <c r="I126" s="614">
        <f t="shared" si="217"/>
        <v>1</v>
      </c>
      <c r="J126" s="613">
        <v>32</v>
      </c>
      <c r="K126" s="614">
        <f t="shared" si="218"/>
        <v>1</v>
      </c>
      <c r="L126" s="613">
        <v>32</v>
      </c>
      <c r="M126" s="614">
        <f t="shared" si="219"/>
        <v>1</v>
      </c>
      <c r="N126" s="613">
        <v>34</v>
      </c>
      <c r="O126" s="614">
        <f t="shared" si="220"/>
        <v>1</v>
      </c>
      <c r="P126" s="613">
        <v>28</v>
      </c>
      <c r="Q126" s="614">
        <f t="shared" si="221"/>
        <v>1</v>
      </c>
      <c r="R126" s="613">
        <v>39</v>
      </c>
      <c r="S126" s="614">
        <f t="shared" si="222"/>
        <v>1</v>
      </c>
      <c r="T126" s="613">
        <v>43</v>
      </c>
      <c r="U126" s="614">
        <f t="shared" si="223"/>
        <v>1</v>
      </c>
      <c r="V126" s="613">
        <v>20</v>
      </c>
      <c r="W126" s="614">
        <f t="shared" si="224"/>
        <v>1</v>
      </c>
      <c r="X126" s="615">
        <v>0</v>
      </c>
      <c r="Y126" s="614">
        <f t="shared" si="225"/>
        <v>0</v>
      </c>
      <c r="Z126" s="615">
        <v>0</v>
      </c>
      <c r="AA126" s="614">
        <f t="shared" si="226"/>
        <v>0</v>
      </c>
      <c r="AB126" s="615">
        <v>0</v>
      </c>
      <c r="AC126" s="614">
        <f t="shared" si="227"/>
        <v>0</v>
      </c>
      <c r="AD126" s="615"/>
      <c r="AE126" s="616"/>
      <c r="AF126" s="615"/>
      <c r="AG126" s="616"/>
      <c r="AH126" s="615"/>
      <c r="AI126" s="616"/>
      <c r="AJ126" s="617">
        <f t="shared" si="228"/>
        <v>257</v>
      </c>
      <c r="AK126" s="618">
        <f t="shared" si="229"/>
        <v>8</v>
      </c>
      <c r="AL126" s="613">
        <v>1</v>
      </c>
      <c r="AM126" s="613">
        <v>11</v>
      </c>
      <c r="AN126" s="618">
        <f t="shared" si="230"/>
        <v>12</v>
      </c>
      <c r="AO126" s="619">
        <f t="shared" si="231"/>
        <v>1</v>
      </c>
      <c r="AP126" s="660">
        <f t="shared" si="232"/>
        <v>11</v>
      </c>
      <c r="AQ126" s="621">
        <f t="shared" si="233"/>
        <v>12</v>
      </c>
      <c r="AR126" s="622">
        <f t="shared" si="234"/>
        <v>0</v>
      </c>
      <c r="AS126" s="622">
        <f t="shared" si="235"/>
        <v>0</v>
      </c>
      <c r="AT126" s="622">
        <f t="shared" si="236"/>
        <v>0</v>
      </c>
      <c r="AU126" s="623">
        <f t="shared" si="237"/>
        <v>0</v>
      </c>
      <c r="AV126" s="613"/>
      <c r="AW126" s="613"/>
      <c r="AX126" s="718"/>
      <c r="AY126" s="613">
        <v>1</v>
      </c>
      <c r="AZ126" s="618">
        <f t="shared" si="238"/>
        <v>1</v>
      </c>
      <c r="BA126" s="624">
        <f t="shared" si="239"/>
        <v>8.3333333333333321</v>
      </c>
      <c r="BB126" s="613"/>
      <c r="BC126" s="625"/>
      <c r="BD126" s="625">
        <f t="shared" si="240"/>
        <v>1</v>
      </c>
      <c r="BE126" s="625">
        <f t="shared" si="241"/>
        <v>0</v>
      </c>
      <c r="BF126" s="626">
        <f t="shared" si="170"/>
        <v>70</v>
      </c>
      <c r="BG126" s="626" t="str">
        <f t="shared" si="171"/>
        <v>บ้านนาทุ่งโพธิ์</v>
      </c>
      <c r="BH126" s="627">
        <f t="shared" si="172"/>
        <v>1</v>
      </c>
      <c r="BI126" s="627">
        <v>2</v>
      </c>
      <c r="BJ126" s="627">
        <v>2</v>
      </c>
      <c r="BK126" s="627">
        <v>1</v>
      </c>
      <c r="BL126" s="627">
        <v>1</v>
      </c>
      <c r="BM126" s="627"/>
      <c r="BN126" s="627">
        <v>1</v>
      </c>
      <c r="BO126" s="628"/>
      <c r="BP126" s="628"/>
      <c r="BQ126" s="628"/>
      <c r="BR126" s="627"/>
      <c r="BS126" s="627"/>
      <c r="BT126" s="627">
        <v>1</v>
      </c>
      <c r="BU126" s="627"/>
      <c r="BV126" s="627"/>
      <c r="BW126" s="627"/>
      <c r="BX126" s="627"/>
      <c r="BY126" s="627">
        <v>1</v>
      </c>
      <c r="BZ126" s="627"/>
      <c r="CA126" s="627">
        <v>1</v>
      </c>
      <c r="CB126" s="627">
        <v>1</v>
      </c>
      <c r="CC126" s="627"/>
      <c r="CD126" s="627"/>
      <c r="CE126" s="627"/>
      <c r="CF126" s="627"/>
      <c r="CG126" s="627"/>
      <c r="CH126" s="629">
        <v>0</v>
      </c>
      <c r="CI126" s="629"/>
      <c r="CJ126" s="630">
        <f t="shared" si="173"/>
        <v>12</v>
      </c>
      <c r="CK126" s="627">
        <f t="shared" si="242"/>
        <v>1</v>
      </c>
      <c r="CL126" s="627">
        <f t="shared" si="243"/>
        <v>11</v>
      </c>
      <c r="CM126" s="631">
        <f t="shared" si="244"/>
        <v>12</v>
      </c>
      <c r="CN126" s="632">
        <f t="shared" si="245"/>
        <v>0</v>
      </c>
      <c r="CO126" s="633">
        <f t="shared" si="246"/>
        <v>0</v>
      </c>
      <c r="CP126" s="632">
        <f t="shared" si="247"/>
        <v>0</v>
      </c>
      <c r="CQ126" s="634"/>
      <c r="CR126" s="634"/>
      <c r="CS126" s="634"/>
      <c r="CT126" s="634"/>
      <c r="CU126" s="634"/>
      <c r="CV126" s="634"/>
      <c r="CW126" s="634"/>
      <c r="CX126" s="635"/>
      <c r="CY126" s="635"/>
      <c r="CZ126" s="635"/>
      <c r="DA126" s="634"/>
      <c r="DB126" s="634"/>
      <c r="DC126" s="634"/>
      <c r="DD126" s="634"/>
      <c r="DE126" s="634"/>
      <c r="DF126" s="634"/>
      <c r="DG126" s="634"/>
      <c r="DH126" s="634"/>
      <c r="DI126" s="634"/>
      <c r="DJ126" s="634"/>
      <c r="DK126" s="634"/>
      <c r="DL126" s="634"/>
      <c r="DM126" s="634"/>
      <c r="DN126" s="634"/>
      <c r="DO126" s="634"/>
      <c r="DP126" s="634"/>
      <c r="DQ126" s="636">
        <f t="shared" si="248"/>
        <v>0</v>
      </c>
      <c r="DR126" s="637">
        <f t="shared" si="175"/>
        <v>70</v>
      </c>
      <c r="DS126" s="637" t="str">
        <f t="shared" si="176"/>
        <v>บ้านนาทุ่งโพธิ์</v>
      </c>
      <c r="DT126" s="634">
        <f t="shared" si="249"/>
        <v>0</v>
      </c>
      <c r="DU126" s="634">
        <f t="shared" si="250"/>
        <v>0</v>
      </c>
      <c r="DV126" s="634">
        <f t="shared" si="251"/>
        <v>0</v>
      </c>
      <c r="DW126" s="634">
        <f t="shared" si="252"/>
        <v>1</v>
      </c>
      <c r="DX126" s="636">
        <f t="shared" si="253"/>
        <v>1</v>
      </c>
      <c r="DY126" s="638">
        <f t="shared" si="254"/>
        <v>8.3333333333333321</v>
      </c>
      <c r="DZ126" s="639"/>
      <c r="EA126" s="639"/>
      <c r="EB126" s="639"/>
      <c r="EC126" s="639"/>
      <c r="ED126" s="639"/>
      <c r="EE126" s="639"/>
      <c r="EF126" s="639"/>
      <c r="EG126" s="639"/>
      <c r="EH126" s="639"/>
      <c r="EI126" s="639"/>
      <c r="EJ126" s="639"/>
      <c r="EK126" s="639"/>
      <c r="EL126" s="639"/>
      <c r="EM126" s="639"/>
      <c r="EN126" s="639"/>
      <c r="EO126" s="639"/>
      <c r="EP126" s="639"/>
      <c r="EQ126" s="639"/>
      <c r="ER126" s="639"/>
      <c r="ES126" s="639"/>
      <c r="ET126" s="639"/>
      <c r="EU126" s="639"/>
      <c r="EV126" s="639"/>
      <c r="EW126" s="639"/>
      <c r="EX126" s="639"/>
      <c r="EY126" s="639"/>
      <c r="EZ126" s="640">
        <f t="shared" si="255"/>
        <v>0</v>
      </c>
      <c r="FA126" s="626"/>
      <c r="FB126" s="641">
        <f t="shared" si="256"/>
        <v>0</v>
      </c>
      <c r="FD126" s="626">
        <f t="shared" si="174"/>
        <v>0</v>
      </c>
    </row>
    <row r="127" spans="1:160" s="395" customFormat="1">
      <c r="A127" s="446">
        <v>81</v>
      </c>
      <c r="B127" s="446" t="s">
        <v>616</v>
      </c>
      <c r="C127" s="446" t="str">
        <f>[1]เตรียมข้อมูล!C85</f>
        <v>ตะโหมด</v>
      </c>
      <c r="D127" s="446"/>
      <c r="E127" s="384">
        <v>13</v>
      </c>
      <c r="F127" s="384">
        <v>1</v>
      </c>
      <c r="G127" s="384" t="s">
        <v>104</v>
      </c>
      <c r="H127" s="613">
        <v>22</v>
      </c>
      <c r="I127" s="614">
        <f t="shared" si="217"/>
        <v>1</v>
      </c>
      <c r="J127" s="613">
        <v>26</v>
      </c>
      <c r="K127" s="614">
        <f t="shared" si="218"/>
        <v>1</v>
      </c>
      <c r="L127" s="613">
        <v>24</v>
      </c>
      <c r="M127" s="614">
        <f t="shared" si="219"/>
        <v>1</v>
      </c>
      <c r="N127" s="613">
        <v>58</v>
      </c>
      <c r="O127" s="614">
        <f t="shared" si="220"/>
        <v>2</v>
      </c>
      <c r="P127" s="613">
        <v>34</v>
      </c>
      <c r="Q127" s="614">
        <f t="shared" si="221"/>
        <v>1</v>
      </c>
      <c r="R127" s="613">
        <v>46</v>
      </c>
      <c r="S127" s="614">
        <f t="shared" si="222"/>
        <v>1</v>
      </c>
      <c r="T127" s="613">
        <v>32</v>
      </c>
      <c r="U127" s="614">
        <f t="shared" si="223"/>
        <v>1</v>
      </c>
      <c r="V127" s="613">
        <v>35</v>
      </c>
      <c r="W127" s="614">
        <f t="shared" si="224"/>
        <v>1</v>
      </c>
      <c r="X127" s="615">
        <v>0</v>
      </c>
      <c r="Y127" s="614">
        <f t="shared" si="225"/>
        <v>0</v>
      </c>
      <c r="Z127" s="615">
        <v>0</v>
      </c>
      <c r="AA127" s="614">
        <f t="shared" si="226"/>
        <v>0</v>
      </c>
      <c r="AB127" s="615">
        <v>0</v>
      </c>
      <c r="AC127" s="614">
        <f t="shared" si="227"/>
        <v>0</v>
      </c>
      <c r="AD127" s="615"/>
      <c r="AE127" s="616"/>
      <c r="AF127" s="615"/>
      <c r="AG127" s="616"/>
      <c r="AH127" s="615"/>
      <c r="AI127" s="616"/>
      <c r="AJ127" s="617">
        <f t="shared" si="228"/>
        <v>277</v>
      </c>
      <c r="AK127" s="618">
        <f t="shared" si="229"/>
        <v>9</v>
      </c>
      <c r="AL127" s="613">
        <v>2</v>
      </c>
      <c r="AM127" s="613">
        <v>16</v>
      </c>
      <c r="AN127" s="618">
        <f t="shared" si="230"/>
        <v>18</v>
      </c>
      <c r="AO127" s="619">
        <f t="shared" si="231"/>
        <v>1</v>
      </c>
      <c r="AP127" s="660">
        <f t="shared" si="232"/>
        <v>12</v>
      </c>
      <c r="AQ127" s="621">
        <f t="shared" si="233"/>
        <v>13</v>
      </c>
      <c r="AR127" s="622">
        <f t="shared" si="234"/>
        <v>1</v>
      </c>
      <c r="AS127" s="622">
        <f t="shared" si="235"/>
        <v>4</v>
      </c>
      <c r="AT127" s="622">
        <f t="shared" si="236"/>
        <v>5</v>
      </c>
      <c r="AU127" s="623">
        <f t="shared" si="237"/>
        <v>38.461538461538467</v>
      </c>
      <c r="AV127" s="613">
        <v>2</v>
      </c>
      <c r="AW127" s="613"/>
      <c r="AX127" s="718"/>
      <c r="AY127" s="613"/>
      <c r="AZ127" s="618">
        <f t="shared" si="238"/>
        <v>3</v>
      </c>
      <c r="BA127" s="624">
        <f t="shared" si="239"/>
        <v>23.076923076923077</v>
      </c>
      <c r="BB127" s="613"/>
      <c r="BC127" s="625"/>
      <c r="BD127" s="625">
        <f t="shared" si="240"/>
        <v>1</v>
      </c>
      <c r="BE127" s="625">
        <f t="shared" si="241"/>
        <v>0</v>
      </c>
      <c r="BF127" s="626">
        <f t="shared" si="170"/>
        <v>81</v>
      </c>
      <c r="BG127" s="626" t="str">
        <f t="shared" si="171"/>
        <v>วัดตะโหมด (หมุนคณานุสรณ์)</v>
      </c>
      <c r="BH127" s="627">
        <f t="shared" si="172"/>
        <v>2</v>
      </c>
      <c r="BI127" s="627">
        <v>2</v>
      </c>
      <c r="BJ127" s="627">
        <v>2</v>
      </c>
      <c r="BK127" s="627">
        <v>2</v>
      </c>
      <c r="BL127" s="627">
        <v>1</v>
      </c>
      <c r="BM127" s="627"/>
      <c r="BN127" s="627">
        <v>2</v>
      </c>
      <c r="BO127" s="628"/>
      <c r="BP127" s="628"/>
      <c r="BQ127" s="628"/>
      <c r="BR127" s="627"/>
      <c r="BS127" s="627"/>
      <c r="BT127" s="627">
        <v>2</v>
      </c>
      <c r="BU127" s="627"/>
      <c r="BV127" s="627"/>
      <c r="BW127" s="627">
        <v>1</v>
      </c>
      <c r="BX127" s="627">
        <v>1</v>
      </c>
      <c r="BY127" s="627">
        <v>1</v>
      </c>
      <c r="BZ127" s="627">
        <v>1</v>
      </c>
      <c r="CA127" s="627"/>
      <c r="CB127" s="627"/>
      <c r="CC127" s="627">
        <v>1</v>
      </c>
      <c r="CD127" s="627"/>
      <c r="CE127" s="627"/>
      <c r="CF127" s="627"/>
      <c r="CG127" s="627"/>
      <c r="CH127" s="629">
        <v>0</v>
      </c>
      <c r="CI127" s="629"/>
      <c r="CJ127" s="630">
        <f t="shared" si="173"/>
        <v>18</v>
      </c>
      <c r="CK127" s="627">
        <f t="shared" si="242"/>
        <v>1</v>
      </c>
      <c r="CL127" s="627">
        <f t="shared" si="243"/>
        <v>12</v>
      </c>
      <c r="CM127" s="631">
        <f t="shared" si="244"/>
        <v>13</v>
      </c>
      <c r="CN127" s="632">
        <f t="shared" si="245"/>
        <v>1</v>
      </c>
      <c r="CO127" s="633">
        <f t="shared" si="246"/>
        <v>4</v>
      </c>
      <c r="CP127" s="632">
        <f t="shared" si="247"/>
        <v>5</v>
      </c>
      <c r="CQ127" s="634"/>
      <c r="CR127" s="634"/>
      <c r="CS127" s="634"/>
      <c r="CT127" s="634"/>
      <c r="CU127" s="634"/>
      <c r="CV127" s="634"/>
      <c r="CW127" s="634"/>
      <c r="CX127" s="635"/>
      <c r="CY127" s="635"/>
      <c r="CZ127" s="635"/>
      <c r="DA127" s="634"/>
      <c r="DB127" s="634"/>
      <c r="DC127" s="634"/>
      <c r="DD127" s="634"/>
      <c r="DE127" s="634"/>
      <c r="DF127" s="634"/>
      <c r="DG127" s="634"/>
      <c r="DH127" s="634"/>
      <c r="DI127" s="634"/>
      <c r="DJ127" s="634"/>
      <c r="DK127" s="634"/>
      <c r="DL127" s="634"/>
      <c r="DM127" s="634"/>
      <c r="DN127" s="634"/>
      <c r="DO127" s="634"/>
      <c r="DP127" s="634"/>
      <c r="DQ127" s="636">
        <f t="shared" si="248"/>
        <v>0</v>
      </c>
      <c r="DR127" s="637">
        <f t="shared" si="175"/>
        <v>81</v>
      </c>
      <c r="DS127" s="637" t="str">
        <f t="shared" si="176"/>
        <v>วัดตะโหมด (หมุนคณานุสรณ์)</v>
      </c>
      <c r="DT127" s="634">
        <f t="shared" si="249"/>
        <v>2</v>
      </c>
      <c r="DU127" s="634">
        <f t="shared" si="250"/>
        <v>0</v>
      </c>
      <c r="DV127" s="634">
        <f t="shared" si="251"/>
        <v>0</v>
      </c>
      <c r="DW127" s="634">
        <f t="shared" si="252"/>
        <v>0</v>
      </c>
      <c r="DX127" s="636">
        <f t="shared" si="253"/>
        <v>3</v>
      </c>
      <c r="DY127" s="638">
        <f t="shared" si="254"/>
        <v>23.076923076923077</v>
      </c>
      <c r="DZ127" s="639">
        <v>1</v>
      </c>
      <c r="EA127" s="639"/>
      <c r="EB127" s="639"/>
      <c r="EC127" s="639">
        <v>1</v>
      </c>
      <c r="ED127" s="639"/>
      <c r="EE127" s="639"/>
      <c r="EF127" s="639"/>
      <c r="EG127" s="639"/>
      <c r="EH127" s="639"/>
      <c r="EI127" s="639"/>
      <c r="EJ127" s="639"/>
      <c r="EK127" s="639"/>
      <c r="EL127" s="639"/>
      <c r="EM127" s="639"/>
      <c r="EN127" s="639"/>
      <c r="EO127" s="639"/>
      <c r="EP127" s="639"/>
      <c r="EQ127" s="639"/>
      <c r="ER127" s="639"/>
      <c r="ES127" s="639"/>
      <c r="ET127" s="639"/>
      <c r="EU127" s="639"/>
      <c r="EV127" s="639"/>
      <c r="EW127" s="639"/>
      <c r="EX127" s="639"/>
      <c r="EY127" s="639"/>
      <c r="EZ127" s="640">
        <f t="shared" si="255"/>
        <v>2</v>
      </c>
      <c r="FA127" s="626"/>
      <c r="FB127" s="641">
        <f t="shared" si="256"/>
        <v>0</v>
      </c>
      <c r="FD127" s="626">
        <f t="shared" si="174"/>
        <v>0</v>
      </c>
    </row>
    <row r="128" spans="1:160" s="395" customFormat="1">
      <c r="A128" s="446">
        <v>95</v>
      </c>
      <c r="B128" s="446" t="s">
        <v>617</v>
      </c>
      <c r="C128" s="446" t="str">
        <f>[1]เตรียมข้อมูล!C99</f>
        <v>ป่าบอน</v>
      </c>
      <c r="D128" s="446"/>
      <c r="E128" s="384">
        <v>20</v>
      </c>
      <c r="F128" s="384">
        <v>4</v>
      </c>
      <c r="G128" s="384" t="s">
        <v>104</v>
      </c>
      <c r="H128" s="613">
        <v>36</v>
      </c>
      <c r="I128" s="614">
        <f t="shared" si="217"/>
        <v>1</v>
      </c>
      <c r="J128" s="613">
        <v>30</v>
      </c>
      <c r="K128" s="614">
        <f t="shared" si="218"/>
        <v>1</v>
      </c>
      <c r="L128" s="613">
        <v>33</v>
      </c>
      <c r="M128" s="614">
        <f t="shared" si="219"/>
        <v>1</v>
      </c>
      <c r="N128" s="613">
        <v>32</v>
      </c>
      <c r="O128" s="614">
        <f t="shared" si="220"/>
        <v>1</v>
      </c>
      <c r="P128" s="613">
        <v>42</v>
      </c>
      <c r="Q128" s="614">
        <f t="shared" si="221"/>
        <v>1</v>
      </c>
      <c r="R128" s="613">
        <v>48</v>
      </c>
      <c r="S128" s="614">
        <f t="shared" si="222"/>
        <v>1</v>
      </c>
      <c r="T128" s="613">
        <v>39</v>
      </c>
      <c r="U128" s="614">
        <f t="shared" si="223"/>
        <v>1</v>
      </c>
      <c r="V128" s="613">
        <v>38</v>
      </c>
      <c r="W128" s="614">
        <f t="shared" si="224"/>
        <v>1</v>
      </c>
      <c r="X128" s="615">
        <v>0</v>
      </c>
      <c r="Y128" s="614">
        <f t="shared" si="225"/>
        <v>0</v>
      </c>
      <c r="Z128" s="615">
        <v>0</v>
      </c>
      <c r="AA128" s="614">
        <f t="shared" si="226"/>
        <v>0</v>
      </c>
      <c r="AB128" s="615">
        <v>0</v>
      </c>
      <c r="AC128" s="614">
        <f t="shared" si="227"/>
        <v>0</v>
      </c>
      <c r="AD128" s="615"/>
      <c r="AE128" s="616"/>
      <c r="AF128" s="615"/>
      <c r="AG128" s="616"/>
      <c r="AH128" s="615"/>
      <c r="AI128" s="616"/>
      <c r="AJ128" s="617">
        <f t="shared" si="228"/>
        <v>298</v>
      </c>
      <c r="AK128" s="618">
        <f t="shared" si="229"/>
        <v>8</v>
      </c>
      <c r="AL128" s="613">
        <v>1</v>
      </c>
      <c r="AM128" s="613">
        <v>16</v>
      </c>
      <c r="AN128" s="618">
        <f t="shared" si="230"/>
        <v>17</v>
      </c>
      <c r="AO128" s="619">
        <f t="shared" si="231"/>
        <v>1</v>
      </c>
      <c r="AP128" s="660">
        <f t="shared" si="232"/>
        <v>12</v>
      </c>
      <c r="AQ128" s="621">
        <f t="shared" si="233"/>
        <v>13</v>
      </c>
      <c r="AR128" s="622">
        <f t="shared" si="234"/>
        <v>0</v>
      </c>
      <c r="AS128" s="622">
        <f t="shared" si="235"/>
        <v>4</v>
      </c>
      <c r="AT128" s="622">
        <f t="shared" si="236"/>
        <v>4</v>
      </c>
      <c r="AU128" s="623">
        <f t="shared" si="237"/>
        <v>30.76923076923077</v>
      </c>
      <c r="AV128" s="613"/>
      <c r="AW128" s="613"/>
      <c r="AX128" s="718"/>
      <c r="AY128" s="613"/>
      <c r="AZ128" s="618">
        <f t="shared" si="238"/>
        <v>4</v>
      </c>
      <c r="BA128" s="624">
        <f t="shared" si="239"/>
        <v>30.76923076923077</v>
      </c>
      <c r="BB128" s="613"/>
      <c r="BC128" s="625"/>
      <c r="BD128" s="625">
        <f t="shared" si="240"/>
        <v>1</v>
      </c>
      <c r="BE128" s="625">
        <f t="shared" si="241"/>
        <v>0</v>
      </c>
      <c r="BF128" s="626">
        <f t="shared" si="170"/>
        <v>95</v>
      </c>
      <c r="BG128" s="626" t="str">
        <f t="shared" si="171"/>
        <v>บ้านควนแหวง</v>
      </c>
      <c r="BH128" s="627">
        <f t="shared" si="172"/>
        <v>1</v>
      </c>
      <c r="BI128" s="627">
        <v>3</v>
      </c>
      <c r="BJ128" s="627">
        <v>1</v>
      </c>
      <c r="BK128" s="627">
        <v>5</v>
      </c>
      <c r="BL128" s="627">
        <v>1</v>
      </c>
      <c r="BM128" s="627"/>
      <c r="BN128" s="627">
        <v>1</v>
      </c>
      <c r="BO128" s="628"/>
      <c r="BP128" s="628"/>
      <c r="BQ128" s="628"/>
      <c r="BR128" s="627"/>
      <c r="BS128" s="627"/>
      <c r="BT128" s="627">
        <v>1</v>
      </c>
      <c r="BU128" s="627"/>
      <c r="BV128" s="627"/>
      <c r="BW128" s="627"/>
      <c r="BX128" s="627"/>
      <c r="BY128" s="627"/>
      <c r="BZ128" s="627"/>
      <c r="CA128" s="627">
        <v>1</v>
      </c>
      <c r="CB128" s="627"/>
      <c r="CC128" s="627">
        <v>1</v>
      </c>
      <c r="CD128" s="627"/>
      <c r="CE128" s="627"/>
      <c r="CF128" s="627">
        <v>0</v>
      </c>
      <c r="CG128" s="627">
        <v>1</v>
      </c>
      <c r="CH128" s="629">
        <v>1</v>
      </c>
      <c r="CI128" s="629"/>
      <c r="CJ128" s="630">
        <f t="shared" si="173"/>
        <v>17</v>
      </c>
      <c r="CK128" s="627">
        <f t="shared" si="242"/>
        <v>1</v>
      </c>
      <c r="CL128" s="627">
        <f t="shared" si="243"/>
        <v>12</v>
      </c>
      <c r="CM128" s="631">
        <f t="shared" si="244"/>
        <v>13</v>
      </c>
      <c r="CN128" s="632">
        <f t="shared" si="245"/>
        <v>0</v>
      </c>
      <c r="CO128" s="633">
        <f t="shared" si="246"/>
        <v>4</v>
      </c>
      <c r="CP128" s="632">
        <f t="shared" si="247"/>
        <v>4</v>
      </c>
      <c r="CQ128" s="634"/>
      <c r="CR128" s="634"/>
      <c r="CS128" s="634"/>
      <c r="CT128" s="634"/>
      <c r="CU128" s="634"/>
      <c r="CV128" s="634"/>
      <c r="CW128" s="634"/>
      <c r="CX128" s="635"/>
      <c r="CY128" s="635"/>
      <c r="CZ128" s="635"/>
      <c r="DA128" s="634"/>
      <c r="DB128" s="634"/>
      <c r="DC128" s="634"/>
      <c r="DD128" s="634"/>
      <c r="DE128" s="634"/>
      <c r="DF128" s="634"/>
      <c r="DG128" s="634"/>
      <c r="DH128" s="634"/>
      <c r="DI128" s="634"/>
      <c r="DJ128" s="634"/>
      <c r="DK128" s="634"/>
      <c r="DL128" s="634"/>
      <c r="DM128" s="634"/>
      <c r="DN128" s="634"/>
      <c r="DO128" s="634"/>
      <c r="DP128" s="634"/>
      <c r="DQ128" s="636">
        <f t="shared" si="248"/>
        <v>0</v>
      </c>
      <c r="DR128" s="637">
        <f t="shared" si="175"/>
        <v>95</v>
      </c>
      <c r="DS128" s="637" t="str">
        <f t="shared" si="176"/>
        <v>บ้านควนแหวง</v>
      </c>
      <c r="DT128" s="634">
        <f t="shared" si="249"/>
        <v>0</v>
      </c>
      <c r="DU128" s="634">
        <f t="shared" si="250"/>
        <v>0</v>
      </c>
      <c r="DV128" s="634">
        <f t="shared" si="251"/>
        <v>0</v>
      </c>
      <c r="DW128" s="634">
        <f t="shared" si="252"/>
        <v>0</v>
      </c>
      <c r="DX128" s="636">
        <f t="shared" si="253"/>
        <v>4</v>
      </c>
      <c r="DY128" s="638">
        <f t="shared" si="254"/>
        <v>30.76923076923077</v>
      </c>
      <c r="DZ128" s="639"/>
      <c r="EA128" s="639"/>
      <c r="EB128" s="639"/>
      <c r="EC128" s="639"/>
      <c r="ED128" s="639"/>
      <c r="EE128" s="639"/>
      <c r="EF128" s="639"/>
      <c r="EG128" s="639"/>
      <c r="EH128" s="639"/>
      <c r="EI128" s="639"/>
      <c r="EJ128" s="639"/>
      <c r="EK128" s="639"/>
      <c r="EL128" s="639"/>
      <c r="EM128" s="639"/>
      <c r="EN128" s="639"/>
      <c r="EO128" s="639"/>
      <c r="EP128" s="639"/>
      <c r="EQ128" s="639"/>
      <c r="ER128" s="639"/>
      <c r="ES128" s="639"/>
      <c r="ET128" s="639"/>
      <c r="EU128" s="639"/>
      <c r="EV128" s="639"/>
      <c r="EW128" s="639"/>
      <c r="EX128" s="639"/>
      <c r="EY128" s="639"/>
      <c r="EZ128" s="640">
        <f t="shared" si="255"/>
        <v>0</v>
      </c>
      <c r="FA128" s="626"/>
      <c r="FB128" s="641">
        <f t="shared" si="256"/>
        <v>0</v>
      </c>
      <c r="FD128" s="626">
        <f t="shared" si="174"/>
        <v>0</v>
      </c>
    </row>
    <row r="129" spans="1:160" s="395" customFormat="1">
      <c r="A129" s="446">
        <v>72</v>
      </c>
      <c r="B129" s="446" t="s">
        <v>618</v>
      </c>
      <c r="C129" s="446" t="str">
        <f>[1]เตรียมข้อมูล!C76</f>
        <v>กงหรา</v>
      </c>
      <c r="D129" s="446"/>
      <c r="E129" s="384">
        <v>9</v>
      </c>
      <c r="F129" s="384">
        <v>4</v>
      </c>
      <c r="G129" s="384" t="s">
        <v>104</v>
      </c>
      <c r="H129" s="613">
        <v>56</v>
      </c>
      <c r="I129" s="614">
        <f t="shared" si="217"/>
        <v>2</v>
      </c>
      <c r="J129" s="613">
        <v>37</v>
      </c>
      <c r="K129" s="614">
        <f t="shared" si="218"/>
        <v>1</v>
      </c>
      <c r="L129" s="613">
        <v>34</v>
      </c>
      <c r="M129" s="614">
        <f t="shared" si="219"/>
        <v>1</v>
      </c>
      <c r="N129" s="613">
        <v>33</v>
      </c>
      <c r="O129" s="614">
        <f t="shared" si="220"/>
        <v>1</v>
      </c>
      <c r="P129" s="613">
        <v>32</v>
      </c>
      <c r="Q129" s="614">
        <f t="shared" si="221"/>
        <v>1</v>
      </c>
      <c r="R129" s="613">
        <v>39</v>
      </c>
      <c r="S129" s="614">
        <f t="shared" si="222"/>
        <v>1</v>
      </c>
      <c r="T129" s="613">
        <v>45</v>
      </c>
      <c r="U129" s="614">
        <f t="shared" si="223"/>
        <v>1</v>
      </c>
      <c r="V129" s="613">
        <v>28</v>
      </c>
      <c r="W129" s="614">
        <f t="shared" si="224"/>
        <v>1</v>
      </c>
      <c r="X129" s="615">
        <v>0</v>
      </c>
      <c r="Y129" s="614">
        <f t="shared" si="225"/>
        <v>0</v>
      </c>
      <c r="Z129" s="615">
        <v>0</v>
      </c>
      <c r="AA129" s="614">
        <f t="shared" si="226"/>
        <v>0</v>
      </c>
      <c r="AB129" s="615">
        <v>0</v>
      </c>
      <c r="AC129" s="614">
        <f t="shared" si="227"/>
        <v>0</v>
      </c>
      <c r="AD129" s="615"/>
      <c r="AE129" s="616"/>
      <c r="AF129" s="615"/>
      <c r="AG129" s="616"/>
      <c r="AH129" s="615"/>
      <c r="AI129" s="616"/>
      <c r="AJ129" s="617">
        <f t="shared" si="228"/>
        <v>304</v>
      </c>
      <c r="AK129" s="618">
        <f t="shared" si="229"/>
        <v>9</v>
      </c>
      <c r="AL129" s="613">
        <v>1</v>
      </c>
      <c r="AM129" s="613">
        <v>19</v>
      </c>
      <c r="AN129" s="618">
        <f t="shared" si="230"/>
        <v>20</v>
      </c>
      <c r="AO129" s="619">
        <f t="shared" si="231"/>
        <v>1</v>
      </c>
      <c r="AP129" s="660">
        <f t="shared" si="232"/>
        <v>13</v>
      </c>
      <c r="AQ129" s="621">
        <f t="shared" si="233"/>
        <v>14</v>
      </c>
      <c r="AR129" s="622">
        <f t="shared" si="234"/>
        <v>0</v>
      </c>
      <c r="AS129" s="622">
        <f t="shared" si="235"/>
        <v>6</v>
      </c>
      <c r="AT129" s="622">
        <f t="shared" si="236"/>
        <v>6</v>
      </c>
      <c r="AU129" s="623">
        <f t="shared" si="237"/>
        <v>42.857142857142854</v>
      </c>
      <c r="AV129" s="613"/>
      <c r="AW129" s="613"/>
      <c r="AX129" s="718"/>
      <c r="AY129" s="613"/>
      <c r="AZ129" s="618">
        <f t="shared" si="238"/>
        <v>6</v>
      </c>
      <c r="BA129" s="624">
        <f t="shared" si="239"/>
        <v>42.857142857142854</v>
      </c>
      <c r="BB129" s="613"/>
      <c r="BC129" s="625"/>
      <c r="BD129" s="625">
        <f t="shared" si="240"/>
        <v>1</v>
      </c>
      <c r="BE129" s="625">
        <f t="shared" si="241"/>
        <v>0</v>
      </c>
      <c r="BF129" s="626">
        <f t="shared" si="170"/>
        <v>72</v>
      </c>
      <c r="BG129" s="626" t="str">
        <f t="shared" si="171"/>
        <v>บ้านพูด กรป.กลาง</v>
      </c>
      <c r="BH129" s="627">
        <f t="shared" si="172"/>
        <v>1</v>
      </c>
      <c r="BI129" s="627">
        <v>2</v>
      </c>
      <c r="BJ129" s="627">
        <v>2</v>
      </c>
      <c r="BK129" s="627">
        <v>2</v>
      </c>
      <c r="BL129" s="627">
        <v>1</v>
      </c>
      <c r="BM129" s="627"/>
      <c r="BN129" s="627">
        <v>2</v>
      </c>
      <c r="BO129" s="628"/>
      <c r="BP129" s="628"/>
      <c r="BQ129" s="628"/>
      <c r="BR129" s="627">
        <v>2</v>
      </c>
      <c r="BS129" s="627"/>
      <c r="BT129" s="627">
        <v>2</v>
      </c>
      <c r="BU129" s="627"/>
      <c r="BV129" s="627"/>
      <c r="BW129" s="627"/>
      <c r="BX129" s="627">
        <v>2</v>
      </c>
      <c r="BY129" s="627"/>
      <c r="BZ129" s="627"/>
      <c r="CA129" s="627">
        <v>2</v>
      </c>
      <c r="CB129" s="627"/>
      <c r="CC129" s="627">
        <v>2</v>
      </c>
      <c r="CD129" s="627"/>
      <c r="CE129" s="627"/>
      <c r="CF129" s="627"/>
      <c r="CG129" s="627"/>
      <c r="CH129" s="629">
        <v>0</v>
      </c>
      <c r="CI129" s="629"/>
      <c r="CJ129" s="630">
        <f t="shared" si="173"/>
        <v>20</v>
      </c>
      <c r="CK129" s="627">
        <f t="shared" si="242"/>
        <v>1</v>
      </c>
      <c r="CL129" s="627">
        <f t="shared" si="243"/>
        <v>13</v>
      </c>
      <c r="CM129" s="631">
        <f t="shared" si="244"/>
        <v>14</v>
      </c>
      <c r="CN129" s="632">
        <f t="shared" si="245"/>
        <v>0</v>
      </c>
      <c r="CO129" s="633">
        <f t="shared" si="246"/>
        <v>6</v>
      </c>
      <c r="CP129" s="632">
        <f t="shared" si="247"/>
        <v>6</v>
      </c>
      <c r="CQ129" s="634"/>
      <c r="CR129" s="634"/>
      <c r="CS129" s="634"/>
      <c r="CT129" s="634"/>
      <c r="CU129" s="634"/>
      <c r="CV129" s="634"/>
      <c r="CW129" s="634"/>
      <c r="CX129" s="635"/>
      <c r="CY129" s="635"/>
      <c r="CZ129" s="635"/>
      <c r="DA129" s="634"/>
      <c r="DB129" s="634"/>
      <c r="DC129" s="634"/>
      <c r="DD129" s="634"/>
      <c r="DE129" s="634"/>
      <c r="DF129" s="634"/>
      <c r="DG129" s="634"/>
      <c r="DH129" s="634"/>
      <c r="DI129" s="634"/>
      <c r="DJ129" s="634"/>
      <c r="DK129" s="634"/>
      <c r="DL129" s="634"/>
      <c r="DM129" s="634"/>
      <c r="DN129" s="634"/>
      <c r="DO129" s="634"/>
      <c r="DP129" s="634"/>
      <c r="DQ129" s="636">
        <f t="shared" si="248"/>
        <v>0</v>
      </c>
      <c r="DR129" s="637">
        <f t="shared" si="175"/>
        <v>72</v>
      </c>
      <c r="DS129" s="637" t="str">
        <f t="shared" si="176"/>
        <v>บ้านพูด กรป.กลาง</v>
      </c>
      <c r="DT129" s="634">
        <f t="shared" si="249"/>
        <v>0</v>
      </c>
      <c r="DU129" s="634">
        <f t="shared" si="250"/>
        <v>0</v>
      </c>
      <c r="DV129" s="634">
        <f t="shared" si="251"/>
        <v>0</v>
      </c>
      <c r="DW129" s="634">
        <f t="shared" si="252"/>
        <v>0</v>
      </c>
      <c r="DX129" s="636">
        <f t="shared" si="253"/>
        <v>6</v>
      </c>
      <c r="DY129" s="638">
        <f t="shared" si="254"/>
        <v>42.857142857142854</v>
      </c>
      <c r="DZ129" s="639"/>
      <c r="EA129" s="639"/>
      <c r="EB129" s="639"/>
      <c r="EC129" s="639"/>
      <c r="ED129" s="639"/>
      <c r="EE129" s="639"/>
      <c r="EF129" s="639"/>
      <c r="EG129" s="639"/>
      <c r="EH129" s="639"/>
      <c r="EI129" s="639"/>
      <c r="EJ129" s="639"/>
      <c r="EK129" s="639"/>
      <c r="EL129" s="639"/>
      <c r="EM129" s="639"/>
      <c r="EN129" s="639"/>
      <c r="EO129" s="639"/>
      <c r="EP129" s="639"/>
      <c r="EQ129" s="639"/>
      <c r="ER129" s="639"/>
      <c r="ES129" s="639"/>
      <c r="ET129" s="639"/>
      <c r="EU129" s="639"/>
      <c r="EV129" s="639"/>
      <c r="EW129" s="639"/>
      <c r="EX129" s="639"/>
      <c r="EY129" s="639"/>
      <c r="EZ129" s="640">
        <f t="shared" si="255"/>
        <v>0</v>
      </c>
      <c r="FA129" s="626"/>
      <c r="FB129" s="641">
        <f t="shared" si="256"/>
        <v>0</v>
      </c>
      <c r="FD129" s="626">
        <f t="shared" si="174"/>
        <v>0</v>
      </c>
    </row>
    <row r="130" spans="1:160" s="395" customFormat="1">
      <c r="A130" s="446">
        <v>76</v>
      </c>
      <c r="B130" s="446" t="s">
        <v>619</v>
      </c>
      <c r="C130" s="446" t="str">
        <f>[1]เตรียมข้อมูล!C80</f>
        <v>กงหรา</v>
      </c>
      <c r="D130" s="446"/>
      <c r="E130" s="384">
        <v>15</v>
      </c>
      <c r="F130" s="384">
        <v>4</v>
      </c>
      <c r="G130" s="384" t="s">
        <v>104</v>
      </c>
      <c r="H130" s="613">
        <v>36</v>
      </c>
      <c r="I130" s="614">
        <f t="shared" si="217"/>
        <v>1</v>
      </c>
      <c r="J130" s="613">
        <v>33</v>
      </c>
      <c r="K130" s="614">
        <f t="shared" si="218"/>
        <v>1</v>
      </c>
      <c r="L130" s="613">
        <v>50</v>
      </c>
      <c r="M130" s="614">
        <f t="shared" si="219"/>
        <v>2</v>
      </c>
      <c r="N130" s="613">
        <v>42</v>
      </c>
      <c r="O130" s="614">
        <f t="shared" si="220"/>
        <v>1</v>
      </c>
      <c r="P130" s="613">
        <v>36</v>
      </c>
      <c r="Q130" s="614">
        <f t="shared" si="221"/>
        <v>1</v>
      </c>
      <c r="R130" s="613">
        <v>44</v>
      </c>
      <c r="S130" s="614">
        <f t="shared" si="222"/>
        <v>1</v>
      </c>
      <c r="T130" s="613">
        <v>40</v>
      </c>
      <c r="U130" s="614">
        <f t="shared" si="223"/>
        <v>1</v>
      </c>
      <c r="V130" s="613">
        <v>34</v>
      </c>
      <c r="W130" s="614">
        <f t="shared" si="224"/>
        <v>1</v>
      </c>
      <c r="X130" s="615">
        <v>0</v>
      </c>
      <c r="Y130" s="614">
        <f t="shared" si="225"/>
        <v>0</v>
      </c>
      <c r="Z130" s="615">
        <v>0</v>
      </c>
      <c r="AA130" s="614">
        <f t="shared" si="226"/>
        <v>0</v>
      </c>
      <c r="AB130" s="615">
        <v>0</v>
      </c>
      <c r="AC130" s="614">
        <f t="shared" si="227"/>
        <v>0</v>
      </c>
      <c r="AD130" s="615"/>
      <c r="AE130" s="616"/>
      <c r="AF130" s="615"/>
      <c r="AG130" s="616"/>
      <c r="AH130" s="615"/>
      <c r="AI130" s="616"/>
      <c r="AJ130" s="617">
        <f t="shared" si="228"/>
        <v>315</v>
      </c>
      <c r="AK130" s="618">
        <f t="shared" si="229"/>
        <v>9</v>
      </c>
      <c r="AL130" s="613">
        <v>3</v>
      </c>
      <c r="AM130" s="613">
        <v>20</v>
      </c>
      <c r="AN130" s="618">
        <f t="shared" si="230"/>
        <v>23</v>
      </c>
      <c r="AO130" s="619">
        <f t="shared" si="231"/>
        <v>1</v>
      </c>
      <c r="AP130" s="660">
        <f t="shared" si="232"/>
        <v>13</v>
      </c>
      <c r="AQ130" s="621">
        <f t="shared" si="233"/>
        <v>14</v>
      </c>
      <c r="AR130" s="622">
        <f t="shared" si="234"/>
        <v>2</v>
      </c>
      <c r="AS130" s="622">
        <f t="shared" si="235"/>
        <v>7</v>
      </c>
      <c r="AT130" s="622">
        <f t="shared" si="236"/>
        <v>9</v>
      </c>
      <c r="AU130" s="623">
        <f t="shared" si="237"/>
        <v>64.285714285714292</v>
      </c>
      <c r="AV130" s="613">
        <v>1</v>
      </c>
      <c r="AW130" s="613"/>
      <c r="AX130" s="718"/>
      <c r="AY130" s="613"/>
      <c r="AZ130" s="618">
        <f t="shared" si="238"/>
        <v>8</v>
      </c>
      <c r="BA130" s="624">
        <f t="shared" si="239"/>
        <v>57.142857142857139</v>
      </c>
      <c r="BB130" s="613"/>
      <c r="BC130" s="625"/>
      <c r="BD130" s="625">
        <f t="shared" si="240"/>
        <v>1</v>
      </c>
      <c r="BE130" s="625">
        <f t="shared" si="241"/>
        <v>0</v>
      </c>
      <c r="BF130" s="626">
        <f t="shared" si="170"/>
        <v>76</v>
      </c>
      <c r="BG130" s="626" t="str">
        <f t="shared" si="171"/>
        <v>บ้านต้นประดู่</v>
      </c>
      <c r="BH130" s="627">
        <f t="shared" si="172"/>
        <v>3</v>
      </c>
      <c r="BI130" s="627">
        <v>2</v>
      </c>
      <c r="BJ130" s="627">
        <v>8</v>
      </c>
      <c r="BK130" s="627">
        <v>2</v>
      </c>
      <c r="BL130" s="627">
        <v>1</v>
      </c>
      <c r="BM130" s="627">
        <v>0</v>
      </c>
      <c r="BN130" s="627">
        <v>1</v>
      </c>
      <c r="BO130" s="628">
        <v>0</v>
      </c>
      <c r="BP130" s="628">
        <v>0</v>
      </c>
      <c r="BQ130" s="628">
        <v>0</v>
      </c>
      <c r="BR130" s="627">
        <v>1</v>
      </c>
      <c r="BS130" s="627">
        <v>1</v>
      </c>
      <c r="BT130" s="627">
        <v>1</v>
      </c>
      <c r="BU130" s="627">
        <v>0</v>
      </c>
      <c r="BV130" s="627">
        <v>0</v>
      </c>
      <c r="BW130" s="627">
        <v>1</v>
      </c>
      <c r="BX130" s="627"/>
      <c r="BY130" s="627"/>
      <c r="BZ130" s="627"/>
      <c r="CA130" s="627"/>
      <c r="CB130" s="627"/>
      <c r="CC130" s="627">
        <v>1</v>
      </c>
      <c r="CD130" s="627"/>
      <c r="CE130" s="627"/>
      <c r="CF130" s="627"/>
      <c r="CG130" s="627"/>
      <c r="CH130" s="629">
        <v>1</v>
      </c>
      <c r="CI130" s="629"/>
      <c r="CJ130" s="630">
        <f t="shared" si="173"/>
        <v>23</v>
      </c>
      <c r="CK130" s="627">
        <f t="shared" si="242"/>
        <v>1</v>
      </c>
      <c r="CL130" s="627">
        <f t="shared" si="243"/>
        <v>13</v>
      </c>
      <c r="CM130" s="631">
        <f t="shared" si="244"/>
        <v>14</v>
      </c>
      <c r="CN130" s="632">
        <f t="shared" si="245"/>
        <v>2</v>
      </c>
      <c r="CO130" s="633">
        <f t="shared" si="246"/>
        <v>7</v>
      </c>
      <c r="CP130" s="632">
        <f t="shared" si="247"/>
        <v>9</v>
      </c>
      <c r="CQ130" s="634"/>
      <c r="CR130" s="634"/>
      <c r="CS130" s="634"/>
      <c r="CT130" s="634"/>
      <c r="CU130" s="634"/>
      <c r="CV130" s="634"/>
      <c r="CW130" s="634"/>
      <c r="CX130" s="635"/>
      <c r="CY130" s="635"/>
      <c r="CZ130" s="635"/>
      <c r="DA130" s="634"/>
      <c r="DB130" s="634"/>
      <c r="DC130" s="634"/>
      <c r="DD130" s="634"/>
      <c r="DE130" s="634"/>
      <c r="DF130" s="634"/>
      <c r="DG130" s="634"/>
      <c r="DH130" s="634"/>
      <c r="DI130" s="634"/>
      <c r="DJ130" s="634"/>
      <c r="DK130" s="634"/>
      <c r="DL130" s="634"/>
      <c r="DM130" s="634"/>
      <c r="DN130" s="634"/>
      <c r="DO130" s="634"/>
      <c r="DP130" s="634"/>
      <c r="DQ130" s="636">
        <f t="shared" si="248"/>
        <v>0</v>
      </c>
      <c r="DR130" s="637">
        <f t="shared" si="175"/>
        <v>76</v>
      </c>
      <c r="DS130" s="637" t="str">
        <f t="shared" si="176"/>
        <v>บ้านต้นประดู่</v>
      </c>
      <c r="DT130" s="634">
        <f t="shared" si="249"/>
        <v>1</v>
      </c>
      <c r="DU130" s="634">
        <f t="shared" si="250"/>
        <v>0</v>
      </c>
      <c r="DV130" s="634">
        <f t="shared" si="251"/>
        <v>0</v>
      </c>
      <c r="DW130" s="634">
        <f t="shared" si="252"/>
        <v>0</v>
      </c>
      <c r="DX130" s="636">
        <f t="shared" si="253"/>
        <v>8</v>
      </c>
      <c r="DY130" s="638">
        <f t="shared" si="254"/>
        <v>57.142857142857139</v>
      </c>
      <c r="DZ130" s="639"/>
      <c r="EA130" s="646">
        <v>1</v>
      </c>
      <c r="EB130" s="639"/>
      <c r="EC130" s="639"/>
      <c r="ED130" s="639"/>
      <c r="EE130" s="639"/>
      <c r="EF130" s="639"/>
      <c r="EG130" s="639"/>
      <c r="EH130" s="639"/>
      <c r="EI130" s="639"/>
      <c r="EJ130" s="639"/>
      <c r="EK130" s="639"/>
      <c r="EL130" s="639"/>
      <c r="EM130" s="639"/>
      <c r="EN130" s="639"/>
      <c r="EO130" s="639"/>
      <c r="EP130" s="639"/>
      <c r="EQ130" s="639"/>
      <c r="ER130" s="639"/>
      <c r="ES130" s="639"/>
      <c r="ET130" s="639"/>
      <c r="EU130" s="639"/>
      <c r="EV130" s="639"/>
      <c r="EW130" s="639"/>
      <c r="EX130" s="639"/>
      <c r="EY130" s="639"/>
      <c r="EZ130" s="640">
        <f t="shared" si="255"/>
        <v>1</v>
      </c>
      <c r="FA130" s="626"/>
      <c r="FB130" s="641">
        <f t="shared" si="256"/>
        <v>0</v>
      </c>
      <c r="FD130" s="626">
        <f t="shared" si="174"/>
        <v>0</v>
      </c>
    </row>
    <row r="131" spans="1:160" s="395" customFormat="1">
      <c r="A131" s="446"/>
      <c r="B131" s="446"/>
      <c r="C131" s="446"/>
      <c r="D131" s="446"/>
      <c r="E131" s="384"/>
      <c r="F131" s="384"/>
      <c r="G131" s="384"/>
      <c r="H131" s="613"/>
      <c r="I131" s="614"/>
      <c r="J131" s="613"/>
      <c r="K131" s="614"/>
      <c r="L131" s="613"/>
      <c r="M131" s="614"/>
      <c r="N131" s="613"/>
      <c r="O131" s="614"/>
      <c r="P131" s="613"/>
      <c r="Q131" s="614"/>
      <c r="R131" s="613"/>
      <c r="S131" s="614"/>
      <c r="T131" s="613"/>
      <c r="U131" s="614"/>
      <c r="V131" s="613"/>
      <c r="W131" s="614"/>
      <c r="X131" s="615"/>
      <c r="Y131" s="614"/>
      <c r="Z131" s="615"/>
      <c r="AA131" s="614"/>
      <c r="AB131" s="615"/>
      <c r="AC131" s="614"/>
      <c r="AD131" s="615"/>
      <c r="AE131" s="616"/>
      <c r="AF131" s="615"/>
      <c r="AG131" s="616"/>
      <c r="AH131" s="615"/>
      <c r="AI131" s="616"/>
      <c r="AJ131" s="617"/>
      <c r="AK131" s="618"/>
      <c r="AL131" s="613"/>
      <c r="AM131" s="613"/>
      <c r="AN131" s="618"/>
      <c r="AO131" s="619"/>
      <c r="AP131" s="660"/>
      <c r="AQ131" s="621"/>
      <c r="AR131" s="622"/>
      <c r="AS131" s="622"/>
      <c r="AT131" s="622"/>
      <c r="AU131" s="623"/>
      <c r="AV131" s="613"/>
      <c r="AW131" s="613"/>
      <c r="AX131" s="718"/>
      <c r="AY131" s="613"/>
      <c r="AZ131" s="618"/>
      <c r="BA131" s="624"/>
      <c r="BB131" s="613"/>
      <c r="BC131" s="625"/>
      <c r="BD131" s="625"/>
      <c r="BE131" s="625"/>
      <c r="BF131" s="626">
        <f t="shared" si="170"/>
        <v>0</v>
      </c>
      <c r="BG131" s="626">
        <f t="shared" si="171"/>
        <v>0</v>
      </c>
      <c r="BH131" s="627">
        <f t="shared" si="172"/>
        <v>0</v>
      </c>
      <c r="BI131" s="627"/>
      <c r="BJ131" s="627"/>
      <c r="BK131" s="627"/>
      <c r="BL131" s="627"/>
      <c r="BM131" s="627"/>
      <c r="BN131" s="627"/>
      <c r="BO131" s="628"/>
      <c r="BP131" s="628"/>
      <c r="BQ131" s="628"/>
      <c r="BR131" s="627"/>
      <c r="BS131" s="627"/>
      <c r="BT131" s="627"/>
      <c r="BU131" s="627"/>
      <c r="BV131" s="627"/>
      <c r="BW131" s="627"/>
      <c r="BX131" s="627"/>
      <c r="BY131" s="627"/>
      <c r="BZ131" s="627"/>
      <c r="CA131" s="627"/>
      <c r="CB131" s="627"/>
      <c r="CC131" s="627"/>
      <c r="CD131" s="627"/>
      <c r="CE131" s="627"/>
      <c r="CF131" s="627"/>
      <c r="CG131" s="627"/>
      <c r="CH131" s="629"/>
      <c r="CI131" s="629"/>
      <c r="CJ131" s="630">
        <f t="shared" si="173"/>
        <v>0</v>
      </c>
      <c r="CK131" s="627"/>
      <c r="CL131" s="627"/>
      <c r="CM131" s="631"/>
      <c r="CN131" s="632"/>
      <c r="CO131" s="633"/>
      <c r="CP131" s="632"/>
      <c r="CQ131" s="634"/>
      <c r="CR131" s="634"/>
      <c r="CS131" s="634"/>
      <c r="CT131" s="634"/>
      <c r="CU131" s="634"/>
      <c r="CV131" s="634"/>
      <c r="CW131" s="634"/>
      <c r="CX131" s="635"/>
      <c r="CY131" s="635"/>
      <c r="CZ131" s="635"/>
      <c r="DA131" s="634"/>
      <c r="DB131" s="634"/>
      <c r="DC131" s="634"/>
      <c r="DD131" s="634"/>
      <c r="DE131" s="634"/>
      <c r="DF131" s="634"/>
      <c r="DG131" s="634"/>
      <c r="DH131" s="634"/>
      <c r="DI131" s="634"/>
      <c r="DJ131" s="634"/>
      <c r="DK131" s="634"/>
      <c r="DL131" s="634"/>
      <c r="DM131" s="634"/>
      <c r="DN131" s="634"/>
      <c r="DO131" s="634"/>
      <c r="DP131" s="634"/>
      <c r="DQ131" s="636"/>
      <c r="DR131" s="637">
        <f t="shared" si="175"/>
        <v>0</v>
      </c>
      <c r="DS131" s="637">
        <f t="shared" si="176"/>
        <v>0</v>
      </c>
      <c r="DT131" s="634"/>
      <c r="DU131" s="634"/>
      <c r="DV131" s="634"/>
      <c r="DW131" s="634"/>
      <c r="DX131" s="636"/>
      <c r="DY131" s="638"/>
      <c r="DZ131" s="639"/>
      <c r="EA131" s="646"/>
      <c r="EB131" s="639"/>
      <c r="EC131" s="639"/>
      <c r="ED131" s="639"/>
      <c r="EE131" s="639"/>
      <c r="EF131" s="639"/>
      <c r="EG131" s="639"/>
      <c r="EH131" s="639"/>
      <c r="EI131" s="639"/>
      <c r="EJ131" s="639"/>
      <c r="EK131" s="639"/>
      <c r="EL131" s="639"/>
      <c r="EM131" s="639"/>
      <c r="EN131" s="639"/>
      <c r="EO131" s="639"/>
      <c r="EP131" s="639"/>
      <c r="EQ131" s="639"/>
      <c r="ER131" s="639"/>
      <c r="ES131" s="639"/>
      <c r="ET131" s="639"/>
      <c r="EU131" s="639"/>
      <c r="EV131" s="639"/>
      <c r="EW131" s="639"/>
      <c r="EX131" s="639"/>
      <c r="EY131" s="639"/>
      <c r="EZ131" s="640"/>
      <c r="FA131" s="626"/>
      <c r="FB131" s="641"/>
      <c r="FD131" s="626">
        <f t="shared" si="174"/>
        <v>0</v>
      </c>
    </row>
    <row r="132" spans="1:160" s="527" customFormat="1">
      <c r="A132" s="526">
        <v>13</v>
      </c>
      <c r="B132" s="526" t="s">
        <v>620</v>
      </c>
      <c r="C132" s="526" t="str">
        <f>[1]เตรียมข้อมูล!C17</f>
        <v>เขาชัยสน</v>
      </c>
      <c r="D132" s="526"/>
      <c r="E132" s="526">
        <v>16</v>
      </c>
      <c r="F132" s="526">
        <v>4</v>
      </c>
      <c r="G132" s="526" t="s">
        <v>104</v>
      </c>
      <c r="H132" s="647">
        <v>35</v>
      </c>
      <c r="I132" s="648">
        <f t="shared" ref="I132:I137" si="257">IF(H132=0,0,IF(H132&lt;10,1,IF(MOD(H132,30)&lt;10,ROUNDDOWN(H132/30,0),ROUNDUP(H132/30,0))))</f>
        <v>1</v>
      </c>
      <c r="J132" s="647">
        <v>46</v>
      </c>
      <c r="K132" s="648">
        <f t="shared" ref="K132:K137" si="258">IF(J132=0,0,IF(J132&lt;10,1,IF(MOD(J132,30)&lt;10,ROUNDDOWN(J132/30,0),ROUNDUP(J132/30,0))))</f>
        <v>2</v>
      </c>
      <c r="L132" s="647">
        <v>38</v>
      </c>
      <c r="M132" s="648">
        <f t="shared" ref="M132:M137" si="259">IF(L132=0,0,IF(L132&lt;10,1,IF(MOD(L132,40)&lt;10,ROUNDDOWN(L132/40,0),ROUNDUP(L132/40,0))))</f>
        <v>1</v>
      </c>
      <c r="N132" s="647">
        <v>33</v>
      </c>
      <c r="O132" s="648">
        <f t="shared" ref="O132:O137" si="260">IF(N132=0,0,IF(N132&lt;10,1,IF(MOD(N132,40)&lt;10,ROUNDDOWN(N132/40,0),ROUNDUP(N132/40,0))))</f>
        <v>1</v>
      </c>
      <c r="P132" s="647">
        <v>33</v>
      </c>
      <c r="Q132" s="648">
        <f t="shared" ref="Q132:Q137" si="261">IF(P132=0,0,IF(P132&lt;10,1,IF(MOD(P132,40)&lt;10,ROUNDDOWN(P132/40,0),ROUNDUP(P132/40,0))))</f>
        <v>1</v>
      </c>
      <c r="R132" s="647">
        <v>47</v>
      </c>
      <c r="S132" s="648">
        <f t="shared" ref="S132:S137" si="262">IF(R132=0,0,IF(R132&lt;10,1,IF(MOD(R132,40)&lt;10,ROUNDDOWN(R132/40,0),ROUNDUP(R132/40,0))))</f>
        <v>1</v>
      </c>
      <c r="T132" s="647">
        <v>21</v>
      </c>
      <c r="U132" s="648">
        <f t="shared" ref="U132:U137" si="263">IF(T132=0,0,IF(T132&lt;10,1,IF(MOD(T132,40)&lt;10,ROUNDDOWN(T132/40,0),ROUNDUP(T132/40,0))))</f>
        <v>1</v>
      </c>
      <c r="V132" s="647">
        <v>28</v>
      </c>
      <c r="W132" s="648">
        <f t="shared" ref="W132:W137" si="264">IF(V132=0,0,IF(V132&lt;10,1,IF(MOD(V132,40)&lt;10,ROUNDDOWN(V132/40,0),ROUNDUP(V132/40,0))))</f>
        <v>1</v>
      </c>
      <c r="X132" s="647">
        <v>22</v>
      </c>
      <c r="Y132" s="648">
        <f t="shared" ref="Y132:Y137" si="265">IF(X132=0,0,IF(X132&lt;10,1,IF(MOD(X132,40)&lt;10,ROUNDDOWN(X132/40,0),ROUNDUP(X132/40,0))))</f>
        <v>1</v>
      </c>
      <c r="Z132" s="647">
        <v>34</v>
      </c>
      <c r="AA132" s="648">
        <f t="shared" ref="AA132:AA137" si="266">IF(Z132=0,0,IF(Z132&lt;10,1,IF(MOD(Z132,40)&lt;10,ROUNDDOWN(Z132/40,0),ROUNDUP(Z132/40,0))))</f>
        <v>1</v>
      </c>
      <c r="AB132" s="647">
        <v>24</v>
      </c>
      <c r="AC132" s="648">
        <f t="shared" ref="AC132:AC137" si="267">IF(AB132=0,0,IF(AB132&lt;10,1,IF(MOD(AB132,40)&lt;10,ROUNDDOWN(AB132/40,0),ROUNDUP(AB132/40,0))))</f>
        <v>1</v>
      </c>
      <c r="AD132" s="647"/>
      <c r="AE132" s="648"/>
      <c r="AF132" s="647"/>
      <c r="AG132" s="648"/>
      <c r="AH132" s="647"/>
      <c r="AI132" s="648"/>
      <c r="AJ132" s="647">
        <f t="shared" ref="AJ132:AJ137" si="268">SUM(H132)+T132+V132+X132+Z132+AB132+AD132+AF132+AH132+J132+L132+N132+P132+R132</f>
        <v>361</v>
      </c>
      <c r="AK132" s="647">
        <f t="shared" ref="AK132:AK137" si="269">SUM(I132+U132+W132+Y132+AA132+AC132+AE132+AG132+AI132+K132+M132+O132+Q132+S132)</f>
        <v>12</v>
      </c>
      <c r="AL132" s="647">
        <v>2</v>
      </c>
      <c r="AM132" s="647">
        <v>19</v>
      </c>
      <c r="AN132" s="647">
        <f t="shared" ref="AN132:AN137" si="270">SUM(AL132:AM132)</f>
        <v>21</v>
      </c>
      <c r="AO132" s="649">
        <f t="shared" ref="AO132:AO137" si="271">IF(AJ132&lt;=0,0,IF(AJ132&lt;=359,1,IF(AJ132&lt;=719,2,IF(AJ132&lt;=1079,3,IF(AJ132&lt;=1679,4,IF(AJ132&lt;=1680,5,IF(AJ132&lt;=1680,1,5)))))))</f>
        <v>2</v>
      </c>
      <c r="AP132" s="661">
        <f t="shared" ref="AP132:AP137" si="272">ROUND(((((I132+K132)*30)+(H132+J132))/50+(((M132+O132+Q132+U132+W132+S132)*40)+(L132+N132+P132+R132+T132+V132))/50+(Y132+AA132+AC132+AE132+AG132+AI132)*2),0)</f>
        <v>18</v>
      </c>
      <c r="AQ132" s="650">
        <f t="shared" ref="AQ132:AQ137" si="273">SUM(AO132:AP132)</f>
        <v>20</v>
      </c>
      <c r="AR132" s="650">
        <f t="shared" ref="AR132:AT137" si="274">SUM(AL132)-AO132</f>
        <v>0</v>
      </c>
      <c r="AS132" s="650">
        <f t="shared" si="274"/>
        <v>1</v>
      </c>
      <c r="AT132" s="650">
        <f t="shared" si="274"/>
        <v>1</v>
      </c>
      <c r="AU132" s="650">
        <f t="shared" ref="AU132:AU137" si="275">SUM(AT132)/AQ132*100</f>
        <v>5</v>
      </c>
      <c r="AV132" s="647"/>
      <c r="AW132" s="647"/>
      <c r="AX132" s="718"/>
      <c r="AY132" s="647"/>
      <c r="AZ132" s="647">
        <f t="shared" ref="AZ132:AZ137" si="276">SUM(AT132)-AV132-AW132+AX132+AY132</f>
        <v>1</v>
      </c>
      <c r="BA132" s="647">
        <f t="shared" ref="BA132:BA137" si="277">SUM(AZ132)/AQ132*100</f>
        <v>5</v>
      </c>
      <c r="BB132" s="647"/>
      <c r="BC132" s="651"/>
      <c r="BD132" s="651">
        <f t="shared" ref="BD132:BD137" si="278">IF(AJ132&lt;=0,0,IF(AJ132&lt;=359,1,IF(AJ132&lt;=719,2,IF(AJ132&lt;=1079,3,IF(AJ132&lt;=1679,4,IF(AJ132&lt;=1680,5,IF(AJ132&lt;=1680,1,5)))))))</f>
        <v>2</v>
      </c>
      <c r="BE132" s="651">
        <f t="shared" ref="BE132:BE137" si="279">IF((H132+J132+L132+N132+P132+R132+T132+V132)&lt;=0,0,IF((H132+J132+L132+N132+P132+R132++T132+V132)&lt;=20,1,IF((H132+J132+L132+N132+P132+R132+T132+V132)&lt;=40,2,IF((H132+J132+L132+N132+P132+R132+T132+V132)&lt;=60,3,IF((H132+J132+L132+N132+P132+R132+T132+V132)&lt;=80,4,IF((H132+J132+L132+N132+P132+R132+T132+V132)&lt;=100,5,IF((H132+J132+L132+N132+P132+R132+T132+V132)&lt;=120,6,0)))))))+((Y132+AA132+AC132+AE132+AG132+AI132)*2)</f>
        <v>6</v>
      </c>
      <c r="BF132" s="626">
        <f t="shared" si="170"/>
        <v>13</v>
      </c>
      <c r="BG132" s="626" t="str">
        <f t="shared" si="171"/>
        <v>บ้านควนยวน</v>
      </c>
      <c r="BH132" s="627">
        <f t="shared" si="172"/>
        <v>2</v>
      </c>
      <c r="BI132" s="652">
        <v>3</v>
      </c>
      <c r="BJ132" s="652">
        <v>2</v>
      </c>
      <c r="BK132" s="652">
        <v>1</v>
      </c>
      <c r="BL132" s="652">
        <v>1</v>
      </c>
      <c r="BM132" s="652"/>
      <c r="BN132" s="652">
        <v>2</v>
      </c>
      <c r="BO132" s="652"/>
      <c r="BP132" s="652"/>
      <c r="BQ132" s="652"/>
      <c r="BR132" s="652">
        <v>2</v>
      </c>
      <c r="BS132" s="652">
        <v>1</v>
      </c>
      <c r="BT132" s="652">
        <v>1</v>
      </c>
      <c r="BU132" s="652">
        <v>1</v>
      </c>
      <c r="BV132" s="652">
        <v>1</v>
      </c>
      <c r="BW132" s="652"/>
      <c r="BX132" s="652"/>
      <c r="BY132" s="652"/>
      <c r="BZ132" s="652"/>
      <c r="CA132" s="652">
        <v>2</v>
      </c>
      <c r="CB132" s="652"/>
      <c r="CC132" s="652">
        <v>2</v>
      </c>
      <c r="CD132" s="652"/>
      <c r="CE132" s="652"/>
      <c r="CF132" s="652"/>
      <c r="CG132" s="652"/>
      <c r="CH132" s="652">
        <v>0</v>
      </c>
      <c r="CI132" s="652"/>
      <c r="CJ132" s="630">
        <f t="shared" si="173"/>
        <v>21</v>
      </c>
      <c r="CK132" s="652">
        <f t="shared" ref="CK132:CL137" si="280">AO132</f>
        <v>2</v>
      </c>
      <c r="CL132" s="652">
        <f t="shared" si="280"/>
        <v>18</v>
      </c>
      <c r="CM132" s="653">
        <f t="shared" ref="CM132:CM137" si="281">SUM(CK132:CL132)</f>
        <v>20</v>
      </c>
      <c r="CN132" s="654">
        <f t="shared" ref="CN132:CN137" si="282">SUM(BH132)-CK132</f>
        <v>0</v>
      </c>
      <c r="CO132" s="655">
        <f t="shared" ref="CO132:CO137" si="283">SUM(BI132:CI132)-CL132</f>
        <v>1</v>
      </c>
      <c r="CP132" s="654">
        <f t="shared" ref="CP132:CP137" si="284">SUM(CN132:CO132)</f>
        <v>1</v>
      </c>
      <c r="CQ132" s="656"/>
      <c r="CR132" s="656"/>
      <c r="CS132" s="656"/>
      <c r="CT132" s="656"/>
      <c r="CU132" s="656"/>
      <c r="CV132" s="656"/>
      <c r="CW132" s="656"/>
      <c r="CX132" s="656"/>
      <c r="CY132" s="656"/>
      <c r="CZ132" s="656"/>
      <c r="DA132" s="656"/>
      <c r="DB132" s="656"/>
      <c r="DC132" s="656"/>
      <c r="DD132" s="656"/>
      <c r="DE132" s="656"/>
      <c r="DF132" s="656"/>
      <c r="DG132" s="656"/>
      <c r="DH132" s="656"/>
      <c r="DI132" s="656"/>
      <c r="DJ132" s="656"/>
      <c r="DK132" s="656"/>
      <c r="DL132" s="656"/>
      <c r="DM132" s="656"/>
      <c r="DN132" s="656"/>
      <c r="DO132" s="656"/>
      <c r="DP132" s="656"/>
      <c r="DQ132" s="656">
        <f t="shared" ref="DQ132:DQ137" si="285">SUM(CQ132:DP132)</f>
        <v>0</v>
      </c>
      <c r="DR132" s="637">
        <f t="shared" si="175"/>
        <v>13</v>
      </c>
      <c r="DS132" s="637" t="str">
        <f t="shared" si="176"/>
        <v>บ้านควนยวน</v>
      </c>
      <c r="DT132" s="656">
        <f t="shared" ref="DT132:DW137" si="286">AV132</f>
        <v>0</v>
      </c>
      <c r="DU132" s="656">
        <f t="shared" si="286"/>
        <v>0</v>
      </c>
      <c r="DV132" s="656">
        <f t="shared" si="286"/>
        <v>0</v>
      </c>
      <c r="DW132" s="656">
        <f t="shared" si="286"/>
        <v>0</v>
      </c>
      <c r="DX132" s="656">
        <f t="shared" ref="DX132:DX137" si="287">SUM(CP132)-DT132-DU132+DV132+DW132</f>
        <v>1</v>
      </c>
      <c r="DY132" s="657">
        <f t="shared" ref="DY132:DY137" si="288">SUM(DX132)/CM132*100</f>
        <v>5</v>
      </c>
      <c r="DZ132" s="658"/>
      <c r="EA132" s="658"/>
      <c r="EB132" s="658"/>
      <c r="EC132" s="658"/>
      <c r="ED132" s="658"/>
      <c r="EE132" s="658"/>
      <c r="EF132" s="658"/>
      <c r="EG132" s="658"/>
      <c r="EH132" s="658"/>
      <c r="EI132" s="658"/>
      <c r="EJ132" s="658"/>
      <c r="EK132" s="658"/>
      <c r="EL132" s="658"/>
      <c r="EM132" s="658"/>
      <c r="EN132" s="658"/>
      <c r="EO132" s="658"/>
      <c r="EP132" s="658"/>
      <c r="EQ132" s="658"/>
      <c r="ER132" s="658"/>
      <c r="ES132" s="658"/>
      <c r="ET132" s="658"/>
      <c r="EU132" s="658"/>
      <c r="EV132" s="658"/>
      <c r="EW132" s="658"/>
      <c r="EX132" s="658"/>
      <c r="EY132" s="658"/>
      <c r="EZ132" s="654">
        <f t="shared" ref="EZ132:EZ137" si="289">SUM(DZ132:EY132)</f>
        <v>0</v>
      </c>
      <c r="FA132" s="659"/>
      <c r="FB132" s="654">
        <f t="shared" ref="FB132:FB137" si="290">SUM(DT132)-EZ132</f>
        <v>0</v>
      </c>
      <c r="FD132" s="626">
        <f t="shared" si="174"/>
        <v>0</v>
      </c>
    </row>
    <row r="133" spans="1:160" s="527" customFormat="1">
      <c r="A133" s="526">
        <v>107</v>
      </c>
      <c r="B133" s="526" t="s">
        <v>621</v>
      </c>
      <c r="C133" s="526" t="str">
        <f>[1]เตรียมข้อมูล!C111</f>
        <v>ป่าบอน</v>
      </c>
      <c r="D133" s="526"/>
      <c r="E133" s="526">
        <v>16</v>
      </c>
      <c r="F133" s="526">
        <v>4</v>
      </c>
      <c r="G133" s="526" t="s">
        <v>104</v>
      </c>
      <c r="H133" s="647">
        <v>50</v>
      </c>
      <c r="I133" s="648">
        <f t="shared" si="257"/>
        <v>2</v>
      </c>
      <c r="J133" s="647">
        <v>50</v>
      </c>
      <c r="K133" s="648">
        <f t="shared" si="258"/>
        <v>2</v>
      </c>
      <c r="L133" s="647">
        <v>50</v>
      </c>
      <c r="M133" s="648">
        <f t="shared" si="259"/>
        <v>2</v>
      </c>
      <c r="N133" s="647">
        <v>34</v>
      </c>
      <c r="O133" s="648">
        <f t="shared" si="260"/>
        <v>1</v>
      </c>
      <c r="P133" s="647">
        <v>48</v>
      </c>
      <c r="Q133" s="648">
        <f t="shared" si="261"/>
        <v>1</v>
      </c>
      <c r="R133" s="647">
        <v>51</v>
      </c>
      <c r="S133" s="648">
        <f t="shared" si="262"/>
        <v>2</v>
      </c>
      <c r="T133" s="647">
        <v>50</v>
      </c>
      <c r="U133" s="648">
        <f t="shared" si="263"/>
        <v>2</v>
      </c>
      <c r="V133" s="647">
        <v>36</v>
      </c>
      <c r="W133" s="648">
        <f t="shared" si="264"/>
        <v>1</v>
      </c>
      <c r="X133" s="647">
        <v>58</v>
      </c>
      <c r="Y133" s="648">
        <f t="shared" si="265"/>
        <v>2</v>
      </c>
      <c r="Z133" s="647">
        <v>44</v>
      </c>
      <c r="AA133" s="648">
        <f t="shared" si="266"/>
        <v>1</v>
      </c>
      <c r="AB133" s="647">
        <v>28</v>
      </c>
      <c r="AC133" s="648">
        <f t="shared" si="267"/>
        <v>1</v>
      </c>
      <c r="AD133" s="647"/>
      <c r="AE133" s="648"/>
      <c r="AF133" s="647"/>
      <c r="AG133" s="648"/>
      <c r="AH133" s="647"/>
      <c r="AI133" s="648"/>
      <c r="AJ133" s="647">
        <f t="shared" si="268"/>
        <v>499</v>
      </c>
      <c r="AK133" s="647">
        <f t="shared" si="269"/>
        <v>17</v>
      </c>
      <c r="AL133" s="647">
        <v>2</v>
      </c>
      <c r="AM133" s="647">
        <v>26</v>
      </c>
      <c r="AN133" s="647">
        <f t="shared" si="270"/>
        <v>28</v>
      </c>
      <c r="AO133" s="649">
        <f t="shared" si="271"/>
        <v>2</v>
      </c>
      <c r="AP133" s="661">
        <f t="shared" si="272"/>
        <v>25</v>
      </c>
      <c r="AQ133" s="650">
        <f t="shared" si="273"/>
        <v>27</v>
      </c>
      <c r="AR133" s="650">
        <f t="shared" si="274"/>
        <v>0</v>
      </c>
      <c r="AS133" s="650">
        <f t="shared" si="274"/>
        <v>1</v>
      </c>
      <c r="AT133" s="650">
        <f t="shared" si="274"/>
        <v>1</v>
      </c>
      <c r="AU133" s="650">
        <f t="shared" si="275"/>
        <v>3.7037037037037033</v>
      </c>
      <c r="AV133" s="647">
        <v>1</v>
      </c>
      <c r="AW133" s="647"/>
      <c r="AX133" s="718"/>
      <c r="AY133" s="647">
        <v>2</v>
      </c>
      <c r="AZ133" s="647">
        <f t="shared" si="276"/>
        <v>2</v>
      </c>
      <c r="BA133" s="647">
        <f t="shared" si="277"/>
        <v>7.4074074074074066</v>
      </c>
      <c r="BB133" s="647"/>
      <c r="BC133" s="651"/>
      <c r="BD133" s="651">
        <f t="shared" si="278"/>
        <v>2</v>
      </c>
      <c r="BE133" s="651">
        <f t="shared" si="279"/>
        <v>8</v>
      </c>
      <c r="BF133" s="626">
        <f t="shared" si="170"/>
        <v>107</v>
      </c>
      <c r="BG133" s="626" t="str">
        <f t="shared" si="171"/>
        <v>บ้านทุ่งนารี</v>
      </c>
      <c r="BH133" s="627">
        <f t="shared" si="172"/>
        <v>2</v>
      </c>
      <c r="BI133" s="652">
        <v>4</v>
      </c>
      <c r="BJ133" s="652">
        <v>2</v>
      </c>
      <c r="BK133" s="652">
        <v>2</v>
      </c>
      <c r="BL133" s="652">
        <v>4</v>
      </c>
      <c r="BM133" s="652">
        <v>1</v>
      </c>
      <c r="BN133" s="652">
        <v>3</v>
      </c>
      <c r="BO133" s="652">
        <v>0</v>
      </c>
      <c r="BP133" s="652">
        <v>0</v>
      </c>
      <c r="BQ133" s="652">
        <v>0</v>
      </c>
      <c r="BR133" s="652">
        <v>2</v>
      </c>
      <c r="BS133" s="652">
        <v>0</v>
      </c>
      <c r="BT133" s="652">
        <v>1</v>
      </c>
      <c r="BU133" s="652">
        <v>1</v>
      </c>
      <c r="BV133" s="652">
        <v>0</v>
      </c>
      <c r="BW133" s="652">
        <v>0</v>
      </c>
      <c r="BX133" s="652">
        <v>1</v>
      </c>
      <c r="BY133" s="652">
        <v>0</v>
      </c>
      <c r="BZ133" s="652">
        <v>1</v>
      </c>
      <c r="CA133" s="652">
        <v>2</v>
      </c>
      <c r="CB133" s="652">
        <v>0</v>
      </c>
      <c r="CC133" s="652">
        <v>2</v>
      </c>
      <c r="CD133" s="652">
        <v>0</v>
      </c>
      <c r="CE133" s="652">
        <v>0</v>
      </c>
      <c r="CF133" s="652">
        <v>0</v>
      </c>
      <c r="CG133" s="652">
        <v>0</v>
      </c>
      <c r="CH133" s="652">
        <v>0</v>
      </c>
      <c r="CI133" s="652"/>
      <c r="CJ133" s="630">
        <f t="shared" si="173"/>
        <v>28</v>
      </c>
      <c r="CK133" s="652">
        <f t="shared" si="280"/>
        <v>2</v>
      </c>
      <c r="CL133" s="652">
        <f t="shared" si="280"/>
        <v>25</v>
      </c>
      <c r="CM133" s="653">
        <f t="shared" si="281"/>
        <v>27</v>
      </c>
      <c r="CN133" s="654">
        <f t="shared" si="282"/>
        <v>0</v>
      </c>
      <c r="CO133" s="655">
        <f t="shared" si="283"/>
        <v>1</v>
      </c>
      <c r="CP133" s="654">
        <f t="shared" si="284"/>
        <v>1</v>
      </c>
      <c r="CQ133" s="656"/>
      <c r="CR133" s="656"/>
      <c r="CS133" s="656"/>
      <c r="CT133" s="656"/>
      <c r="CU133" s="656"/>
      <c r="CV133" s="656"/>
      <c r="CW133" s="656"/>
      <c r="CX133" s="656"/>
      <c r="CY133" s="656"/>
      <c r="CZ133" s="656"/>
      <c r="DA133" s="656"/>
      <c r="DB133" s="656"/>
      <c r="DC133" s="656"/>
      <c r="DD133" s="656"/>
      <c r="DE133" s="656"/>
      <c r="DF133" s="656"/>
      <c r="DG133" s="656"/>
      <c r="DH133" s="656"/>
      <c r="DI133" s="656"/>
      <c r="DJ133" s="656"/>
      <c r="DK133" s="656"/>
      <c r="DL133" s="656"/>
      <c r="DM133" s="656"/>
      <c r="DN133" s="656"/>
      <c r="DO133" s="656"/>
      <c r="DP133" s="656"/>
      <c r="DQ133" s="656">
        <f t="shared" si="285"/>
        <v>0</v>
      </c>
      <c r="DR133" s="637">
        <f t="shared" si="175"/>
        <v>107</v>
      </c>
      <c r="DS133" s="637" t="str">
        <f t="shared" si="176"/>
        <v>บ้านทุ่งนารี</v>
      </c>
      <c r="DT133" s="656">
        <f t="shared" si="286"/>
        <v>1</v>
      </c>
      <c r="DU133" s="656">
        <f t="shared" si="286"/>
        <v>0</v>
      </c>
      <c r="DV133" s="656">
        <f t="shared" si="286"/>
        <v>0</v>
      </c>
      <c r="DW133" s="656">
        <f t="shared" si="286"/>
        <v>2</v>
      </c>
      <c r="DX133" s="656">
        <f t="shared" si="287"/>
        <v>2</v>
      </c>
      <c r="DY133" s="657">
        <f t="shared" si="288"/>
        <v>7.4074074074074066</v>
      </c>
      <c r="DZ133" s="658"/>
      <c r="EA133" s="658"/>
      <c r="EB133" s="658"/>
      <c r="EC133" s="658">
        <v>1</v>
      </c>
      <c r="ED133" s="658"/>
      <c r="EE133" s="658"/>
      <c r="EF133" s="658"/>
      <c r="EG133" s="658"/>
      <c r="EH133" s="658"/>
      <c r="EI133" s="658"/>
      <c r="EJ133" s="658"/>
      <c r="EK133" s="658"/>
      <c r="EL133" s="658"/>
      <c r="EM133" s="658"/>
      <c r="EN133" s="658"/>
      <c r="EO133" s="658"/>
      <c r="EP133" s="658"/>
      <c r="EQ133" s="658"/>
      <c r="ER133" s="658"/>
      <c r="ES133" s="658"/>
      <c r="ET133" s="658"/>
      <c r="EU133" s="658"/>
      <c r="EV133" s="658"/>
      <c r="EW133" s="658"/>
      <c r="EX133" s="658"/>
      <c r="EY133" s="658"/>
      <c r="EZ133" s="654">
        <f t="shared" si="289"/>
        <v>1</v>
      </c>
      <c r="FA133" s="659"/>
      <c r="FB133" s="654">
        <f t="shared" si="290"/>
        <v>0</v>
      </c>
      <c r="FD133" s="626">
        <f t="shared" si="174"/>
        <v>0</v>
      </c>
    </row>
    <row r="134" spans="1:160" s="527" customFormat="1">
      <c r="A134" s="526">
        <v>104</v>
      </c>
      <c r="B134" s="526" t="s">
        <v>622</v>
      </c>
      <c r="C134" s="526" t="str">
        <f>[1]เตรียมข้อมูล!C108</f>
        <v>ป่าบอน</v>
      </c>
      <c r="D134" s="526"/>
      <c r="E134" s="526">
        <v>12</v>
      </c>
      <c r="F134" s="526">
        <v>4</v>
      </c>
      <c r="G134" s="526" t="s">
        <v>104</v>
      </c>
      <c r="H134" s="647">
        <v>48</v>
      </c>
      <c r="I134" s="648">
        <f t="shared" si="257"/>
        <v>2</v>
      </c>
      <c r="J134" s="647">
        <v>55</v>
      </c>
      <c r="K134" s="648">
        <f t="shared" si="258"/>
        <v>2</v>
      </c>
      <c r="L134" s="647">
        <v>56</v>
      </c>
      <c r="M134" s="648">
        <f t="shared" si="259"/>
        <v>2</v>
      </c>
      <c r="N134" s="647">
        <v>44</v>
      </c>
      <c r="O134" s="648">
        <f t="shared" si="260"/>
        <v>1</v>
      </c>
      <c r="P134" s="647">
        <v>39</v>
      </c>
      <c r="Q134" s="648">
        <f t="shared" si="261"/>
        <v>1</v>
      </c>
      <c r="R134" s="647">
        <v>53</v>
      </c>
      <c r="S134" s="648">
        <f t="shared" si="262"/>
        <v>2</v>
      </c>
      <c r="T134" s="647">
        <v>43</v>
      </c>
      <c r="U134" s="648">
        <f t="shared" si="263"/>
        <v>1</v>
      </c>
      <c r="V134" s="647">
        <v>45</v>
      </c>
      <c r="W134" s="648">
        <f t="shared" si="264"/>
        <v>1</v>
      </c>
      <c r="X134" s="647">
        <v>29</v>
      </c>
      <c r="Y134" s="648">
        <f t="shared" si="265"/>
        <v>1</v>
      </c>
      <c r="Z134" s="647">
        <v>21</v>
      </c>
      <c r="AA134" s="648">
        <f t="shared" si="266"/>
        <v>1</v>
      </c>
      <c r="AB134" s="647">
        <v>6</v>
      </c>
      <c r="AC134" s="648">
        <f t="shared" si="267"/>
        <v>1</v>
      </c>
      <c r="AD134" s="647"/>
      <c r="AE134" s="648"/>
      <c r="AF134" s="647"/>
      <c r="AG134" s="648"/>
      <c r="AH134" s="647"/>
      <c r="AI134" s="648"/>
      <c r="AJ134" s="647">
        <f t="shared" si="268"/>
        <v>439</v>
      </c>
      <c r="AK134" s="647">
        <f t="shared" si="269"/>
        <v>15</v>
      </c>
      <c r="AL134" s="647">
        <v>2</v>
      </c>
      <c r="AM134" s="647">
        <v>26</v>
      </c>
      <c r="AN134" s="647">
        <f t="shared" si="270"/>
        <v>28</v>
      </c>
      <c r="AO134" s="649">
        <f t="shared" si="271"/>
        <v>2</v>
      </c>
      <c r="AP134" s="661">
        <f t="shared" si="272"/>
        <v>22</v>
      </c>
      <c r="AQ134" s="650">
        <f t="shared" si="273"/>
        <v>24</v>
      </c>
      <c r="AR134" s="650">
        <f t="shared" si="274"/>
        <v>0</v>
      </c>
      <c r="AS134" s="650">
        <f t="shared" si="274"/>
        <v>4</v>
      </c>
      <c r="AT134" s="650">
        <f t="shared" si="274"/>
        <v>4</v>
      </c>
      <c r="AU134" s="650">
        <f t="shared" si="275"/>
        <v>16.666666666666664</v>
      </c>
      <c r="AV134" s="647"/>
      <c r="AW134" s="647">
        <v>2</v>
      </c>
      <c r="AX134" s="718"/>
      <c r="AY134" s="647"/>
      <c r="AZ134" s="647">
        <f t="shared" si="276"/>
        <v>2</v>
      </c>
      <c r="BA134" s="647">
        <f t="shared" si="277"/>
        <v>8.3333333333333321</v>
      </c>
      <c r="BB134" s="647"/>
      <c r="BC134" s="651"/>
      <c r="BD134" s="651">
        <f t="shared" si="278"/>
        <v>2</v>
      </c>
      <c r="BE134" s="651">
        <f t="shared" si="279"/>
        <v>6</v>
      </c>
      <c r="BF134" s="626">
        <f t="shared" si="170"/>
        <v>104</v>
      </c>
      <c r="BG134" s="626" t="str">
        <f t="shared" si="171"/>
        <v>บ้านหนองธง</v>
      </c>
      <c r="BH134" s="627">
        <f t="shared" si="172"/>
        <v>2</v>
      </c>
      <c r="BI134" s="652">
        <v>2</v>
      </c>
      <c r="BJ134" s="652">
        <v>5</v>
      </c>
      <c r="BK134" s="652">
        <v>2</v>
      </c>
      <c r="BL134" s="652">
        <v>2</v>
      </c>
      <c r="BM134" s="652">
        <v>2</v>
      </c>
      <c r="BN134" s="652">
        <v>2</v>
      </c>
      <c r="BO134" s="652"/>
      <c r="BP134" s="652"/>
      <c r="BQ134" s="652"/>
      <c r="BR134" s="652">
        <v>1</v>
      </c>
      <c r="BS134" s="652"/>
      <c r="BT134" s="652">
        <v>1</v>
      </c>
      <c r="BU134" s="652"/>
      <c r="BV134" s="652"/>
      <c r="BW134" s="652">
        <v>1</v>
      </c>
      <c r="BX134" s="652">
        <v>1</v>
      </c>
      <c r="BY134" s="652">
        <v>1</v>
      </c>
      <c r="BZ134" s="652"/>
      <c r="CA134" s="652">
        <v>2</v>
      </c>
      <c r="CB134" s="652"/>
      <c r="CC134" s="652">
        <v>1</v>
      </c>
      <c r="CD134" s="652"/>
      <c r="CE134" s="652"/>
      <c r="CF134" s="652"/>
      <c r="CG134" s="652"/>
      <c r="CH134" s="652">
        <v>1</v>
      </c>
      <c r="CI134" s="652">
        <v>2</v>
      </c>
      <c r="CJ134" s="630">
        <f t="shared" si="173"/>
        <v>28</v>
      </c>
      <c r="CK134" s="652">
        <f t="shared" si="280"/>
        <v>2</v>
      </c>
      <c r="CL134" s="652">
        <f t="shared" si="280"/>
        <v>22</v>
      </c>
      <c r="CM134" s="653">
        <f t="shared" si="281"/>
        <v>24</v>
      </c>
      <c r="CN134" s="654">
        <f t="shared" si="282"/>
        <v>0</v>
      </c>
      <c r="CO134" s="655">
        <f t="shared" si="283"/>
        <v>4</v>
      </c>
      <c r="CP134" s="654">
        <f t="shared" si="284"/>
        <v>4</v>
      </c>
      <c r="CQ134" s="656"/>
      <c r="CR134" s="656"/>
      <c r="CS134" s="656"/>
      <c r="CT134" s="656"/>
      <c r="CU134" s="656"/>
      <c r="CV134" s="656"/>
      <c r="CW134" s="656"/>
      <c r="CX134" s="656"/>
      <c r="CY134" s="656"/>
      <c r="CZ134" s="656"/>
      <c r="DA134" s="656"/>
      <c r="DB134" s="656"/>
      <c r="DC134" s="656"/>
      <c r="DD134" s="656"/>
      <c r="DE134" s="656"/>
      <c r="DF134" s="656"/>
      <c r="DG134" s="656"/>
      <c r="DH134" s="656"/>
      <c r="DI134" s="656"/>
      <c r="DJ134" s="656"/>
      <c r="DK134" s="656"/>
      <c r="DL134" s="656"/>
      <c r="DM134" s="656"/>
      <c r="DN134" s="656"/>
      <c r="DO134" s="656"/>
      <c r="DP134" s="656"/>
      <c r="DQ134" s="656">
        <f t="shared" si="285"/>
        <v>0</v>
      </c>
      <c r="DR134" s="637">
        <f t="shared" si="175"/>
        <v>104</v>
      </c>
      <c r="DS134" s="637" t="str">
        <f t="shared" si="176"/>
        <v>บ้านหนองธง</v>
      </c>
      <c r="DT134" s="656">
        <f t="shared" si="286"/>
        <v>0</v>
      </c>
      <c r="DU134" s="656">
        <f t="shared" si="286"/>
        <v>2</v>
      </c>
      <c r="DV134" s="656">
        <f t="shared" si="286"/>
        <v>0</v>
      </c>
      <c r="DW134" s="656">
        <f t="shared" si="286"/>
        <v>0</v>
      </c>
      <c r="DX134" s="656">
        <f t="shared" si="287"/>
        <v>2</v>
      </c>
      <c r="DY134" s="657">
        <f t="shared" si="288"/>
        <v>8.3333333333333321</v>
      </c>
      <c r="DZ134" s="658"/>
      <c r="EA134" s="658"/>
      <c r="EB134" s="658"/>
      <c r="EC134" s="658"/>
      <c r="ED134" s="658"/>
      <c r="EE134" s="658"/>
      <c r="EF134" s="658"/>
      <c r="EG134" s="658"/>
      <c r="EH134" s="658"/>
      <c r="EI134" s="658"/>
      <c r="EJ134" s="658"/>
      <c r="EK134" s="658"/>
      <c r="EL134" s="658"/>
      <c r="EM134" s="658"/>
      <c r="EN134" s="658"/>
      <c r="EO134" s="658"/>
      <c r="EP134" s="658"/>
      <c r="EQ134" s="658"/>
      <c r="ER134" s="658"/>
      <c r="ES134" s="658"/>
      <c r="ET134" s="658"/>
      <c r="EU134" s="658"/>
      <c r="EV134" s="658"/>
      <c r="EW134" s="658"/>
      <c r="EX134" s="658"/>
      <c r="EY134" s="658"/>
      <c r="EZ134" s="654">
        <f t="shared" si="289"/>
        <v>0</v>
      </c>
      <c r="FA134" s="659"/>
      <c r="FB134" s="654">
        <f t="shared" si="290"/>
        <v>0</v>
      </c>
      <c r="FD134" s="626">
        <f t="shared" si="174"/>
        <v>0</v>
      </c>
    </row>
    <row r="135" spans="1:160" s="527" customFormat="1">
      <c r="A135" s="526">
        <v>108</v>
      </c>
      <c r="B135" s="526" t="s">
        <v>623</v>
      </c>
      <c r="C135" s="526" t="str">
        <f>[1]เตรียมข้อมูล!C112</f>
        <v>ป่าบอน</v>
      </c>
      <c r="D135" s="526"/>
      <c r="E135" s="526">
        <v>9</v>
      </c>
      <c r="F135" s="526">
        <v>4</v>
      </c>
      <c r="G135" s="526" t="s">
        <v>104</v>
      </c>
      <c r="H135" s="647">
        <v>32</v>
      </c>
      <c r="I135" s="648">
        <f t="shared" si="257"/>
        <v>1</v>
      </c>
      <c r="J135" s="647">
        <v>45</v>
      </c>
      <c r="K135" s="648">
        <f t="shared" si="258"/>
        <v>2</v>
      </c>
      <c r="L135" s="647">
        <v>30</v>
      </c>
      <c r="M135" s="648">
        <f t="shared" si="259"/>
        <v>1</v>
      </c>
      <c r="N135" s="647">
        <v>33</v>
      </c>
      <c r="O135" s="648">
        <f t="shared" si="260"/>
        <v>1</v>
      </c>
      <c r="P135" s="647">
        <v>23</v>
      </c>
      <c r="Q135" s="648">
        <f t="shared" si="261"/>
        <v>1</v>
      </c>
      <c r="R135" s="647">
        <v>38</v>
      </c>
      <c r="S135" s="648">
        <f t="shared" si="262"/>
        <v>1</v>
      </c>
      <c r="T135" s="647">
        <v>32</v>
      </c>
      <c r="U135" s="648">
        <f t="shared" si="263"/>
        <v>1</v>
      </c>
      <c r="V135" s="647">
        <v>35</v>
      </c>
      <c r="W135" s="648">
        <f t="shared" si="264"/>
        <v>1</v>
      </c>
      <c r="X135" s="647">
        <v>15</v>
      </c>
      <c r="Y135" s="648">
        <f t="shared" si="265"/>
        <v>1</v>
      </c>
      <c r="Z135" s="647">
        <v>14</v>
      </c>
      <c r="AA135" s="648">
        <f t="shared" si="266"/>
        <v>1</v>
      </c>
      <c r="AB135" s="647">
        <v>5</v>
      </c>
      <c r="AC135" s="648">
        <f t="shared" si="267"/>
        <v>1</v>
      </c>
      <c r="AD135" s="647"/>
      <c r="AE135" s="648"/>
      <c r="AF135" s="647"/>
      <c r="AG135" s="648"/>
      <c r="AH135" s="647"/>
      <c r="AI135" s="648"/>
      <c r="AJ135" s="647">
        <f t="shared" si="268"/>
        <v>302</v>
      </c>
      <c r="AK135" s="647">
        <f t="shared" si="269"/>
        <v>12</v>
      </c>
      <c r="AL135" s="647">
        <v>1</v>
      </c>
      <c r="AM135" s="647">
        <v>20</v>
      </c>
      <c r="AN135" s="647">
        <f t="shared" si="270"/>
        <v>21</v>
      </c>
      <c r="AO135" s="649">
        <f t="shared" si="271"/>
        <v>1</v>
      </c>
      <c r="AP135" s="661">
        <f t="shared" si="272"/>
        <v>18</v>
      </c>
      <c r="AQ135" s="650">
        <f t="shared" si="273"/>
        <v>19</v>
      </c>
      <c r="AR135" s="650">
        <f t="shared" si="274"/>
        <v>0</v>
      </c>
      <c r="AS135" s="650">
        <f t="shared" si="274"/>
        <v>2</v>
      </c>
      <c r="AT135" s="650">
        <f t="shared" si="274"/>
        <v>2</v>
      </c>
      <c r="AU135" s="650">
        <f t="shared" si="275"/>
        <v>10.526315789473683</v>
      </c>
      <c r="AV135" s="647"/>
      <c r="AW135" s="647"/>
      <c r="AX135" s="718"/>
      <c r="AY135" s="647"/>
      <c r="AZ135" s="647">
        <f t="shared" si="276"/>
        <v>2</v>
      </c>
      <c r="BA135" s="647">
        <f t="shared" si="277"/>
        <v>10.526315789473683</v>
      </c>
      <c r="BB135" s="647"/>
      <c r="BC135" s="651"/>
      <c r="BD135" s="651">
        <f t="shared" si="278"/>
        <v>1</v>
      </c>
      <c r="BE135" s="651">
        <f t="shared" si="279"/>
        <v>6</v>
      </c>
      <c r="BF135" s="626">
        <f t="shared" si="170"/>
        <v>108</v>
      </c>
      <c r="BG135" s="626" t="str">
        <f t="shared" si="171"/>
        <v>บ้านโหล๊ะหาร</v>
      </c>
      <c r="BH135" s="627">
        <f t="shared" si="172"/>
        <v>1</v>
      </c>
      <c r="BI135" s="652">
        <v>3</v>
      </c>
      <c r="BJ135" s="652">
        <v>3</v>
      </c>
      <c r="BK135" s="652">
        <v>2</v>
      </c>
      <c r="BL135" s="652">
        <v>2</v>
      </c>
      <c r="BM135" s="652"/>
      <c r="BN135" s="652">
        <v>2</v>
      </c>
      <c r="BO135" s="652"/>
      <c r="BP135" s="652"/>
      <c r="BQ135" s="652"/>
      <c r="BR135" s="652">
        <v>1</v>
      </c>
      <c r="BS135" s="652"/>
      <c r="BT135" s="652">
        <v>2</v>
      </c>
      <c r="BU135" s="652"/>
      <c r="BV135" s="652"/>
      <c r="BW135" s="652"/>
      <c r="BX135" s="652"/>
      <c r="BY135" s="652"/>
      <c r="BZ135" s="652"/>
      <c r="CA135" s="652">
        <v>1</v>
      </c>
      <c r="CB135" s="652"/>
      <c r="CC135" s="652">
        <v>1</v>
      </c>
      <c r="CD135" s="652"/>
      <c r="CE135" s="652"/>
      <c r="CF135" s="652"/>
      <c r="CG135" s="652"/>
      <c r="CH135" s="652">
        <v>3</v>
      </c>
      <c r="CI135" s="652"/>
      <c r="CJ135" s="630">
        <f t="shared" si="173"/>
        <v>21</v>
      </c>
      <c r="CK135" s="652">
        <f t="shared" si="280"/>
        <v>1</v>
      </c>
      <c r="CL135" s="652">
        <f t="shared" si="280"/>
        <v>18</v>
      </c>
      <c r="CM135" s="653">
        <f t="shared" si="281"/>
        <v>19</v>
      </c>
      <c r="CN135" s="654">
        <f t="shared" si="282"/>
        <v>0</v>
      </c>
      <c r="CO135" s="655">
        <f t="shared" si="283"/>
        <v>2</v>
      </c>
      <c r="CP135" s="654">
        <f t="shared" si="284"/>
        <v>2</v>
      </c>
      <c r="CQ135" s="656"/>
      <c r="CR135" s="656"/>
      <c r="CS135" s="656"/>
      <c r="CT135" s="656"/>
      <c r="CU135" s="656"/>
      <c r="CV135" s="656"/>
      <c r="CW135" s="656"/>
      <c r="CX135" s="656"/>
      <c r="CY135" s="656"/>
      <c r="CZ135" s="656"/>
      <c r="DA135" s="656"/>
      <c r="DB135" s="656"/>
      <c r="DC135" s="656"/>
      <c r="DD135" s="656"/>
      <c r="DE135" s="656"/>
      <c r="DF135" s="656"/>
      <c r="DG135" s="656"/>
      <c r="DH135" s="656"/>
      <c r="DI135" s="656"/>
      <c r="DJ135" s="656"/>
      <c r="DK135" s="656"/>
      <c r="DL135" s="656"/>
      <c r="DM135" s="656"/>
      <c r="DN135" s="656"/>
      <c r="DO135" s="656"/>
      <c r="DP135" s="656"/>
      <c r="DQ135" s="656">
        <f t="shared" si="285"/>
        <v>0</v>
      </c>
      <c r="DR135" s="637">
        <f t="shared" si="175"/>
        <v>108</v>
      </c>
      <c r="DS135" s="637" t="str">
        <f t="shared" si="176"/>
        <v>บ้านโหล๊ะหาร</v>
      </c>
      <c r="DT135" s="656">
        <f t="shared" si="286"/>
        <v>0</v>
      </c>
      <c r="DU135" s="656">
        <f t="shared" si="286"/>
        <v>0</v>
      </c>
      <c r="DV135" s="656">
        <f t="shared" si="286"/>
        <v>0</v>
      </c>
      <c r="DW135" s="656">
        <f t="shared" si="286"/>
        <v>0</v>
      </c>
      <c r="DX135" s="656">
        <f t="shared" si="287"/>
        <v>2</v>
      </c>
      <c r="DY135" s="657">
        <f t="shared" si="288"/>
        <v>10.526315789473683</v>
      </c>
      <c r="DZ135" s="658"/>
      <c r="EA135" s="658"/>
      <c r="EB135" s="658"/>
      <c r="EC135" s="658"/>
      <c r="ED135" s="658"/>
      <c r="EE135" s="658"/>
      <c r="EF135" s="658"/>
      <c r="EG135" s="658"/>
      <c r="EH135" s="658"/>
      <c r="EI135" s="658"/>
      <c r="EJ135" s="658"/>
      <c r="EK135" s="658"/>
      <c r="EL135" s="658"/>
      <c r="EM135" s="658"/>
      <c r="EN135" s="658"/>
      <c r="EO135" s="658"/>
      <c r="EP135" s="658"/>
      <c r="EQ135" s="658"/>
      <c r="ER135" s="658"/>
      <c r="ES135" s="658"/>
      <c r="ET135" s="658"/>
      <c r="EU135" s="658"/>
      <c r="EV135" s="658"/>
      <c r="EW135" s="658"/>
      <c r="EX135" s="658"/>
      <c r="EY135" s="658"/>
      <c r="EZ135" s="654">
        <f t="shared" si="289"/>
        <v>0</v>
      </c>
      <c r="FA135" s="659"/>
      <c r="FB135" s="654">
        <f t="shared" si="290"/>
        <v>0</v>
      </c>
      <c r="FD135" s="626">
        <f t="shared" si="174"/>
        <v>0</v>
      </c>
    </row>
    <row r="136" spans="1:160" s="527" customFormat="1">
      <c r="A136" s="526">
        <v>74</v>
      </c>
      <c r="B136" s="526" t="s">
        <v>624</v>
      </c>
      <c r="C136" s="526" t="str">
        <f>[1]เตรียมข้อมูล!C78</f>
        <v>กงหรา</v>
      </c>
      <c r="D136" s="526"/>
      <c r="E136" s="526">
        <v>15</v>
      </c>
      <c r="F136" s="526">
        <v>4</v>
      </c>
      <c r="G136" s="526" t="s">
        <v>104</v>
      </c>
      <c r="H136" s="647">
        <v>35</v>
      </c>
      <c r="I136" s="648">
        <f t="shared" si="257"/>
        <v>1</v>
      </c>
      <c r="J136" s="647">
        <v>37</v>
      </c>
      <c r="K136" s="648">
        <f t="shared" si="258"/>
        <v>1</v>
      </c>
      <c r="L136" s="647">
        <v>45</v>
      </c>
      <c r="M136" s="648">
        <f t="shared" si="259"/>
        <v>1</v>
      </c>
      <c r="N136" s="647">
        <v>30</v>
      </c>
      <c r="O136" s="648">
        <f t="shared" si="260"/>
        <v>1</v>
      </c>
      <c r="P136" s="647">
        <v>31</v>
      </c>
      <c r="Q136" s="648">
        <f t="shared" si="261"/>
        <v>1</v>
      </c>
      <c r="R136" s="647">
        <v>28</v>
      </c>
      <c r="S136" s="648">
        <f t="shared" si="262"/>
        <v>1</v>
      </c>
      <c r="T136" s="647">
        <v>35</v>
      </c>
      <c r="U136" s="648">
        <f t="shared" si="263"/>
        <v>1</v>
      </c>
      <c r="V136" s="647">
        <v>27</v>
      </c>
      <c r="W136" s="648">
        <f t="shared" si="264"/>
        <v>1</v>
      </c>
      <c r="X136" s="647">
        <v>30</v>
      </c>
      <c r="Y136" s="648">
        <f t="shared" si="265"/>
        <v>1</v>
      </c>
      <c r="Z136" s="647">
        <v>29</v>
      </c>
      <c r="AA136" s="648">
        <f t="shared" si="266"/>
        <v>1</v>
      </c>
      <c r="AB136" s="647">
        <v>20</v>
      </c>
      <c r="AC136" s="648">
        <f t="shared" si="267"/>
        <v>1</v>
      </c>
      <c r="AD136" s="647"/>
      <c r="AE136" s="648"/>
      <c r="AF136" s="647"/>
      <c r="AG136" s="648"/>
      <c r="AH136" s="647"/>
      <c r="AI136" s="648"/>
      <c r="AJ136" s="647">
        <f t="shared" si="268"/>
        <v>347</v>
      </c>
      <c r="AK136" s="647">
        <f t="shared" si="269"/>
        <v>11</v>
      </c>
      <c r="AL136" s="647">
        <v>3</v>
      </c>
      <c r="AM136" s="647">
        <v>19</v>
      </c>
      <c r="AN136" s="647">
        <f t="shared" si="270"/>
        <v>22</v>
      </c>
      <c r="AO136" s="649">
        <f t="shared" si="271"/>
        <v>1</v>
      </c>
      <c r="AP136" s="661">
        <f t="shared" si="272"/>
        <v>17</v>
      </c>
      <c r="AQ136" s="650">
        <f t="shared" si="273"/>
        <v>18</v>
      </c>
      <c r="AR136" s="650">
        <f t="shared" si="274"/>
        <v>2</v>
      </c>
      <c r="AS136" s="650">
        <f t="shared" si="274"/>
        <v>2</v>
      </c>
      <c r="AT136" s="650">
        <f t="shared" si="274"/>
        <v>4</v>
      </c>
      <c r="AU136" s="650">
        <f t="shared" si="275"/>
        <v>22.222222222222221</v>
      </c>
      <c r="AV136" s="647">
        <v>2</v>
      </c>
      <c r="AW136" s="647"/>
      <c r="AX136" s="718"/>
      <c r="AY136" s="647"/>
      <c r="AZ136" s="647">
        <f t="shared" si="276"/>
        <v>2</v>
      </c>
      <c r="BA136" s="647">
        <f t="shared" si="277"/>
        <v>11.111111111111111</v>
      </c>
      <c r="BB136" s="647"/>
      <c r="BC136" s="651"/>
      <c r="BD136" s="651">
        <f t="shared" si="278"/>
        <v>1</v>
      </c>
      <c r="BE136" s="651">
        <f t="shared" si="279"/>
        <v>6</v>
      </c>
      <c r="BF136" s="626">
        <f t="shared" si="170"/>
        <v>74</v>
      </c>
      <c r="BG136" s="626" t="str">
        <f t="shared" si="171"/>
        <v>บ้านควนประกอบ</v>
      </c>
      <c r="BH136" s="627">
        <f t="shared" si="172"/>
        <v>3</v>
      </c>
      <c r="BI136" s="652">
        <v>3</v>
      </c>
      <c r="BJ136" s="652">
        <v>1</v>
      </c>
      <c r="BK136" s="652">
        <v>5</v>
      </c>
      <c r="BL136" s="652">
        <v>3</v>
      </c>
      <c r="BM136" s="652">
        <v>0</v>
      </c>
      <c r="BN136" s="652">
        <v>1</v>
      </c>
      <c r="BO136" s="652">
        <v>0</v>
      </c>
      <c r="BP136" s="652">
        <v>0</v>
      </c>
      <c r="BQ136" s="652">
        <v>0</v>
      </c>
      <c r="BR136" s="652">
        <v>1</v>
      </c>
      <c r="BS136" s="652">
        <v>2</v>
      </c>
      <c r="BT136" s="652">
        <v>0</v>
      </c>
      <c r="BU136" s="652">
        <v>0</v>
      </c>
      <c r="BV136" s="652">
        <v>0</v>
      </c>
      <c r="BW136" s="652">
        <v>0</v>
      </c>
      <c r="BX136" s="652">
        <v>0</v>
      </c>
      <c r="BY136" s="652">
        <v>0</v>
      </c>
      <c r="BZ136" s="652">
        <v>0</v>
      </c>
      <c r="CA136" s="652">
        <v>1</v>
      </c>
      <c r="CB136" s="652">
        <v>0</v>
      </c>
      <c r="CC136" s="652">
        <v>1</v>
      </c>
      <c r="CD136" s="652">
        <v>0</v>
      </c>
      <c r="CE136" s="652">
        <v>0</v>
      </c>
      <c r="CF136" s="652">
        <v>0</v>
      </c>
      <c r="CG136" s="652">
        <v>0</v>
      </c>
      <c r="CH136" s="652">
        <v>1</v>
      </c>
      <c r="CI136" s="652"/>
      <c r="CJ136" s="630">
        <f t="shared" si="173"/>
        <v>22</v>
      </c>
      <c r="CK136" s="652">
        <f t="shared" si="280"/>
        <v>1</v>
      </c>
      <c r="CL136" s="652">
        <f t="shared" si="280"/>
        <v>17</v>
      </c>
      <c r="CM136" s="653">
        <f t="shared" si="281"/>
        <v>18</v>
      </c>
      <c r="CN136" s="654">
        <f t="shared" si="282"/>
        <v>2</v>
      </c>
      <c r="CO136" s="655">
        <f t="shared" si="283"/>
        <v>2</v>
      </c>
      <c r="CP136" s="654">
        <f t="shared" si="284"/>
        <v>4</v>
      </c>
      <c r="CQ136" s="656"/>
      <c r="CR136" s="656"/>
      <c r="CS136" s="656"/>
      <c r="CT136" s="656"/>
      <c r="CU136" s="656"/>
      <c r="CV136" s="656"/>
      <c r="CW136" s="656"/>
      <c r="CX136" s="656"/>
      <c r="CY136" s="656"/>
      <c r="CZ136" s="656"/>
      <c r="DA136" s="656"/>
      <c r="DB136" s="656"/>
      <c r="DC136" s="656"/>
      <c r="DD136" s="656"/>
      <c r="DE136" s="656"/>
      <c r="DF136" s="656"/>
      <c r="DG136" s="656"/>
      <c r="DH136" s="656"/>
      <c r="DI136" s="656"/>
      <c r="DJ136" s="656"/>
      <c r="DK136" s="656"/>
      <c r="DL136" s="656"/>
      <c r="DM136" s="656"/>
      <c r="DN136" s="656"/>
      <c r="DO136" s="656"/>
      <c r="DP136" s="656"/>
      <c r="DQ136" s="656">
        <f t="shared" si="285"/>
        <v>0</v>
      </c>
      <c r="DR136" s="637">
        <f t="shared" si="175"/>
        <v>74</v>
      </c>
      <c r="DS136" s="637" t="str">
        <f t="shared" si="176"/>
        <v>บ้านควนประกอบ</v>
      </c>
      <c r="DT136" s="656">
        <f t="shared" si="286"/>
        <v>2</v>
      </c>
      <c r="DU136" s="656">
        <f t="shared" si="286"/>
        <v>0</v>
      </c>
      <c r="DV136" s="656">
        <f t="shared" si="286"/>
        <v>0</v>
      </c>
      <c r="DW136" s="656">
        <f t="shared" si="286"/>
        <v>0</v>
      </c>
      <c r="DX136" s="656">
        <f t="shared" si="287"/>
        <v>2</v>
      </c>
      <c r="DY136" s="657">
        <f t="shared" si="288"/>
        <v>11.111111111111111</v>
      </c>
      <c r="DZ136" s="664">
        <v>1</v>
      </c>
      <c r="EA136" s="664">
        <v>1</v>
      </c>
      <c r="EB136" s="664"/>
      <c r="EC136" s="664"/>
      <c r="ED136" s="664"/>
      <c r="EE136" s="664"/>
      <c r="EF136" s="664"/>
      <c r="EG136" s="664"/>
      <c r="EH136" s="664"/>
      <c r="EI136" s="664"/>
      <c r="EJ136" s="664"/>
      <c r="EK136" s="658"/>
      <c r="EL136" s="658"/>
      <c r="EM136" s="658"/>
      <c r="EN136" s="658"/>
      <c r="EO136" s="658"/>
      <c r="EP136" s="658"/>
      <c r="EQ136" s="658"/>
      <c r="ER136" s="658"/>
      <c r="ES136" s="658"/>
      <c r="ET136" s="658"/>
      <c r="EU136" s="658"/>
      <c r="EV136" s="658"/>
      <c r="EW136" s="658"/>
      <c r="EX136" s="658"/>
      <c r="EY136" s="658"/>
      <c r="EZ136" s="654">
        <f t="shared" si="289"/>
        <v>2</v>
      </c>
      <c r="FA136" s="659"/>
      <c r="FB136" s="654">
        <f t="shared" si="290"/>
        <v>0</v>
      </c>
      <c r="FD136" s="626">
        <f t="shared" si="174"/>
        <v>0</v>
      </c>
    </row>
    <row r="137" spans="1:160" s="527" customFormat="1">
      <c r="A137" s="526">
        <v>114</v>
      </c>
      <c r="B137" s="526" t="s">
        <v>625</v>
      </c>
      <c r="C137" s="526" t="str">
        <f>[1]เตรียมข้อมูล!C118</f>
        <v>บางแก้ว</v>
      </c>
      <c r="D137" s="526"/>
      <c r="E137" s="526">
        <v>15</v>
      </c>
      <c r="F137" s="526">
        <v>4</v>
      </c>
      <c r="G137" s="526" t="s">
        <v>104</v>
      </c>
      <c r="H137" s="647">
        <v>19</v>
      </c>
      <c r="I137" s="648">
        <f t="shared" si="257"/>
        <v>1</v>
      </c>
      <c r="J137" s="647">
        <v>35</v>
      </c>
      <c r="K137" s="648">
        <f t="shared" si="258"/>
        <v>1</v>
      </c>
      <c r="L137" s="647">
        <v>36</v>
      </c>
      <c r="M137" s="648">
        <f t="shared" si="259"/>
        <v>1</v>
      </c>
      <c r="N137" s="647">
        <v>47</v>
      </c>
      <c r="O137" s="648">
        <f t="shared" si="260"/>
        <v>1</v>
      </c>
      <c r="P137" s="647">
        <v>42</v>
      </c>
      <c r="Q137" s="648">
        <f t="shared" si="261"/>
        <v>1</v>
      </c>
      <c r="R137" s="647">
        <v>46</v>
      </c>
      <c r="S137" s="648">
        <f t="shared" si="262"/>
        <v>1</v>
      </c>
      <c r="T137" s="647">
        <v>34</v>
      </c>
      <c r="U137" s="648">
        <f t="shared" si="263"/>
        <v>1</v>
      </c>
      <c r="V137" s="647">
        <v>43</v>
      </c>
      <c r="W137" s="648">
        <f t="shared" si="264"/>
        <v>1</v>
      </c>
      <c r="X137" s="647">
        <v>33</v>
      </c>
      <c r="Y137" s="648">
        <f t="shared" si="265"/>
        <v>1</v>
      </c>
      <c r="Z137" s="647">
        <v>35</v>
      </c>
      <c r="AA137" s="648">
        <f t="shared" si="266"/>
        <v>1</v>
      </c>
      <c r="AB137" s="647">
        <v>31</v>
      </c>
      <c r="AC137" s="648">
        <f t="shared" si="267"/>
        <v>1</v>
      </c>
      <c r="AD137" s="647"/>
      <c r="AE137" s="648"/>
      <c r="AF137" s="647"/>
      <c r="AG137" s="648"/>
      <c r="AH137" s="647"/>
      <c r="AI137" s="648"/>
      <c r="AJ137" s="647">
        <f t="shared" si="268"/>
        <v>401</v>
      </c>
      <c r="AK137" s="647">
        <f t="shared" si="269"/>
        <v>11</v>
      </c>
      <c r="AL137" s="647">
        <v>2</v>
      </c>
      <c r="AM137" s="647">
        <v>23</v>
      </c>
      <c r="AN137" s="647">
        <f t="shared" si="270"/>
        <v>25</v>
      </c>
      <c r="AO137" s="649">
        <f t="shared" si="271"/>
        <v>2</v>
      </c>
      <c r="AP137" s="661">
        <f t="shared" si="272"/>
        <v>18</v>
      </c>
      <c r="AQ137" s="650">
        <f t="shared" si="273"/>
        <v>20</v>
      </c>
      <c r="AR137" s="650">
        <f t="shared" si="274"/>
        <v>0</v>
      </c>
      <c r="AS137" s="650">
        <f t="shared" si="274"/>
        <v>5</v>
      </c>
      <c r="AT137" s="650">
        <f t="shared" si="274"/>
        <v>5</v>
      </c>
      <c r="AU137" s="650">
        <f t="shared" si="275"/>
        <v>25</v>
      </c>
      <c r="AV137" s="647"/>
      <c r="AW137" s="647">
        <v>0</v>
      </c>
      <c r="AX137" s="718"/>
      <c r="AY137" s="647"/>
      <c r="AZ137" s="647">
        <f t="shared" si="276"/>
        <v>5</v>
      </c>
      <c r="BA137" s="647">
        <f t="shared" si="277"/>
        <v>25</v>
      </c>
      <c r="BB137" s="647"/>
      <c r="BC137" s="651"/>
      <c r="BD137" s="651">
        <f t="shared" si="278"/>
        <v>2</v>
      </c>
      <c r="BE137" s="651">
        <f t="shared" si="279"/>
        <v>6</v>
      </c>
      <c r="BF137" s="626">
        <f t="shared" si="170"/>
        <v>114</v>
      </c>
      <c r="BG137" s="626" t="str">
        <f t="shared" si="171"/>
        <v>บ้านหาดไข่เต่า</v>
      </c>
      <c r="BH137" s="627">
        <f t="shared" si="172"/>
        <v>2</v>
      </c>
      <c r="BI137" s="652">
        <v>2</v>
      </c>
      <c r="BJ137" s="652">
        <v>4</v>
      </c>
      <c r="BK137" s="652">
        <v>2</v>
      </c>
      <c r="BL137" s="652">
        <v>2</v>
      </c>
      <c r="BM137" s="652">
        <v>0</v>
      </c>
      <c r="BN137" s="652">
        <v>2</v>
      </c>
      <c r="BO137" s="652"/>
      <c r="BP137" s="652"/>
      <c r="BQ137" s="652"/>
      <c r="BR137" s="652">
        <v>1</v>
      </c>
      <c r="BS137" s="652"/>
      <c r="BT137" s="652">
        <v>2</v>
      </c>
      <c r="BU137" s="652"/>
      <c r="BV137" s="652"/>
      <c r="BW137" s="652">
        <v>2</v>
      </c>
      <c r="BX137" s="652">
        <v>1</v>
      </c>
      <c r="BY137" s="652">
        <v>1</v>
      </c>
      <c r="BZ137" s="652"/>
      <c r="CA137" s="652">
        <v>1</v>
      </c>
      <c r="CB137" s="652"/>
      <c r="CC137" s="652">
        <v>1</v>
      </c>
      <c r="CD137" s="652"/>
      <c r="CE137" s="652"/>
      <c r="CF137" s="652"/>
      <c r="CG137" s="652"/>
      <c r="CH137" s="652">
        <v>1</v>
      </c>
      <c r="CI137" s="652">
        <v>1</v>
      </c>
      <c r="CJ137" s="630">
        <f t="shared" si="173"/>
        <v>25</v>
      </c>
      <c r="CK137" s="652">
        <f t="shared" si="280"/>
        <v>2</v>
      </c>
      <c r="CL137" s="652">
        <f t="shared" si="280"/>
        <v>18</v>
      </c>
      <c r="CM137" s="653">
        <f t="shared" si="281"/>
        <v>20</v>
      </c>
      <c r="CN137" s="654">
        <f t="shared" si="282"/>
        <v>0</v>
      </c>
      <c r="CO137" s="655">
        <f t="shared" si="283"/>
        <v>5</v>
      </c>
      <c r="CP137" s="654">
        <f t="shared" si="284"/>
        <v>5</v>
      </c>
      <c r="CQ137" s="656"/>
      <c r="CR137" s="656"/>
      <c r="CS137" s="656"/>
      <c r="CT137" s="656"/>
      <c r="CU137" s="656"/>
      <c r="CV137" s="656"/>
      <c r="CW137" s="656"/>
      <c r="CX137" s="656"/>
      <c r="CY137" s="656"/>
      <c r="CZ137" s="656"/>
      <c r="DA137" s="656"/>
      <c r="DB137" s="656"/>
      <c r="DC137" s="656"/>
      <c r="DD137" s="656"/>
      <c r="DE137" s="656"/>
      <c r="DF137" s="656"/>
      <c r="DG137" s="656"/>
      <c r="DH137" s="656"/>
      <c r="DI137" s="656"/>
      <c r="DJ137" s="656"/>
      <c r="DK137" s="656"/>
      <c r="DL137" s="656"/>
      <c r="DM137" s="656"/>
      <c r="DN137" s="656"/>
      <c r="DO137" s="656"/>
      <c r="DP137" s="656"/>
      <c r="DQ137" s="656">
        <f t="shared" si="285"/>
        <v>0</v>
      </c>
      <c r="DR137" s="637">
        <f t="shared" si="175"/>
        <v>114</v>
      </c>
      <c r="DS137" s="637" t="str">
        <f t="shared" si="176"/>
        <v>บ้านหาดไข่เต่า</v>
      </c>
      <c r="DT137" s="656">
        <f t="shared" si="286"/>
        <v>0</v>
      </c>
      <c r="DU137" s="656">
        <f t="shared" si="286"/>
        <v>0</v>
      </c>
      <c r="DV137" s="656">
        <f t="shared" si="286"/>
        <v>0</v>
      </c>
      <c r="DW137" s="656">
        <f t="shared" si="286"/>
        <v>0</v>
      </c>
      <c r="DX137" s="656">
        <f t="shared" si="287"/>
        <v>5</v>
      </c>
      <c r="DY137" s="657">
        <f t="shared" si="288"/>
        <v>25</v>
      </c>
      <c r="DZ137" s="658"/>
      <c r="EA137" s="658"/>
      <c r="EB137" s="658"/>
      <c r="EC137" s="658"/>
      <c r="ED137" s="658"/>
      <c r="EE137" s="658"/>
      <c r="EF137" s="658"/>
      <c r="EG137" s="658"/>
      <c r="EH137" s="658"/>
      <c r="EI137" s="658"/>
      <c r="EJ137" s="658"/>
      <c r="EK137" s="658"/>
      <c r="EL137" s="658"/>
      <c r="EM137" s="658"/>
      <c r="EN137" s="658"/>
      <c r="EO137" s="658"/>
      <c r="EP137" s="658"/>
      <c r="EQ137" s="658"/>
      <c r="ER137" s="658"/>
      <c r="ES137" s="658"/>
      <c r="ET137" s="658"/>
      <c r="EU137" s="658"/>
      <c r="EV137" s="658"/>
      <c r="EW137" s="658"/>
      <c r="EX137" s="658"/>
      <c r="EY137" s="658"/>
      <c r="EZ137" s="654">
        <f t="shared" si="289"/>
        <v>0</v>
      </c>
      <c r="FA137" s="659"/>
      <c r="FB137" s="654">
        <f t="shared" si="290"/>
        <v>0</v>
      </c>
      <c r="FD137" s="626">
        <f t="shared" si="174"/>
        <v>0</v>
      </c>
    </row>
    <row r="138" spans="1:160" s="395" customFormat="1">
      <c r="A138" s="446"/>
      <c r="B138" s="446"/>
      <c r="C138" s="446"/>
      <c r="D138" s="446"/>
      <c r="E138" s="384"/>
      <c r="F138" s="384"/>
      <c r="G138" s="384"/>
      <c r="H138" s="613"/>
      <c r="I138" s="614"/>
      <c r="J138" s="613"/>
      <c r="K138" s="614"/>
      <c r="L138" s="613"/>
      <c r="M138" s="614"/>
      <c r="N138" s="613"/>
      <c r="O138" s="614"/>
      <c r="P138" s="613"/>
      <c r="Q138" s="614"/>
      <c r="R138" s="613"/>
      <c r="S138" s="614"/>
      <c r="T138" s="613"/>
      <c r="U138" s="614"/>
      <c r="V138" s="613"/>
      <c r="W138" s="614"/>
      <c r="X138" s="615"/>
      <c r="Y138" s="614"/>
      <c r="Z138" s="615"/>
      <c r="AA138" s="614"/>
      <c r="AB138" s="615"/>
      <c r="AC138" s="614"/>
      <c r="AD138" s="615"/>
      <c r="AE138" s="616"/>
      <c r="AF138" s="615"/>
      <c r="AG138" s="616"/>
      <c r="AH138" s="615"/>
      <c r="AI138" s="616"/>
      <c r="AJ138" s="617"/>
      <c r="AK138" s="618"/>
      <c r="AL138" s="613"/>
      <c r="AM138" s="613"/>
      <c r="AN138" s="618"/>
      <c r="AO138" s="619"/>
      <c r="AP138" s="660"/>
      <c r="AQ138" s="621"/>
      <c r="AR138" s="622"/>
      <c r="AS138" s="622"/>
      <c r="AT138" s="622"/>
      <c r="AU138" s="623"/>
      <c r="AV138" s="613"/>
      <c r="AW138" s="613"/>
      <c r="AX138" s="718"/>
      <c r="AY138" s="613"/>
      <c r="AZ138" s="618"/>
      <c r="BA138" s="624"/>
      <c r="BB138" s="613"/>
      <c r="BC138" s="625"/>
      <c r="BD138" s="625"/>
      <c r="BE138" s="625"/>
      <c r="BF138" s="626">
        <f t="shared" si="170"/>
        <v>0</v>
      </c>
      <c r="BG138" s="626">
        <f t="shared" si="171"/>
        <v>0</v>
      </c>
      <c r="BH138" s="627">
        <f t="shared" si="172"/>
        <v>0</v>
      </c>
      <c r="BI138" s="627"/>
      <c r="BJ138" s="627"/>
      <c r="BK138" s="627"/>
      <c r="BL138" s="627"/>
      <c r="BM138" s="627"/>
      <c r="BN138" s="627"/>
      <c r="BO138" s="628"/>
      <c r="BP138" s="628"/>
      <c r="BQ138" s="628"/>
      <c r="BR138" s="627"/>
      <c r="BS138" s="627"/>
      <c r="BT138" s="627"/>
      <c r="BU138" s="627"/>
      <c r="BV138" s="627"/>
      <c r="BW138" s="627"/>
      <c r="BX138" s="627"/>
      <c r="BY138" s="627"/>
      <c r="BZ138" s="627"/>
      <c r="CA138" s="627"/>
      <c r="CB138" s="627"/>
      <c r="CC138" s="627"/>
      <c r="CD138" s="627"/>
      <c r="CE138" s="627"/>
      <c r="CF138" s="627"/>
      <c r="CG138" s="627"/>
      <c r="CH138" s="629"/>
      <c r="CI138" s="629"/>
      <c r="CJ138" s="630">
        <f t="shared" si="173"/>
        <v>0</v>
      </c>
      <c r="CK138" s="627"/>
      <c r="CL138" s="627"/>
      <c r="CM138" s="631"/>
      <c r="CN138" s="632"/>
      <c r="CO138" s="633"/>
      <c r="CP138" s="632"/>
      <c r="CQ138" s="634"/>
      <c r="CR138" s="634"/>
      <c r="CS138" s="634"/>
      <c r="CT138" s="634"/>
      <c r="CU138" s="634"/>
      <c r="CV138" s="634"/>
      <c r="CW138" s="634"/>
      <c r="CX138" s="635"/>
      <c r="CY138" s="635"/>
      <c r="CZ138" s="635"/>
      <c r="DA138" s="634"/>
      <c r="DB138" s="634"/>
      <c r="DC138" s="634"/>
      <c r="DD138" s="634"/>
      <c r="DE138" s="634"/>
      <c r="DF138" s="634"/>
      <c r="DG138" s="634"/>
      <c r="DH138" s="634"/>
      <c r="DI138" s="634"/>
      <c r="DJ138" s="634"/>
      <c r="DK138" s="634"/>
      <c r="DL138" s="634"/>
      <c r="DM138" s="634"/>
      <c r="DN138" s="634"/>
      <c r="DO138" s="634"/>
      <c r="DP138" s="634"/>
      <c r="DQ138" s="636"/>
      <c r="DR138" s="637">
        <f t="shared" si="175"/>
        <v>0</v>
      </c>
      <c r="DS138" s="637">
        <f t="shared" si="176"/>
        <v>0</v>
      </c>
      <c r="DT138" s="634"/>
      <c r="DU138" s="634"/>
      <c r="DV138" s="634"/>
      <c r="DW138" s="634"/>
      <c r="DX138" s="636"/>
      <c r="DY138" s="638"/>
      <c r="DZ138" s="639"/>
      <c r="EA138" s="639"/>
      <c r="EB138" s="639"/>
      <c r="EC138" s="639"/>
      <c r="ED138" s="639"/>
      <c r="EE138" s="639"/>
      <c r="EF138" s="639"/>
      <c r="EG138" s="639"/>
      <c r="EH138" s="639"/>
      <c r="EI138" s="639"/>
      <c r="EJ138" s="639"/>
      <c r="EK138" s="639"/>
      <c r="EL138" s="639"/>
      <c r="EM138" s="639"/>
      <c r="EN138" s="639"/>
      <c r="EO138" s="639"/>
      <c r="EP138" s="639"/>
      <c r="EQ138" s="639"/>
      <c r="ER138" s="639"/>
      <c r="ES138" s="639"/>
      <c r="ET138" s="639"/>
      <c r="EU138" s="639"/>
      <c r="EV138" s="639"/>
      <c r="EW138" s="639"/>
      <c r="EX138" s="639"/>
      <c r="EY138" s="639"/>
      <c r="EZ138" s="640"/>
      <c r="FA138" s="626"/>
      <c r="FB138" s="641"/>
      <c r="FD138" s="626">
        <f t="shared" si="174"/>
        <v>0</v>
      </c>
    </row>
    <row r="139" spans="1:160" s="395" customFormat="1">
      <c r="A139" s="446">
        <v>98</v>
      </c>
      <c r="B139" s="446" t="s">
        <v>626</v>
      </c>
      <c r="C139" s="446" t="str">
        <f>[1]เตรียมข้อมูล!C102</f>
        <v>ป่าบอน</v>
      </c>
      <c r="D139" s="446"/>
      <c r="E139" s="384">
        <v>28</v>
      </c>
      <c r="F139" s="384">
        <v>1</v>
      </c>
      <c r="G139" s="384" t="s">
        <v>104</v>
      </c>
      <c r="H139" s="613">
        <v>111</v>
      </c>
      <c r="I139" s="614">
        <f>IF(H139=0,0,IF(H139&lt;10,1,IF(MOD(H139,30)&lt;10,ROUNDDOWN(H139/30,0),ROUNDUP(H139/30,0))))</f>
        <v>4</v>
      </c>
      <c r="J139" s="613">
        <v>91</v>
      </c>
      <c r="K139" s="614">
        <f>IF(J139=0,0,IF(J139&lt;10,1,IF(MOD(J139,30)&lt;10,ROUNDDOWN(J139/30,0),ROUNDUP(J139/30,0))))</f>
        <v>3</v>
      </c>
      <c r="L139" s="613">
        <v>103</v>
      </c>
      <c r="M139" s="614">
        <f>IF(L139=0,0,IF(L139&lt;10,1,IF(MOD(L139,40)&lt;10,ROUNDDOWN(L139/40,0),ROUNDUP(L139/40,0))))</f>
        <v>3</v>
      </c>
      <c r="N139" s="613">
        <v>100</v>
      </c>
      <c r="O139" s="614">
        <f>IF(N139=0,0,IF(N139&lt;10,1,IF(MOD(N139,40)&lt;10,ROUNDDOWN(N139/40,0),ROUNDUP(N139/40,0))))</f>
        <v>3</v>
      </c>
      <c r="P139" s="613">
        <v>94</v>
      </c>
      <c r="Q139" s="614">
        <f>IF(P139=0,0,IF(P139&lt;10,1,IF(MOD(P139,40)&lt;10,ROUNDDOWN(P139/40,0),ROUNDUP(P139/40,0))))</f>
        <v>3</v>
      </c>
      <c r="R139" s="613">
        <v>92</v>
      </c>
      <c r="S139" s="614">
        <f>IF(R139=0,0,IF(R139&lt;10,1,IF(MOD(R139,40)&lt;10,ROUNDDOWN(R139/40,0),ROUNDUP(R139/40,0))))</f>
        <v>3</v>
      </c>
      <c r="T139" s="613">
        <v>87</v>
      </c>
      <c r="U139" s="614">
        <f>IF(T139=0,0,IF(T139&lt;10,1,IF(MOD(T139,40)&lt;10,ROUNDDOWN(T139/40,0),ROUNDUP(T139/40,0))))</f>
        <v>2</v>
      </c>
      <c r="V139" s="613">
        <v>82</v>
      </c>
      <c r="W139" s="614">
        <f>IF(V139=0,0,IF(V139&lt;10,1,IF(MOD(V139,40)&lt;10,ROUNDDOWN(V139/40,0),ROUNDUP(V139/40,0))))</f>
        <v>2</v>
      </c>
      <c r="X139" s="615">
        <v>0</v>
      </c>
      <c r="Y139" s="614">
        <f>IF(X139=0,0,IF(X139&lt;10,1,IF(MOD(X139,40)&lt;10,ROUNDDOWN(X139/40,0),ROUNDUP(X139/40,0))))</f>
        <v>0</v>
      </c>
      <c r="Z139" s="615">
        <v>0</v>
      </c>
      <c r="AA139" s="614">
        <f>IF(Z139=0,0,IF(Z139&lt;10,1,IF(MOD(Z139,40)&lt;10,ROUNDDOWN(Z139/40,0),ROUNDUP(Z139/40,0))))</f>
        <v>0</v>
      </c>
      <c r="AB139" s="615">
        <v>0</v>
      </c>
      <c r="AC139" s="614">
        <f>IF(AB139=0,0,IF(AB139&lt;10,1,IF(MOD(AB139,40)&lt;10,ROUNDDOWN(AB139/40,0),ROUNDUP(AB139/40,0))))</f>
        <v>0</v>
      </c>
      <c r="AD139" s="615"/>
      <c r="AE139" s="616"/>
      <c r="AF139" s="615"/>
      <c r="AG139" s="616"/>
      <c r="AH139" s="615"/>
      <c r="AI139" s="616"/>
      <c r="AJ139" s="617">
        <f>SUM(H139)+T139+V139+X139+Z139+AB139+AD139+AF139+AH139+J139+L139+N139+P139+R139</f>
        <v>760</v>
      </c>
      <c r="AK139" s="618">
        <f>SUM(I139+U139+W139+Y139+AA139+AC139+AE139+AG139+AI139+K139+M139+O139+Q139+S139)</f>
        <v>23</v>
      </c>
      <c r="AL139" s="613">
        <v>3</v>
      </c>
      <c r="AM139" s="613">
        <v>31</v>
      </c>
      <c r="AN139" s="618">
        <f>SUM(AL139:AM139)</f>
        <v>34</v>
      </c>
      <c r="AO139" s="619">
        <f>IF(AJ139&lt;=0,0,IF(AJ139&lt;=359,1,IF(AJ139&lt;=719,2,IF(AJ139&lt;=1079,3,IF(AJ139&lt;=1679,4,IF(AJ139&lt;=1680,5,IF(AJ139&lt;=1680,1,5)))))))</f>
        <v>3</v>
      </c>
      <c r="AP139" s="660">
        <f>ROUND(((((I139+K139)*30)+(H139+J139))/50+(((M139+O139+Q139+U139+W139+S139)*40)+(L139+N139+P139+R139+T139+V139))/50+(Y139+AA139+AC139+AE139+AG139+AI139)*2),0)</f>
        <v>32</v>
      </c>
      <c r="AQ139" s="621">
        <f>SUM(AO139:AP139)</f>
        <v>35</v>
      </c>
      <c r="AR139" s="622">
        <f t="shared" ref="AR139:AT142" si="291">SUM(AL139)-AO139</f>
        <v>0</v>
      </c>
      <c r="AS139" s="622">
        <f t="shared" si="291"/>
        <v>-1</v>
      </c>
      <c r="AT139" s="622">
        <f t="shared" si="291"/>
        <v>-1</v>
      </c>
      <c r="AU139" s="623">
        <f>SUM(AT139)/AQ139*100</f>
        <v>-2.8571428571428572</v>
      </c>
      <c r="AV139" s="613">
        <v>1</v>
      </c>
      <c r="AW139" s="613"/>
      <c r="AX139" s="718"/>
      <c r="AY139" s="613"/>
      <c r="AZ139" s="618">
        <f>SUM(AT139)-AV139-AW139+AX139+AY139</f>
        <v>-2</v>
      </c>
      <c r="BA139" s="624">
        <f>SUM(AZ139)/AQ139*100</f>
        <v>-5.7142857142857144</v>
      </c>
      <c r="BB139" s="613"/>
      <c r="BC139" s="625"/>
      <c r="BD139" s="625">
        <f>IF(AJ139&lt;=0,0,IF(AJ139&lt;=359,1,IF(AJ139&lt;=719,2,IF(AJ139&lt;=1079,3,IF(AJ139&lt;=1679,4,IF(AJ139&lt;=1680,5,IF(AJ139&lt;=1680,1,5)))))))</f>
        <v>3</v>
      </c>
      <c r="BE139" s="625">
        <f>IF((H139+J139+L139+N139+P139+R139+T139+V139)&lt;=0,0,IF((H139+J139+L139+N139+P139+R139++T139+V139)&lt;=20,1,IF((H139+J139+L139+N139+P139+R139+T139+V139)&lt;=40,2,IF((H139+J139+L139+N139+P139+R139+T139+V139)&lt;=60,3,IF((H139+J139+L139+N139+P139+R139+T139+V139)&lt;=80,4,IF((H139+J139+L139+N139+P139+R139+T139+V139)&lt;=100,5,IF((H139+J139+L139+N139+P139+R139+T139+V139)&lt;=120,6,0)))))))+((Y139+AA139+AC139+AE139+AG139+AI139)*2)</f>
        <v>0</v>
      </c>
      <c r="BF139" s="626">
        <f t="shared" si="170"/>
        <v>98</v>
      </c>
      <c r="BG139" s="626" t="str">
        <f t="shared" si="171"/>
        <v>อนุบาลป่าบอน</v>
      </c>
      <c r="BH139" s="627">
        <f t="shared" si="172"/>
        <v>3</v>
      </c>
      <c r="BI139" s="627">
        <v>7</v>
      </c>
      <c r="BJ139" s="627">
        <v>2</v>
      </c>
      <c r="BK139" s="627">
        <v>11</v>
      </c>
      <c r="BL139" s="627">
        <v>4</v>
      </c>
      <c r="BM139" s="627"/>
      <c r="BN139" s="627">
        <v>2</v>
      </c>
      <c r="BO139" s="628"/>
      <c r="BP139" s="628"/>
      <c r="BQ139" s="628"/>
      <c r="BR139" s="627">
        <v>1</v>
      </c>
      <c r="BS139" s="627">
        <v>1</v>
      </c>
      <c r="BT139" s="627"/>
      <c r="BU139" s="627">
        <v>1</v>
      </c>
      <c r="BV139" s="627"/>
      <c r="BW139" s="627"/>
      <c r="BX139" s="627"/>
      <c r="BY139" s="627"/>
      <c r="BZ139" s="627"/>
      <c r="CA139" s="627">
        <v>2</v>
      </c>
      <c r="CB139" s="627"/>
      <c r="CC139" s="627"/>
      <c r="CD139" s="627"/>
      <c r="CE139" s="627"/>
      <c r="CF139" s="627"/>
      <c r="CG139" s="627"/>
      <c r="CH139" s="629">
        <v>0</v>
      </c>
      <c r="CI139" s="629"/>
      <c r="CJ139" s="630">
        <f t="shared" si="173"/>
        <v>34</v>
      </c>
      <c r="CK139" s="627">
        <f t="shared" ref="CK139:CL143" si="292">AO139</f>
        <v>3</v>
      </c>
      <c r="CL139" s="627">
        <f t="shared" si="292"/>
        <v>32</v>
      </c>
      <c r="CM139" s="631">
        <f>SUM(CK139:CL139)</f>
        <v>35</v>
      </c>
      <c r="CN139" s="632">
        <f>SUM(BH139)-CK139</f>
        <v>0</v>
      </c>
      <c r="CO139" s="633">
        <f>SUM(BI139:CI139)-CL139</f>
        <v>-1</v>
      </c>
      <c r="CP139" s="632">
        <f>SUM(CN139:CO139)</f>
        <v>-1</v>
      </c>
      <c r="CQ139" s="634"/>
      <c r="CR139" s="706">
        <v>1</v>
      </c>
      <c r="CS139" s="634"/>
      <c r="CT139" s="634"/>
      <c r="CU139" s="634"/>
      <c r="CV139" s="634"/>
      <c r="CW139" s="634"/>
      <c r="CX139" s="635"/>
      <c r="CY139" s="635"/>
      <c r="CZ139" s="635"/>
      <c r="DA139" s="634"/>
      <c r="DB139" s="634"/>
      <c r="DC139" s="634"/>
      <c r="DD139" s="634"/>
      <c r="DE139" s="634"/>
      <c r="DF139" s="634"/>
      <c r="DG139" s="665"/>
      <c r="DH139" s="634"/>
      <c r="DI139" s="634"/>
      <c r="DJ139" s="665"/>
      <c r="DK139" s="634"/>
      <c r="DL139" s="634"/>
      <c r="DM139" s="634"/>
      <c r="DN139" s="634"/>
      <c r="DO139" s="634"/>
      <c r="DP139" s="634"/>
      <c r="DQ139" s="636">
        <f>SUM(CQ139:DP139)</f>
        <v>1</v>
      </c>
      <c r="DR139" s="637">
        <f t="shared" si="175"/>
        <v>98</v>
      </c>
      <c r="DS139" s="637" t="str">
        <f t="shared" si="176"/>
        <v>อนุบาลป่าบอน</v>
      </c>
      <c r="DT139" s="634">
        <f t="shared" ref="DT139:DW143" si="293">AV139</f>
        <v>1</v>
      </c>
      <c r="DU139" s="634">
        <f t="shared" si="293"/>
        <v>0</v>
      </c>
      <c r="DV139" s="634">
        <f t="shared" si="293"/>
        <v>0</v>
      </c>
      <c r="DW139" s="634">
        <f t="shared" si="293"/>
        <v>0</v>
      </c>
      <c r="DX139" s="636">
        <f>SUM(CP139)-DT139-DU139+DV139+DW139</f>
        <v>-2</v>
      </c>
      <c r="DY139" s="638">
        <f>SUM(DX139)/CM139*100</f>
        <v>-5.7142857142857144</v>
      </c>
      <c r="DZ139" s="646"/>
      <c r="EA139" s="646"/>
      <c r="EB139" s="646"/>
      <c r="EC139" s="646">
        <v>1</v>
      </c>
      <c r="ED139" s="639"/>
      <c r="EE139" s="639"/>
      <c r="EF139" s="639"/>
      <c r="EG139" s="639"/>
      <c r="EH139" s="639"/>
      <c r="EI139" s="639"/>
      <c r="EJ139" s="639"/>
      <c r="EK139" s="639"/>
      <c r="EL139" s="639"/>
      <c r="EM139" s="639"/>
      <c r="EN139" s="639"/>
      <c r="EO139" s="639"/>
      <c r="EP139" s="639"/>
      <c r="EQ139" s="639"/>
      <c r="ER139" s="639"/>
      <c r="ES139" s="639"/>
      <c r="ET139" s="639"/>
      <c r="EU139" s="639"/>
      <c r="EV139" s="639"/>
      <c r="EW139" s="639"/>
      <c r="EX139" s="639"/>
      <c r="EY139" s="639"/>
      <c r="EZ139" s="640">
        <f>SUM(DZ139:EY139)</f>
        <v>1</v>
      </c>
      <c r="FA139" s="626"/>
      <c r="FB139" s="641">
        <f>SUM(DT139)-EZ139</f>
        <v>0</v>
      </c>
      <c r="FD139" s="626">
        <f t="shared" si="174"/>
        <v>0</v>
      </c>
    </row>
    <row r="140" spans="1:160" s="395" customFormat="1">
      <c r="A140" s="446">
        <v>31</v>
      </c>
      <c r="B140" s="446" t="s">
        <v>627</v>
      </c>
      <c r="C140" s="446" t="str">
        <f>[1]เตรียมข้อมูล!C35</f>
        <v>ปากพะยูน</v>
      </c>
      <c r="D140" s="446"/>
      <c r="E140" s="384">
        <v>50</v>
      </c>
      <c r="F140" s="384">
        <v>1</v>
      </c>
      <c r="G140" s="384" t="s">
        <v>104</v>
      </c>
      <c r="H140" s="613">
        <v>55</v>
      </c>
      <c r="I140" s="614">
        <f>IF(H140=0,0,IF(H140&lt;10,1,IF(MOD(H140,30)&lt;10,ROUNDDOWN(H140/30,0),ROUNDUP(H140/30,0))))</f>
        <v>2</v>
      </c>
      <c r="J140" s="613">
        <v>66</v>
      </c>
      <c r="K140" s="614">
        <f>IF(J140=0,0,IF(J140&lt;10,1,IF(MOD(J140,30)&lt;10,ROUNDDOWN(J140/30,0),ROUNDUP(J140/30,0))))</f>
        <v>2</v>
      </c>
      <c r="L140" s="613">
        <v>65</v>
      </c>
      <c r="M140" s="614">
        <f>IF(L140=0,0,IF(L140&lt;10,1,IF(MOD(L140,40)&lt;10,ROUNDDOWN(L140/40,0),ROUNDUP(L140/40,0))))</f>
        <v>2</v>
      </c>
      <c r="N140" s="613">
        <v>62</v>
      </c>
      <c r="O140" s="614">
        <f>IF(N140=0,0,IF(N140&lt;10,1,IF(MOD(N140,40)&lt;10,ROUNDDOWN(N140/40,0),ROUNDUP(N140/40,0))))</f>
        <v>2</v>
      </c>
      <c r="P140" s="613">
        <v>78</v>
      </c>
      <c r="Q140" s="614">
        <f>IF(P140=0,0,IF(P140&lt;10,1,IF(MOD(P140,40)&lt;10,ROUNDDOWN(P140/40,0),ROUNDUP(P140/40,0))))</f>
        <v>2</v>
      </c>
      <c r="R140" s="613">
        <v>63</v>
      </c>
      <c r="S140" s="614">
        <f>IF(R140=0,0,IF(R140&lt;10,1,IF(MOD(R140,40)&lt;10,ROUNDDOWN(R140/40,0),ROUNDUP(R140/40,0))))</f>
        <v>2</v>
      </c>
      <c r="T140" s="613">
        <v>83</v>
      </c>
      <c r="U140" s="614">
        <f>IF(T140=0,0,IF(T140&lt;10,1,IF(MOD(T140,40)&lt;10,ROUNDDOWN(T140/40,0),ROUNDUP(T140/40,0))))</f>
        <v>2</v>
      </c>
      <c r="V140" s="613">
        <v>60</v>
      </c>
      <c r="W140" s="614">
        <f>IF(V140=0,0,IF(V140&lt;10,1,IF(MOD(V140,40)&lt;10,ROUNDDOWN(V140/40,0),ROUNDUP(V140/40,0))))</f>
        <v>2</v>
      </c>
      <c r="X140" s="615">
        <v>0</v>
      </c>
      <c r="Y140" s="614">
        <f>IF(X140=0,0,IF(X140&lt;10,1,IF(MOD(X140,40)&lt;10,ROUNDDOWN(X140/40,0),ROUNDUP(X140/40,0))))</f>
        <v>0</v>
      </c>
      <c r="Z140" s="615">
        <v>0</v>
      </c>
      <c r="AA140" s="614">
        <f>IF(Z140=0,0,IF(Z140&lt;10,1,IF(MOD(Z140,40)&lt;10,ROUNDDOWN(Z140/40,0),ROUNDUP(Z140/40,0))))</f>
        <v>0</v>
      </c>
      <c r="AB140" s="615">
        <v>0</v>
      </c>
      <c r="AC140" s="614">
        <f>IF(AB140=0,0,IF(AB140&lt;10,1,IF(MOD(AB140,40)&lt;10,ROUNDDOWN(AB140/40,0),ROUNDUP(AB140/40,0))))</f>
        <v>0</v>
      </c>
      <c r="AD140" s="615"/>
      <c r="AE140" s="616"/>
      <c r="AF140" s="615"/>
      <c r="AG140" s="616"/>
      <c r="AH140" s="615"/>
      <c r="AI140" s="616"/>
      <c r="AJ140" s="617">
        <f>SUM(H140)+T140+V140+X140+Z140+AB140+AD140+AF140+AH140+J140+L140+N140+P140+R140</f>
        <v>532</v>
      </c>
      <c r="AK140" s="618">
        <f>SUM(I140+U140+W140+Y140+AA140+AC140+AE140+AG140+AI140+K140+M140+O140+Q140+S140)</f>
        <v>16</v>
      </c>
      <c r="AL140" s="613">
        <v>2</v>
      </c>
      <c r="AM140" s="613">
        <v>23</v>
      </c>
      <c r="AN140" s="618">
        <f>SUM(AL140:AM140)</f>
        <v>25</v>
      </c>
      <c r="AO140" s="619">
        <f>IF(AJ140&lt;=0,0,IF(AJ140&lt;=359,1,IF(AJ140&lt;=719,2,IF(AJ140&lt;=1079,3,IF(AJ140&lt;=1679,4,IF(AJ140&lt;=1680,5,IF(AJ140&lt;=1680,1,5)))))))</f>
        <v>2</v>
      </c>
      <c r="AP140" s="660">
        <f>ROUND(((((I140+K140)*30)+(H140+J140))/50+(((M140+O140+Q140+U140+W140+S140)*40)+(L140+N140+P140+R140+T140+V140))/50+(Y140+AA140+AC140+AE140+AG140+AI140)*2),0)</f>
        <v>23</v>
      </c>
      <c r="AQ140" s="621">
        <f>SUM(AO140:AP140)</f>
        <v>25</v>
      </c>
      <c r="AR140" s="622">
        <f t="shared" si="291"/>
        <v>0</v>
      </c>
      <c r="AS140" s="622">
        <f t="shared" si="291"/>
        <v>0</v>
      </c>
      <c r="AT140" s="622">
        <f t="shared" si="291"/>
        <v>0</v>
      </c>
      <c r="AU140" s="623">
        <f>SUM(AT140)/AQ140*100</f>
        <v>0</v>
      </c>
      <c r="AV140" s="613"/>
      <c r="AW140" s="613"/>
      <c r="AX140" s="718"/>
      <c r="AY140" s="613">
        <v>1</v>
      </c>
      <c r="AZ140" s="618">
        <f>SUM(AT140)-AV140-AW140+AX140+AY140</f>
        <v>1</v>
      </c>
      <c r="BA140" s="624">
        <f>SUM(AZ140)/AQ140*100</f>
        <v>4</v>
      </c>
      <c r="BB140" s="613"/>
      <c r="BC140" s="625"/>
      <c r="BD140" s="625">
        <f>IF(AJ140&lt;=0,0,IF(AJ140&lt;=359,1,IF(AJ140&lt;=719,2,IF(AJ140&lt;=1079,3,IF(AJ140&lt;=1679,4,IF(AJ140&lt;=1680,5,IF(AJ140&lt;=1680,1,5)))))))</f>
        <v>2</v>
      </c>
      <c r="BE140" s="625">
        <f>IF((H140+J140+L140+N140+P140+R140+T140+V140)&lt;=0,0,IF((H140+J140+L140+N140+P140+R140++T140+V140)&lt;=20,1,IF((H140+J140+L140+N140+P140+R140+T140+V140)&lt;=40,2,IF((H140+J140+L140+N140+P140+R140+T140+V140)&lt;=60,3,IF((H140+J140+L140+N140+P140+R140+T140+V140)&lt;=80,4,IF((H140+J140+L140+N140+P140+R140+T140+V140)&lt;=100,5,IF((H140+J140+L140+N140+P140+R140+T140+V140)&lt;=120,6,0)))))))+((Y140+AA140+AC140+AE140+AG140+AI140)*2)</f>
        <v>0</v>
      </c>
      <c r="BF140" s="626">
        <f t="shared" si="170"/>
        <v>31</v>
      </c>
      <c r="BG140" s="626" t="str">
        <f t="shared" si="171"/>
        <v>อนุบาลปากพะยูน</v>
      </c>
      <c r="BH140" s="627">
        <f t="shared" si="172"/>
        <v>2</v>
      </c>
      <c r="BI140" s="627">
        <v>2</v>
      </c>
      <c r="BJ140" s="627">
        <v>5</v>
      </c>
      <c r="BK140" s="627">
        <v>2</v>
      </c>
      <c r="BL140" s="627">
        <v>2</v>
      </c>
      <c r="BM140" s="627">
        <v>1</v>
      </c>
      <c r="BN140" s="627">
        <v>1</v>
      </c>
      <c r="BO140" s="628">
        <v>0</v>
      </c>
      <c r="BP140" s="628">
        <v>0</v>
      </c>
      <c r="BQ140" s="628">
        <v>0</v>
      </c>
      <c r="BR140" s="627">
        <v>2</v>
      </c>
      <c r="BS140" s="627">
        <v>0</v>
      </c>
      <c r="BT140" s="627">
        <v>2</v>
      </c>
      <c r="BU140" s="627">
        <v>1</v>
      </c>
      <c r="BV140" s="627">
        <v>0</v>
      </c>
      <c r="BW140" s="627">
        <v>2</v>
      </c>
      <c r="BX140" s="627">
        <v>0</v>
      </c>
      <c r="BY140" s="627">
        <v>0</v>
      </c>
      <c r="BZ140" s="627">
        <v>0</v>
      </c>
      <c r="CA140" s="627">
        <v>1</v>
      </c>
      <c r="CB140" s="627"/>
      <c r="CC140" s="627">
        <v>2</v>
      </c>
      <c r="CD140" s="627"/>
      <c r="CE140" s="627"/>
      <c r="CF140" s="627"/>
      <c r="CG140" s="627"/>
      <c r="CH140" s="629">
        <v>0</v>
      </c>
      <c r="CI140" s="629"/>
      <c r="CJ140" s="630">
        <f t="shared" si="173"/>
        <v>25</v>
      </c>
      <c r="CK140" s="627">
        <f t="shared" si="292"/>
        <v>2</v>
      </c>
      <c r="CL140" s="627">
        <f t="shared" si="292"/>
        <v>23</v>
      </c>
      <c r="CM140" s="631">
        <f>SUM(CK140:CL140)</f>
        <v>25</v>
      </c>
      <c r="CN140" s="632">
        <f>SUM(BH140)-CK140</f>
        <v>0</v>
      </c>
      <c r="CO140" s="633">
        <f>SUM(BI140:CI140)-CL140</f>
        <v>0</v>
      </c>
      <c r="CP140" s="632">
        <f>SUM(CN140:CO140)</f>
        <v>0</v>
      </c>
      <c r="CQ140" s="634"/>
      <c r="CR140" s="634"/>
      <c r="CS140" s="634"/>
      <c r="CT140" s="634"/>
      <c r="CU140" s="634"/>
      <c r="CV140" s="634"/>
      <c r="CW140" s="634"/>
      <c r="CX140" s="635"/>
      <c r="CY140" s="635"/>
      <c r="CZ140" s="635"/>
      <c r="DA140" s="634"/>
      <c r="DB140" s="634"/>
      <c r="DC140" s="634"/>
      <c r="DD140" s="634"/>
      <c r="DE140" s="634"/>
      <c r="DF140" s="634"/>
      <c r="DG140" s="634"/>
      <c r="DH140" s="634"/>
      <c r="DI140" s="634"/>
      <c r="DJ140" s="634"/>
      <c r="DK140" s="634"/>
      <c r="DL140" s="634"/>
      <c r="DM140" s="634"/>
      <c r="DN140" s="634"/>
      <c r="DO140" s="634"/>
      <c r="DP140" s="634"/>
      <c r="DQ140" s="636">
        <f>SUM(CQ140:DP140)</f>
        <v>0</v>
      </c>
      <c r="DR140" s="637">
        <f t="shared" si="175"/>
        <v>31</v>
      </c>
      <c r="DS140" s="637" t="str">
        <f t="shared" si="176"/>
        <v>อนุบาลปากพะยูน</v>
      </c>
      <c r="DT140" s="634">
        <f t="shared" si="293"/>
        <v>0</v>
      </c>
      <c r="DU140" s="634">
        <f t="shared" si="293"/>
        <v>0</v>
      </c>
      <c r="DV140" s="634">
        <f t="shared" si="293"/>
        <v>0</v>
      </c>
      <c r="DW140" s="634">
        <f t="shared" si="293"/>
        <v>1</v>
      </c>
      <c r="DX140" s="636">
        <f>SUM(CP140)-DT140-DU140+DV140+DW140</f>
        <v>1</v>
      </c>
      <c r="DY140" s="638">
        <f>SUM(DX140)/CM140*100</f>
        <v>4</v>
      </c>
      <c r="DZ140" s="639"/>
      <c r="EA140" s="639"/>
      <c r="EB140" s="639"/>
      <c r="EC140" s="639"/>
      <c r="ED140" s="639"/>
      <c r="EE140" s="639"/>
      <c r="EF140" s="639"/>
      <c r="EG140" s="639"/>
      <c r="EH140" s="639"/>
      <c r="EI140" s="639"/>
      <c r="EJ140" s="639"/>
      <c r="EK140" s="639"/>
      <c r="EL140" s="639"/>
      <c r="EM140" s="639"/>
      <c r="EN140" s="639"/>
      <c r="EO140" s="639"/>
      <c r="EP140" s="639"/>
      <c r="EQ140" s="639"/>
      <c r="ER140" s="639"/>
      <c r="ES140" s="639"/>
      <c r="ET140" s="639"/>
      <c r="EU140" s="639"/>
      <c r="EV140" s="639"/>
      <c r="EW140" s="639"/>
      <c r="EX140" s="639"/>
      <c r="EY140" s="639"/>
      <c r="EZ140" s="640">
        <f>SUM(DZ140:EY140)</f>
        <v>0</v>
      </c>
      <c r="FA140" s="626"/>
      <c r="FB140" s="641">
        <f>SUM(DT140)-EZ140</f>
        <v>0</v>
      </c>
      <c r="FD140" s="626">
        <f t="shared" si="174"/>
        <v>0</v>
      </c>
    </row>
    <row r="141" spans="1:160" s="395" customFormat="1">
      <c r="A141" s="446">
        <v>38</v>
      </c>
      <c r="B141" s="446" t="s">
        <v>628</v>
      </c>
      <c r="C141" s="446" t="str">
        <f>[1]เตรียมข้อมูล!C42</f>
        <v>ปากพะยูน</v>
      </c>
      <c r="D141" s="446"/>
      <c r="E141" s="384">
        <v>28</v>
      </c>
      <c r="F141" s="384">
        <v>4</v>
      </c>
      <c r="G141" s="384" t="s">
        <v>104</v>
      </c>
      <c r="H141" s="613">
        <v>67</v>
      </c>
      <c r="I141" s="614">
        <f>IF(H141=0,0,IF(H141&lt;10,1,IF(MOD(H141,30)&lt;10,ROUNDDOWN(H141/30,0),ROUNDUP(H141/30,0))))</f>
        <v>2</v>
      </c>
      <c r="J141" s="613">
        <v>49</v>
      </c>
      <c r="K141" s="614">
        <f>IF(J141=0,0,IF(J141&lt;10,1,IF(MOD(J141,30)&lt;10,ROUNDDOWN(J141/30,0),ROUNDUP(J141/30,0))))</f>
        <v>2</v>
      </c>
      <c r="L141" s="613">
        <v>48</v>
      </c>
      <c r="M141" s="614">
        <f>IF(L141=0,0,IF(L141&lt;10,1,IF(MOD(L141,40)&lt;10,ROUNDDOWN(L141/40,0),ROUNDUP(L141/40,0))))</f>
        <v>1</v>
      </c>
      <c r="N141" s="613">
        <v>75</v>
      </c>
      <c r="O141" s="614">
        <f>IF(N141=0,0,IF(N141&lt;10,1,IF(MOD(N141,40)&lt;10,ROUNDDOWN(N141/40,0),ROUNDUP(N141/40,0))))</f>
        <v>2</v>
      </c>
      <c r="P141" s="613">
        <v>67</v>
      </c>
      <c r="Q141" s="614">
        <f>IF(P141=0,0,IF(P141&lt;10,1,IF(MOD(P141,40)&lt;10,ROUNDDOWN(P141/40,0),ROUNDUP(P141/40,0))))</f>
        <v>2</v>
      </c>
      <c r="R141" s="613">
        <v>73</v>
      </c>
      <c r="S141" s="614">
        <f>IF(R141=0,0,IF(R141&lt;10,1,IF(MOD(R141,40)&lt;10,ROUNDDOWN(R141/40,0),ROUNDUP(R141/40,0))))</f>
        <v>2</v>
      </c>
      <c r="T141" s="613">
        <v>60</v>
      </c>
      <c r="U141" s="614">
        <f>IF(T141=0,0,IF(T141&lt;10,1,IF(MOD(T141,40)&lt;10,ROUNDDOWN(T141/40,0),ROUNDUP(T141/40,0))))</f>
        <v>2</v>
      </c>
      <c r="V141" s="613">
        <v>65</v>
      </c>
      <c r="W141" s="614">
        <f>IF(V141=0,0,IF(V141&lt;10,1,IF(MOD(V141,40)&lt;10,ROUNDDOWN(V141/40,0),ROUNDUP(V141/40,0))))</f>
        <v>2</v>
      </c>
      <c r="X141" s="615">
        <v>0</v>
      </c>
      <c r="Y141" s="614">
        <f>IF(X141=0,0,IF(X141&lt;10,1,IF(MOD(X141,40)&lt;10,ROUNDDOWN(X141/40,0),ROUNDUP(X141/40,0))))</f>
        <v>0</v>
      </c>
      <c r="Z141" s="615">
        <v>0</v>
      </c>
      <c r="AA141" s="614">
        <f>IF(Z141=0,0,IF(Z141&lt;10,1,IF(MOD(Z141,40)&lt;10,ROUNDDOWN(Z141/40,0),ROUNDUP(Z141/40,0))))</f>
        <v>0</v>
      </c>
      <c r="AB141" s="615">
        <v>0</v>
      </c>
      <c r="AC141" s="614">
        <f>IF(AB141=0,0,IF(AB141&lt;10,1,IF(MOD(AB141,40)&lt;10,ROUNDDOWN(AB141/40,0),ROUNDUP(AB141/40,0))))</f>
        <v>0</v>
      </c>
      <c r="AD141" s="615"/>
      <c r="AE141" s="616"/>
      <c r="AF141" s="615"/>
      <c r="AG141" s="616"/>
      <c r="AH141" s="615"/>
      <c r="AI141" s="616"/>
      <c r="AJ141" s="617">
        <f>SUM(H141)+T141+V141+X141+Z141+AB141+AD141+AF141+AH141+J141+L141+N141+P141+R141</f>
        <v>504</v>
      </c>
      <c r="AK141" s="618">
        <f>SUM(I141+U141+W141+Y141+AA141+AC141+AE141+AG141+AI141+K141+M141+O141+Q141+S141)</f>
        <v>15</v>
      </c>
      <c r="AL141" s="613">
        <v>2</v>
      </c>
      <c r="AM141" s="613">
        <v>24</v>
      </c>
      <c r="AN141" s="618">
        <f>SUM(AL141:AM141)</f>
        <v>26</v>
      </c>
      <c r="AO141" s="619">
        <f>IF(AJ141&lt;=0,0,IF(AJ141&lt;=359,1,IF(AJ141&lt;=719,2,IF(AJ141&lt;=1079,3,IF(AJ141&lt;=1679,4,IF(AJ141&lt;=1680,5,IF(AJ141&lt;=1680,1,5)))))))</f>
        <v>2</v>
      </c>
      <c r="AP141" s="660">
        <f>ROUND(((((I141+K141)*30)+(H141+J141))/50+(((M141+O141+Q141+U141+W141+S141)*40)+(L141+N141+P141+R141+T141+V141))/50+(Y141+AA141+AC141+AE141+AG141+AI141)*2),0)</f>
        <v>21</v>
      </c>
      <c r="AQ141" s="621">
        <f>SUM(AO141:AP141)</f>
        <v>23</v>
      </c>
      <c r="AR141" s="622">
        <f t="shared" si="291"/>
        <v>0</v>
      </c>
      <c r="AS141" s="622">
        <f t="shared" si="291"/>
        <v>3</v>
      </c>
      <c r="AT141" s="622">
        <f t="shared" si="291"/>
        <v>3</v>
      </c>
      <c r="AU141" s="623">
        <f>SUM(AT141)/AQ141*100</f>
        <v>13.043478260869565</v>
      </c>
      <c r="AV141" s="613"/>
      <c r="AW141" s="613"/>
      <c r="AX141" s="718"/>
      <c r="AY141" s="613"/>
      <c r="AZ141" s="618">
        <f>SUM(AT141)-AV141-AW141+AX141+AY141</f>
        <v>3</v>
      </c>
      <c r="BA141" s="624">
        <f>SUM(AZ141)/AQ141*100</f>
        <v>13.043478260869565</v>
      </c>
      <c r="BB141" s="613"/>
      <c r="BC141" s="625"/>
      <c r="BD141" s="625">
        <f>IF(AJ141&lt;=0,0,IF(AJ141&lt;=359,1,IF(AJ141&lt;=719,2,IF(AJ141&lt;=1079,3,IF(AJ141&lt;=1679,4,IF(AJ141&lt;=1680,5,IF(AJ141&lt;=1680,1,5)))))))</f>
        <v>2</v>
      </c>
      <c r="BE141" s="625">
        <f>IF((H141+J141+L141+N141+P141+R141+T141+V141)&lt;=0,0,IF((H141+J141+L141+N141+P141+R141++T141+V141)&lt;=20,1,IF((H141+J141+L141+N141+P141+R141+T141+V141)&lt;=40,2,IF((H141+J141+L141+N141+P141+R141+T141+V141)&lt;=60,3,IF((H141+J141+L141+N141+P141+R141+T141+V141)&lt;=80,4,IF((H141+J141+L141+N141+P141+R141+T141+V141)&lt;=100,5,IF((H141+J141+L141+N141+P141+R141+T141+V141)&lt;=120,6,0)))))))+((Y141+AA141+AC141+AE141+AG141+AI141)*2)</f>
        <v>0</v>
      </c>
      <c r="BF141" s="626">
        <f t="shared" si="170"/>
        <v>38</v>
      </c>
      <c r="BG141" s="626" t="str">
        <f t="shared" si="171"/>
        <v>บ้านหารเทา (จรุงราษฎร์ดำเนิน)</v>
      </c>
      <c r="BH141" s="627">
        <f t="shared" si="172"/>
        <v>2</v>
      </c>
      <c r="BI141" s="627">
        <v>4</v>
      </c>
      <c r="BJ141" s="627">
        <v>4</v>
      </c>
      <c r="BK141" s="627">
        <v>5</v>
      </c>
      <c r="BL141" s="627">
        <v>1</v>
      </c>
      <c r="BM141" s="627">
        <v>1</v>
      </c>
      <c r="BN141" s="627">
        <v>2</v>
      </c>
      <c r="BO141" s="628">
        <v>0</v>
      </c>
      <c r="BP141" s="628">
        <v>0</v>
      </c>
      <c r="BQ141" s="628">
        <v>0</v>
      </c>
      <c r="BR141" s="627">
        <v>1</v>
      </c>
      <c r="BS141" s="627">
        <v>0</v>
      </c>
      <c r="BT141" s="627">
        <v>1</v>
      </c>
      <c r="BU141" s="627">
        <v>0</v>
      </c>
      <c r="BV141" s="627">
        <v>0</v>
      </c>
      <c r="BW141" s="627">
        <v>0</v>
      </c>
      <c r="BX141" s="627">
        <v>0</v>
      </c>
      <c r="BY141" s="627">
        <v>1</v>
      </c>
      <c r="BZ141" s="627">
        <v>0</v>
      </c>
      <c r="CA141" s="627">
        <v>1</v>
      </c>
      <c r="CB141" s="627">
        <v>0</v>
      </c>
      <c r="CC141" s="627">
        <v>1</v>
      </c>
      <c r="CD141" s="627">
        <v>0</v>
      </c>
      <c r="CE141" s="627">
        <v>0</v>
      </c>
      <c r="CF141" s="627">
        <v>0</v>
      </c>
      <c r="CG141" s="627">
        <v>0</v>
      </c>
      <c r="CH141" s="629">
        <v>2</v>
      </c>
      <c r="CI141" s="629"/>
      <c r="CJ141" s="630">
        <f t="shared" si="173"/>
        <v>26</v>
      </c>
      <c r="CK141" s="627">
        <f t="shared" si="292"/>
        <v>2</v>
      </c>
      <c r="CL141" s="627">
        <f t="shared" si="292"/>
        <v>21</v>
      </c>
      <c r="CM141" s="631">
        <f>SUM(CK141:CL141)</f>
        <v>23</v>
      </c>
      <c r="CN141" s="632">
        <f>SUM(BH141)-CK141</f>
        <v>0</v>
      </c>
      <c r="CO141" s="633">
        <f>SUM(BI141:CI141)-CL141</f>
        <v>3</v>
      </c>
      <c r="CP141" s="632">
        <f>SUM(CN141:CO141)</f>
        <v>3</v>
      </c>
      <c r="CQ141" s="634"/>
      <c r="CR141" s="634"/>
      <c r="CS141" s="634"/>
      <c r="CT141" s="634"/>
      <c r="CU141" s="634"/>
      <c r="CV141" s="634"/>
      <c r="CW141" s="634"/>
      <c r="CX141" s="635"/>
      <c r="CY141" s="635"/>
      <c r="CZ141" s="635"/>
      <c r="DA141" s="634"/>
      <c r="DB141" s="634"/>
      <c r="DC141" s="634"/>
      <c r="DD141" s="634"/>
      <c r="DE141" s="634"/>
      <c r="DF141" s="634"/>
      <c r="DG141" s="634"/>
      <c r="DH141" s="634"/>
      <c r="DI141" s="634"/>
      <c r="DJ141" s="634"/>
      <c r="DK141" s="634"/>
      <c r="DL141" s="634"/>
      <c r="DM141" s="634"/>
      <c r="DN141" s="634"/>
      <c r="DO141" s="634"/>
      <c r="DP141" s="634"/>
      <c r="DQ141" s="636">
        <f>SUM(CQ141:DP141)</f>
        <v>0</v>
      </c>
      <c r="DR141" s="637">
        <f t="shared" si="175"/>
        <v>38</v>
      </c>
      <c r="DS141" s="637" t="str">
        <f t="shared" si="176"/>
        <v>บ้านหารเทา (จรุงราษฎร์ดำเนิน)</v>
      </c>
      <c r="DT141" s="634">
        <f t="shared" si="293"/>
        <v>0</v>
      </c>
      <c r="DU141" s="634">
        <f t="shared" si="293"/>
        <v>0</v>
      </c>
      <c r="DV141" s="634">
        <f t="shared" si="293"/>
        <v>0</v>
      </c>
      <c r="DW141" s="634">
        <f t="shared" si="293"/>
        <v>0</v>
      </c>
      <c r="DX141" s="636">
        <f>SUM(CP141)-DT141-DU141+DV141+DW141</f>
        <v>3</v>
      </c>
      <c r="DY141" s="638">
        <f>SUM(DX141)/CM141*100</f>
        <v>13.043478260869565</v>
      </c>
      <c r="DZ141" s="639"/>
      <c r="EA141" s="639"/>
      <c r="EB141" s="639"/>
      <c r="EC141" s="639"/>
      <c r="ED141" s="639"/>
      <c r="EE141" s="639"/>
      <c r="EF141" s="639"/>
      <c r="EG141" s="639"/>
      <c r="EH141" s="639"/>
      <c r="EI141" s="639"/>
      <c r="EJ141" s="639"/>
      <c r="EK141" s="639"/>
      <c r="EL141" s="639"/>
      <c r="EM141" s="639"/>
      <c r="EN141" s="639"/>
      <c r="EO141" s="639"/>
      <c r="EP141" s="639"/>
      <c r="EQ141" s="639"/>
      <c r="ER141" s="639"/>
      <c r="ES141" s="639"/>
      <c r="ET141" s="639"/>
      <c r="EU141" s="639"/>
      <c r="EV141" s="639"/>
      <c r="EW141" s="639"/>
      <c r="EX141" s="639"/>
      <c r="EY141" s="639"/>
      <c r="EZ141" s="640">
        <f>SUM(DZ141:EY141)</f>
        <v>0</v>
      </c>
      <c r="FA141" s="626"/>
      <c r="FB141" s="641">
        <f>SUM(DT141)-EZ141</f>
        <v>0</v>
      </c>
      <c r="FD141" s="626">
        <f t="shared" si="174"/>
        <v>0</v>
      </c>
    </row>
    <row r="142" spans="1:160" s="395" customFormat="1">
      <c r="A142" s="446">
        <v>87</v>
      </c>
      <c r="B142" s="446" t="s">
        <v>629</v>
      </c>
      <c r="C142" s="446" t="str">
        <f>[1]เตรียมข้อมูล!C91</f>
        <v>ตะโหมด</v>
      </c>
      <c r="D142" s="446"/>
      <c r="E142" s="384">
        <v>2</v>
      </c>
      <c r="F142" s="384">
        <v>1</v>
      </c>
      <c r="G142" s="384" t="s">
        <v>104</v>
      </c>
      <c r="H142" s="613">
        <v>32</v>
      </c>
      <c r="I142" s="614">
        <f>IF(H142=0,0,IF(H142&lt;10,1,IF(MOD(H142,30)&lt;10,ROUNDDOWN(H142/30,0),ROUNDUP(H142/30,0))))</f>
        <v>1</v>
      </c>
      <c r="J142" s="613">
        <v>38</v>
      </c>
      <c r="K142" s="614">
        <f>IF(J142=0,0,IF(J142&lt;10,1,IF(MOD(J142,30)&lt;10,ROUNDDOWN(J142/30,0),ROUNDUP(J142/30,0))))</f>
        <v>1</v>
      </c>
      <c r="L142" s="613">
        <v>94</v>
      </c>
      <c r="M142" s="614">
        <f>IF(L142=0,0,IF(L142&lt;10,1,IF(MOD(L142,40)&lt;10,ROUNDDOWN(L142/40,0),ROUNDUP(L142/40,0))))</f>
        <v>3</v>
      </c>
      <c r="N142" s="613">
        <v>87</v>
      </c>
      <c r="O142" s="614">
        <f>IF(N142=0,0,IF(N142&lt;10,1,IF(MOD(N142,40)&lt;10,ROUNDDOWN(N142/40,0),ROUNDUP(N142/40,0))))</f>
        <v>2</v>
      </c>
      <c r="P142" s="613">
        <v>98</v>
      </c>
      <c r="Q142" s="614">
        <f>IF(P142=0,0,IF(P142&lt;10,1,IF(MOD(P142,40)&lt;10,ROUNDDOWN(P142/40,0),ROUNDUP(P142/40,0))))</f>
        <v>3</v>
      </c>
      <c r="R142" s="613">
        <v>101</v>
      </c>
      <c r="S142" s="614">
        <f>IF(R142=0,0,IF(R142&lt;10,1,IF(MOD(R142,40)&lt;10,ROUNDDOWN(R142/40,0),ROUNDUP(R142/40,0))))</f>
        <v>3</v>
      </c>
      <c r="T142" s="613">
        <v>104</v>
      </c>
      <c r="U142" s="614">
        <f>IF(T142=0,0,IF(T142&lt;10,1,IF(MOD(T142,40)&lt;10,ROUNDDOWN(T142/40,0),ROUNDUP(T142/40,0))))</f>
        <v>3</v>
      </c>
      <c r="V142" s="613">
        <v>134</v>
      </c>
      <c r="W142" s="614">
        <f>IF(V142=0,0,IF(V142&lt;10,1,IF(MOD(V142,40)&lt;10,ROUNDDOWN(V142/40,0),ROUNDUP(V142/40,0))))</f>
        <v>4</v>
      </c>
      <c r="X142" s="615">
        <v>0</v>
      </c>
      <c r="Y142" s="614">
        <f>IF(X142=0,0,IF(X142&lt;10,1,IF(MOD(X142,40)&lt;10,ROUNDDOWN(X142/40,0),ROUNDUP(X142/40,0))))</f>
        <v>0</v>
      </c>
      <c r="Z142" s="615">
        <v>0</v>
      </c>
      <c r="AA142" s="614">
        <f>IF(Z142=0,0,IF(Z142&lt;10,1,IF(MOD(Z142,40)&lt;10,ROUNDDOWN(Z142/40,0),ROUNDUP(Z142/40,0))))</f>
        <v>0</v>
      </c>
      <c r="AB142" s="615">
        <v>0</v>
      </c>
      <c r="AC142" s="614">
        <f>IF(AB142=0,0,IF(AB142&lt;10,1,IF(MOD(AB142,40)&lt;10,ROUNDDOWN(AB142/40,0),ROUNDUP(AB142/40,0))))</f>
        <v>0</v>
      </c>
      <c r="AD142" s="615"/>
      <c r="AE142" s="616"/>
      <c r="AF142" s="615"/>
      <c r="AG142" s="616"/>
      <c r="AH142" s="615"/>
      <c r="AI142" s="616"/>
      <c r="AJ142" s="617">
        <f>SUM(H142)+T142+V142+X142+Z142+AB142+AD142+AF142+AH142+J142+L142+N142+P142+R142</f>
        <v>688</v>
      </c>
      <c r="AK142" s="618">
        <f>SUM(I142+U142+W142+Y142+AA142+AC142+AE142+AG142+AI142+K142+M142+O142+Q142+S142)</f>
        <v>20</v>
      </c>
      <c r="AL142" s="613">
        <v>3</v>
      </c>
      <c r="AM142" s="613">
        <v>34</v>
      </c>
      <c r="AN142" s="618">
        <f>SUM(AL142:AM142)</f>
        <v>37</v>
      </c>
      <c r="AO142" s="619">
        <f>IF(AJ142&lt;=0,0,IF(AJ142&lt;=359,1,IF(AJ142&lt;=719,2,IF(AJ142&lt;=1079,3,IF(AJ142&lt;=1679,4,IF(AJ142&lt;=1680,5,IF(AJ142&lt;=1680,1,5)))))))</f>
        <v>2</v>
      </c>
      <c r="AP142" s="660">
        <f>ROUND(((((I142+K142)*30)+(H142+J142))/50+(((M142+O142+Q142+U142+W142+S142)*40)+(L142+N142+P142+R142+T142+V142))/50+(Y142+AA142+AC142+AE142+AG142+AI142)*2),0)</f>
        <v>29</v>
      </c>
      <c r="AQ142" s="621">
        <f>SUM(AO142:AP142)</f>
        <v>31</v>
      </c>
      <c r="AR142" s="622">
        <f t="shared" si="291"/>
        <v>1</v>
      </c>
      <c r="AS142" s="622">
        <f t="shared" si="291"/>
        <v>5</v>
      </c>
      <c r="AT142" s="622">
        <f t="shared" si="291"/>
        <v>6</v>
      </c>
      <c r="AU142" s="623">
        <f>SUM(AT142)/AQ142*100</f>
        <v>19.35483870967742</v>
      </c>
      <c r="AV142" s="613"/>
      <c r="AW142" s="613">
        <v>1</v>
      </c>
      <c r="AX142" s="718"/>
      <c r="AY142" s="613"/>
      <c r="AZ142" s="618">
        <f>SUM(AT142)-AV142-AW142+AX142+AY142</f>
        <v>5</v>
      </c>
      <c r="BA142" s="624">
        <f>SUM(AZ142)/AQ142*100</f>
        <v>16.129032258064516</v>
      </c>
      <c r="BB142" s="613"/>
      <c r="BC142" s="625"/>
      <c r="BD142" s="625">
        <f>IF(AJ142&lt;=0,0,IF(AJ142&lt;=359,1,IF(AJ142&lt;=719,2,IF(AJ142&lt;=1079,3,IF(AJ142&lt;=1679,4,IF(AJ142&lt;=1680,5,IF(AJ142&lt;=1680,1,5)))))))</f>
        <v>2</v>
      </c>
      <c r="BE142" s="625">
        <f>IF((H142+J142+L142+N142+P142+R142+T142+V142)&lt;=0,0,IF((H142+J142+L142+N142+P142+R142++T142+V142)&lt;=20,1,IF((H142+J142+L142+N142+P142+R142+T142+V142)&lt;=40,2,IF((H142+J142+L142+N142+P142+R142+T142+V142)&lt;=60,3,IF((H142+J142+L142+N142+P142+R142+T142+V142)&lt;=80,4,IF((H142+J142+L142+N142+P142+R142+T142+V142)&lt;=100,5,IF((H142+J142+L142+N142+P142+R142+T142+V142)&lt;=120,6,0)))))))+((Y142+AA142+AC142+AE142+AG142+AI142)*2)</f>
        <v>0</v>
      </c>
      <c r="BF142" s="626">
        <f t="shared" si="170"/>
        <v>87</v>
      </c>
      <c r="BG142" s="626" t="str">
        <f t="shared" si="171"/>
        <v>บ้านแม่ขรี(สวิงประชาสรรค์)</v>
      </c>
      <c r="BH142" s="627">
        <f t="shared" si="172"/>
        <v>3</v>
      </c>
      <c r="BI142" s="627">
        <v>3</v>
      </c>
      <c r="BJ142" s="627">
        <v>4</v>
      </c>
      <c r="BK142" s="627">
        <v>4</v>
      </c>
      <c r="BL142" s="627">
        <v>4</v>
      </c>
      <c r="BM142" s="627">
        <v>2</v>
      </c>
      <c r="BN142" s="627">
        <v>4</v>
      </c>
      <c r="BO142" s="628"/>
      <c r="BP142" s="628"/>
      <c r="BQ142" s="628"/>
      <c r="BR142" s="627">
        <v>2</v>
      </c>
      <c r="BS142" s="627"/>
      <c r="BT142" s="627"/>
      <c r="BU142" s="627">
        <v>2</v>
      </c>
      <c r="BV142" s="627"/>
      <c r="BW142" s="627"/>
      <c r="BX142" s="627">
        <v>2</v>
      </c>
      <c r="BY142" s="627">
        <v>2</v>
      </c>
      <c r="BZ142" s="627"/>
      <c r="CA142" s="627">
        <v>2</v>
      </c>
      <c r="CB142" s="627"/>
      <c r="CC142" s="627">
        <v>2</v>
      </c>
      <c r="CD142" s="627"/>
      <c r="CE142" s="627"/>
      <c r="CF142" s="627"/>
      <c r="CG142" s="627"/>
      <c r="CH142" s="629">
        <v>0</v>
      </c>
      <c r="CI142" s="629">
        <v>1</v>
      </c>
      <c r="CJ142" s="630">
        <f t="shared" si="173"/>
        <v>37</v>
      </c>
      <c r="CK142" s="627">
        <f t="shared" si="292"/>
        <v>2</v>
      </c>
      <c r="CL142" s="627">
        <f t="shared" si="292"/>
        <v>29</v>
      </c>
      <c r="CM142" s="631">
        <f>SUM(CK142:CL142)</f>
        <v>31</v>
      </c>
      <c r="CN142" s="632">
        <f>SUM(BH142)-CK142</f>
        <v>1</v>
      </c>
      <c r="CO142" s="633">
        <f>SUM(BI142:CI142)-CL142</f>
        <v>5</v>
      </c>
      <c r="CP142" s="632">
        <f>SUM(CN142:CO142)</f>
        <v>6</v>
      </c>
      <c r="CQ142" s="634"/>
      <c r="CR142" s="634"/>
      <c r="CS142" s="634"/>
      <c r="CT142" s="634"/>
      <c r="CU142" s="634"/>
      <c r="CV142" s="634"/>
      <c r="CW142" s="634"/>
      <c r="CX142" s="635"/>
      <c r="CY142" s="635"/>
      <c r="CZ142" s="635"/>
      <c r="DA142" s="634"/>
      <c r="DB142" s="634"/>
      <c r="DC142" s="634"/>
      <c r="DD142" s="634"/>
      <c r="DE142" s="634"/>
      <c r="DF142" s="634"/>
      <c r="DG142" s="634"/>
      <c r="DH142" s="634"/>
      <c r="DI142" s="634"/>
      <c r="DJ142" s="634"/>
      <c r="DK142" s="634"/>
      <c r="DL142" s="634"/>
      <c r="DM142" s="634"/>
      <c r="DN142" s="634"/>
      <c r="DO142" s="634"/>
      <c r="DP142" s="634"/>
      <c r="DQ142" s="636">
        <f>SUM(CQ142:DP142)</f>
        <v>0</v>
      </c>
      <c r="DR142" s="637">
        <f t="shared" si="175"/>
        <v>87</v>
      </c>
      <c r="DS142" s="637" t="str">
        <f t="shared" si="176"/>
        <v>บ้านแม่ขรี(สวิงประชาสรรค์)</v>
      </c>
      <c r="DT142" s="634">
        <f t="shared" si="293"/>
        <v>0</v>
      </c>
      <c r="DU142" s="634">
        <f t="shared" si="293"/>
        <v>1</v>
      </c>
      <c r="DV142" s="634">
        <f t="shared" si="293"/>
        <v>0</v>
      </c>
      <c r="DW142" s="634">
        <f t="shared" si="293"/>
        <v>0</v>
      </c>
      <c r="DX142" s="636">
        <f>SUM(CP142)-DT142-DU142+DV142+DW142</f>
        <v>5</v>
      </c>
      <c r="DY142" s="638">
        <f>SUM(DX142)/CM142*100</f>
        <v>16.129032258064516</v>
      </c>
      <c r="DZ142" s="639"/>
      <c r="EA142" s="639"/>
      <c r="EB142" s="639"/>
      <c r="EC142" s="639"/>
      <c r="ED142" s="639"/>
      <c r="EE142" s="639"/>
      <c r="EF142" s="639"/>
      <c r="EG142" s="639"/>
      <c r="EH142" s="639"/>
      <c r="EI142" s="639"/>
      <c r="EJ142" s="639"/>
      <c r="EK142" s="639"/>
      <c r="EL142" s="639"/>
      <c r="EM142" s="639"/>
      <c r="EN142" s="639"/>
      <c r="EO142" s="639"/>
      <c r="EP142" s="639"/>
      <c r="EQ142" s="639"/>
      <c r="ER142" s="639"/>
      <c r="ES142" s="639"/>
      <c r="ET142" s="639"/>
      <c r="EU142" s="639"/>
      <c r="EV142" s="639"/>
      <c r="EW142" s="639"/>
      <c r="EX142" s="639"/>
      <c r="EY142" s="639"/>
      <c r="EZ142" s="640">
        <f>SUM(DZ142:EY142)</f>
        <v>0</v>
      </c>
      <c r="FA142" s="626"/>
      <c r="FB142" s="641">
        <f>SUM(DT142)-EZ142</f>
        <v>0</v>
      </c>
      <c r="FD142" s="626">
        <f t="shared" si="174"/>
        <v>0</v>
      </c>
    </row>
    <row r="143" spans="1:160" s="395" customFormat="1">
      <c r="A143" s="446">
        <v>29</v>
      </c>
      <c r="B143" s="446"/>
      <c r="C143" s="446"/>
      <c r="D143" s="446"/>
      <c r="E143" s="384"/>
      <c r="F143" s="384"/>
      <c r="G143" s="384"/>
      <c r="H143" s="613"/>
      <c r="I143" s="614"/>
      <c r="J143" s="613"/>
      <c r="K143" s="614"/>
      <c r="L143" s="613"/>
      <c r="M143" s="614"/>
      <c r="N143" s="613"/>
      <c r="O143" s="614"/>
      <c r="P143" s="613"/>
      <c r="Q143" s="614"/>
      <c r="R143" s="613"/>
      <c r="S143" s="614"/>
      <c r="T143" s="613"/>
      <c r="U143" s="614"/>
      <c r="V143" s="613"/>
      <c r="W143" s="614"/>
      <c r="X143" s="615"/>
      <c r="Y143" s="614"/>
      <c r="Z143" s="615"/>
      <c r="AA143" s="614"/>
      <c r="AB143" s="615"/>
      <c r="AC143" s="614"/>
      <c r="AD143" s="615"/>
      <c r="AE143" s="616"/>
      <c r="AF143" s="615"/>
      <c r="AG143" s="616"/>
      <c r="AH143" s="615"/>
      <c r="AI143" s="616"/>
      <c r="AJ143" s="617"/>
      <c r="AK143" s="618"/>
      <c r="AL143" s="613"/>
      <c r="AM143" s="613"/>
      <c r="AN143" s="618"/>
      <c r="AO143" s="619"/>
      <c r="AP143" s="620"/>
      <c r="AQ143" s="621"/>
      <c r="AR143" s="622"/>
      <c r="AS143" s="622"/>
      <c r="AT143" s="622"/>
      <c r="AU143" s="623"/>
      <c r="AV143" s="613"/>
      <c r="AW143" s="613"/>
      <c r="AX143" s="718"/>
      <c r="AY143" s="613"/>
      <c r="AZ143" s="618"/>
      <c r="BA143" s="624" t="e">
        <f>SUM(AZ143)/AQ143*100</f>
        <v>#DIV/0!</v>
      </c>
      <c r="BB143" s="613"/>
      <c r="BC143" s="625"/>
      <c r="BD143" s="625">
        <f>IF(AJ143&lt;=0,0,IF(AJ143&lt;=359,1,IF(AJ143&lt;=719,2,IF(AJ143&lt;=1079,3,IF(AJ143&lt;=1679,4,IF(AJ143&lt;=1680,5,IF(AJ143&lt;=1680,1,5)))))))</f>
        <v>0</v>
      </c>
      <c r="BE143" s="625">
        <f>IF((H143+J143+L143+N143+P143+R143+T143+V143)&lt;=0,0,IF((H143+J143+L143+N143+P143+R143++T143+V143)&lt;=20,1,IF((H143+J143+L143+N143+P143+R143+T143+V143)&lt;=40,2,IF((H143+J143+L143+N143+P143+R143+T143+V143)&lt;=60,3,IF((H143+J143+L143+N143+P143+R143+T143+V143)&lt;=80,4,IF((H143+J143+L143+N143+P143+R143+T143+V143)&lt;=100,5,IF((H143+J143+L143+N143+P143+R143+T143+V143)&lt;=120,6,0)))))))+((Y143+AA143+AC143+AE143+AG143+AI143)*2)</f>
        <v>0</v>
      </c>
      <c r="BF143" s="626">
        <f t="shared" si="170"/>
        <v>29</v>
      </c>
      <c r="BG143" s="626">
        <f t="shared" si="171"/>
        <v>0</v>
      </c>
      <c r="BH143" s="627">
        <v>0</v>
      </c>
      <c r="BI143" s="627"/>
      <c r="BJ143" s="627"/>
      <c r="BK143" s="627"/>
      <c r="BL143" s="627"/>
      <c r="BM143" s="627"/>
      <c r="BN143" s="627"/>
      <c r="BO143" s="628"/>
      <c r="BP143" s="628"/>
      <c r="BQ143" s="628"/>
      <c r="BR143" s="627"/>
      <c r="BS143" s="627"/>
      <c r="BT143" s="627"/>
      <c r="BU143" s="627"/>
      <c r="BV143" s="627"/>
      <c r="BW143" s="627"/>
      <c r="BX143" s="627"/>
      <c r="BY143" s="627"/>
      <c r="BZ143" s="627"/>
      <c r="CA143" s="627"/>
      <c r="CB143" s="627"/>
      <c r="CC143" s="627"/>
      <c r="CD143" s="627"/>
      <c r="CE143" s="627"/>
      <c r="CF143" s="627"/>
      <c r="CG143" s="627"/>
      <c r="CH143" s="629"/>
      <c r="CI143" s="629"/>
      <c r="CJ143" s="630">
        <f>SUM(BH143:CI143)</f>
        <v>0</v>
      </c>
      <c r="CK143" s="627">
        <f t="shared" si="292"/>
        <v>0</v>
      </c>
      <c r="CL143" s="627">
        <f t="shared" si="292"/>
        <v>0</v>
      </c>
      <c r="CM143" s="631">
        <f>SUM(CK143:CL143)</f>
        <v>0</v>
      </c>
      <c r="CN143" s="632">
        <f>SUM(BH143)-CK143</f>
        <v>0</v>
      </c>
      <c r="CO143" s="633">
        <f>SUM(BI143:CI143)-CL143</f>
        <v>0</v>
      </c>
      <c r="CP143" s="632">
        <f>SUM(CN143:CO143)</f>
        <v>0</v>
      </c>
      <c r="CQ143" s="634"/>
      <c r="CR143" s="634"/>
      <c r="CS143" s="634"/>
      <c r="CT143" s="634"/>
      <c r="CU143" s="634"/>
      <c r="CV143" s="634"/>
      <c r="CW143" s="634"/>
      <c r="CX143" s="635"/>
      <c r="CY143" s="635"/>
      <c r="CZ143" s="635"/>
      <c r="DA143" s="634"/>
      <c r="DB143" s="634"/>
      <c r="DC143" s="634"/>
      <c r="DD143" s="634"/>
      <c r="DE143" s="634"/>
      <c r="DF143" s="634"/>
      <c r="DG143" s="634"/>
      <c r="DH143" s="634"/>
      <c r="DI143" s="634"/>
      <c r="DJ143" s="634"/>
      <c r="DK143" s="634"/>
      <c r="DL143" s="634"/>
      <c r="DM143" s="634"/>
      <c r="DN143" s="634"/>
      <c r="DO143" s="634"/>
      <c r="DP143" s="634"/>
      <c r="DQ143" s="636">
        <f>SUM(CQ143:DP143)</f>
        <v>0</v>
      </c>
      <c r="DR143" s="637">
        <f t="shared" si="175"/>
        <v>29</v>
      </c>
      <c r="DS143" s="637">
        <f t="shared" si="176"/>
        <v>0</v>
      </c>
      <c r="DT143" s="634">
        <f t="shared" si="293"/>
        <v>0</v>
      </c>
      <c r="DU143" s="634">
        <f t="shared" si="293"/>
        <v>0</v>
      </c>
      <c r="DV143" s="634">
        <f t="shared" si="293"/>
        <v>0</v>
      </c>
      <c r="DW143" s="634">
        <f t="shared" si="293"/>
        <v>0</v>
      </c>
      <c r="DX143" s="636">
        <f>SUM(CP143)-DT143-DU143+DV143+DW143</f>
        <v>0</v>
      </c>
      <c r="DY143" s="638" t="e">
        <f>SUM(DX143)/CM143*100</f>
        <v>#DIV/0!</v>
      </c>
      <c r="DZ143" s="666"/>
      <c r="EA143" s="666"/>
      <c r="EB143" s="666"/>
      <c r="EC143" s="666"/>
      <c r="ED143" s="666"/>
      <c r="EE143" s="666"/>
      <c r="EF143" s="666"/>
      <c r="EG143" s="666"/>
      <c r="EH143" s="666"/>
      <c r="EI143" s="666"/>
      <c r="EJ143" s="666"/>
      <c r="EK143" s="666"/>
      <c r="EL143" s="666"/>
      <c r="EM143" s="666"/>
      <c r="EN143" s="666"/>
      <c r="EO143" s="666"/>
      <c r="EP143" s="666"/>
      <c r="EQ143" s="666"/>
      <c r="ER143" s="666"/>
      <c r="ES143" s="666"/>
      <c r="ET143" s="666"/>
      <c r="EU143" s="666"/>
      <c r="EV143" s="666"/>
      <c r="EW143" s="666"/>
      <c r="EX143" s="666"/>
      <c r="EY143" s="666"/>
      <c r="EZ143" s="640">
        <f>SUM(DZ143:EY143)</f>
        <v>0</v>
      </c>
      <c r="FA143" s="626"/>
      <c r="FB143" s="641">
        <f>SUM(DT143)-EZ143</f>
        <v>0</v>
      </c>
      <c r="FD143" s="395">
        <f t="shared" ref="FD143" si="294">AM143+AV143+AW143+CH143-CJ143</f>
        <v>0</v>
      </c>
    </row>
    <row r="144" spans="1:160" s="395" customFormat="1">
      <c r="A144" s="446"/>
      <c r="B144" s="446"/>
      <c r="C144" s="446"/>
      <c r="D144" s="446"/>
      <c r="E144" s="446"/>
      <c r="F144" s="446"/>
      <c r="G144" s="446"/>
      <c r="H144" s="446"/>
      <c r="I144" s="447"/>
      <c r="J144" s="446"/>
      <c r="K144" s="447"/>
      <c r="L144" s="446"/>
      <c r="M144" s="447"/>
      <c r="N144" s="446"/>
      <c r="O144" s="447"/>
      <c r="P144" s="446"/>
      <c r="Q144" s="447"/>
      <c r="R144" s="446"/>
      <c r="S144" s="447"/>
      <c r="T144" s="446"/>
      <c r="U144" s="447"/>
      <c r="V144" s="446"/>
      <c r="W144" s="447"/>
      <c r="X144" s="448"/>
      <c r="Y144" s="449"/>
      <c r="Z144" s="448"/>
      <c r="AA144" s="449"/>
      <c r="AB144" s="448"/>
      <c r="AC144" s="449"/>
      <c r="AD144" s="448"/>
      <c r="AE144" s="449"/>
      <c r="AF144" s="448"/>
      <c r="AG144" s="449"/>
      <c r="AH144" s="448"/>
      <c r="AI144" s="449"/>
      <c r="AJ144" s="450"/>
      <c r="AK144" s="451"/>
      <c r="AL144" s="446"/>
      <c r="AM144" s="446"/>
      <c r="AN144" s="451"/>
      <c r="AO144" s="452"/>
      <c r="AP144" s="453"/>
      <c r="AQ144" s="451"/>
      <c r="AR144" s="454"/>
      <c r="AS144" s="454"/>
      <c r="AT144" s="454"/>
      <c r="AU144" s="455"/>
      <c r="AV144" s="446"/>
      <c r="AW144" s="446"/>
      <c r="AX144" s="717"/>
      <c r="AY144" s="446"/>
      <c r="AZ144" s="451"/>
      <c r="BA144" s="455"/>
      <c r="BB144" s="446"/>
      <c r="BC144" s="415"/>
      <c r="BD144" s="415"/>
      <c r="BE144" s="415"/>
      <c r="BF144" s="433"/>
      <c r="BG144" s="433"/>
      <c r="BH144" s="433"/>
      <c r="BI144" s="433"/>
      <c r="BJ144" s="433"/>
      <c r="BK144" s="433"/>
      <c r="BL144" s="433"/>
      <c r="BM144" s="433"/>
      <c r="BN144" s="433"/>
      <c r="BO144" s="434"/>
      <c r="BP144" s="434"/>
      <c r="BQ144" s="434"/>
      <c r="BR144" s="433"/>
      <c r="BS144" s="433"/>
      <c r="BT144" s="433"/>
      <c r="BU144" s="433"/>
      <c r="BV144" s="433"/>
      <c r="BW144" s="433"/>
      <c r="BX144" s="433"/>
      <c r="BY144" s="433"/>
      <c r="BZ144" s="433"/>
      <c r="CA144" s="433"/>
      <c r="CB144" s="433"/>
      <c r="CC144" s="433"/>
      <c r="CD144" s="433"/>
      <c r="CE144" s="433"/>
      <c r="CF144" s="433"/>
      <c r="CG144" s="433"/>
      <c r="CH144" s="435"/>
      <c r="CI144" s="435"/>
      <c r="CJ144" s="436"/>
      <c r="CK144" s="433"/>
      <c r="CL144" s="433"/>
      <c r="CM144" s="437"/>
      <c r="CN144" s="438"/>
      <c r="CO144" s="439"/>
      <c r="CP144" s="438"/>
      <c r="CQ144" s="440"/>
      <c r="CR144" s="440"/>
      <c r="CS144" s="440"/>
      <c r="CT144" s="440"/>
      <c r="CU144" s="440"/>
      <c r="CV144" s="440"/>
      <c r="CW144" s="440"/>
      <c r="CX144" s="441"/>
      <c r="CY144" s="441"/>
      <c r="CZ144" s="441"/>
      <c r="DA144" s="440"/>
      <c r="DB144" s="440"/>
      <c r="DC144" s="440"/>
      <c r="DD144" s="440"/>
      <c r="DE144" s="440"/>
      <c r="DF144" s="440"/>
      <c r="DG144" s="440"/>
      <c r="DH144" s="440"/>
      <c r="DI144" s="440"/>
      <c r="DJ144" s="440"/>
      <c r="DK144" s="440"/>
      <c r="DL144" s="440"/>
      <c r="DM144" s="440"/>
      <c r="DN144" s="440"/>
      <c r="DO144" s="440"/>
      <c r="DP144" s="440"/>
      <c r="DQ144" s="425"/>
      <c r="DR144" s="442"/>
      <c r="DS144" s="442"/>
      <c r="DT144" s="440"/>
      <c r="DU144" s="440"/>
      <c r="DV144" s="440"/>
      <c r="DW144" s="440"/>
      <c r="DX144" s="427"/>
      <c r="DY144" s="428"/>
      <c r="DZ144" s="443"/>
      <c r="EA144" s="443"/>
      <c r="EB144" s="443"/>
      <c r="EC144" s="443"/>
      <c r="ED144" s="443"/>
      <c r="EE144" s="443"/>
      <c r="EF144" s="443"/>
      <c r="EG144" s="444"/>
      <c r="EH144" s="444"/>
      <c r="EI144" s="444"/>
      <c r="EJ144" s="443"/>
      <c r="EK144" s="443"/>
      <c r="EL144" s="443"/>
      <c r="EM144" s="443"/>
      <c r="EN144" s="443"/>
      <c r="EO144" s="443"/>
      <c r="EP144" s="443"/>
      <c r="EQ144" s="443"/>
      <c r="ER144" s="443"/>
      <c r="ES144" s="443"/>
      <c r="ET144" s="443"/>
      <c r="EU144" s="443"/>
      <c r="EV144" s="443"/>
      <c r="EW144" s="443"/>
      <c r="EX144" s="443"/>
      <c r="EY144" s="443"/>
      <c r="EZ144" s="431"/>
      <c r="FB144" s="445"/>
    </row>
    <row r="145" spans="1:158" s="395" customFormat="1">
      <c r="A145" s="446"/>
      <c r="B145" s="446"/>
      <c r="C145" s="446"/>
      <c r="D145" s="446"/>
      <c r="E145" s="446"/>
      <c r="F145" s="446"/>
      <c r="G145" s="446"/>
      <c r="H145" s="446"/>
      <c r="I145" s="447"/>
      <c r="J145" s="446"/>
      <c r="K145" s="447"/>
      <c r="L145" s="446"/>
      <c r="M145" s="447"/>
      <c r="N145" s="446"/>
      <c r="O145" s="447"/>
      <c r="P145" s="446"/>
      <c r="Q145" s="447"/>
      <c r="R145" s="446"/>
      <c r="S145" s="447"/>
      <c r="T145" s="446"/>
      <c r="U145" s="447"/>
      <c r="V145" s="446"/>
      <c r="W145" s="447"/>
      <c r="X145" s="448"/>
      <c r="Y145" s="449"/>
      <c r="Z145" s="448"/>
      <c r="AA145" s="449"/>
      <c r="AB145" s="448"/>
      <c r="AC145" s="449"/>
      <c r="AD145" s="448"/>
      <c r="AE145" s="449"/>
      <c r="AF145" s="448"/>
      <c r="AG145" s="449"/>
      <c r="AH145" s="448"/>
      <c r="AI145" s="449"/>
      <c r="AJ145" s="450"/>
      <c r="AK145" s="451"/>
      <c r="AL145" s="446"/>
      <c r="AM145" s="446"/>
      <c r="AN145" s="451"/>
      <c r="AO145" s="452"/>
      <c r="AP145" s="453"/>
      <c r="AQ145" s="451"/>
      <c r="AR145" s="454"/>
      <c r="AS145" s="454"/>
      <c r="AT145" s="454"/>
      <c r="AU145" s="455"/>
      <c r="AV145" s="446"/>
      <c r="AW145" s="446"/>
      <c r="AX145" s="717"/>
      <c r="AY145" s="446"/>
      <c r="AZ145" s="451"/>
      <c r="BA145" s="455"/>
      <c r="BB145" s="446"/>
      <c r="BC145" s="415"/>
      <c r="BD145" s="415"/>
      <c r="BE145" s="415"/>
      <c r="BF145" s="433"/>
      <c r="BG145" s="433"/>
      <c r="BH145" s="433"/>
      <c r="BI145" s="433"/>
      <c r="BJ145" s="433"/>
      <c r="BK145" s="433"/>
      <c r="BL145" s="433"/>
      <c r="BM145" s="433"/>
      <c r="BN145" s="433"/>
      <c r="BO145" s="434"/>
      <c r="BP145" s="434"/>
      <c r="BQ145" s="434"/>
      <c r="BR145" s="433"/>
      <c r="BS145" s="433"/>
      <c r="BT145" s="433"/>
      <c r="BU145" s="433"/>
      <c r="BV145" s="433"/>
      <c r="BW145" s="433"/>
      <c r="BX145" s="433"/>
      <c r="BY145" s="433"/>
      <c r="BZ145" s="433"/>
      <c r="CA145" s="433"/>
      <c r="CB145" s="433"/>
      <c r="CC145" s="433"/>
      <c r="CD145" s="433"/>
      <c r="CE145" s="433"/>
      <c r="CF145" s="433"/>
      <c r="CG145" s="433"/>
      <c r="CH145" s="435"/>
      <c r="CI145" s="435"/>
      <c r="CJ145" s="436"/>
      <c r="CK145" s="433"/>
      <c r="CL145" s="433"/>
      <c r="CM145" s="437"/>
      <c r="CN145" s="438"/>
      <c r="CO145" s="439"/>
      <c r="CP145" s="438"/>
      <c r="CQ145" s="440"/>
      <c r="CR145" s="440"/>
      <c r="CS145" s="440"/>
      <c r="CT145" s="440"/>
      <c r="CU145" s="440"/>
      <c r="CV145" s="440"/>
      <c r="CW145" s="440"/>
      <c r="CX145" s="441"/>
      <c r="CY145" s="441"/>
      <c r="CZ145" s="441"/>
      <c r="DA145" s="440"/>
      <c r="DB145" s="440"/>
      <c r="DC145" s="440"/>
      <c r="DD145" s="440"/>
      <c r="DE145" s="440"/>
      <c r="DF145" s="440"/>
      <c r="DG145" s="440"/>
      <c r="DH145" s="440"/>
      <c r="DI145" s="440"/>
      <c r="DJ145" s="440"/>
      <c r="DK145" s="440"/>
      <c r="DL145" s="440"/>
      <c r="DM145" s="440"/>
      <c r="DN145" s="440"/>
      <c r="DO145" s="440"/>
      <c r="DP145" s="440"/>
      <c r="DQ145" s="425"/>
      <c r="DR145" s="442"/>
      <c r="DS145" s="442"/>
      <c r="DT145" s="440"/>
      <c r="DU145" s="440"/>
      <c r="DV145" s="440"/>
      <c r="DW145" s="440"/>
      <c r="DX145" s="427"/>
      <c r="DY145" s="428"/>
      <c r="DZ145" s="443"/>
      <c r="EA145" s="443"/>
      <c r="EB145" s="443"/>
      <c r="EC145" s="443"/>
      <c r="ED145" s="443"/>
      <c r="EE145" s="443"/>
      <c r="EF145" s="443"/>
      <c r="EG145" s="444"/>
      <c r="EH145" s="444"/>
      <c r="EI145" s="444"/>
      <c r="EJ145" s="443"/>
      <c r="EK145" s="443"/>
      <c r="EL145" s="443"/>
      <c r="EM145" s="443"/>
      <c r="EN145" s="443"/>
      <c r="EO145" s="443"/>
      <c r="EP145" s="443"/>
      <c r="EQ145" s="443"/>
      <c r="ER145" s="443"/>
      <c r="ES145" s="443"/>
      <c r="ET145" s="443"/>
      <c r="EU145" s="443"/>
      <c r="EV145" s="443"/>
      <c r="EW145" s="443"/>
      <c r="EX145" s="443"/>
      <c r="EY145" s="443"/>
      <c r="EZ145" s="431"/>
      <c r="FB145" s="445"/>
    </row>
    <row r="146" spans="1:158" s="395" customFormat="1">
      <c r="A146" s="446"/>
      <c r="B146" s="446"/>
      <c r="C146" s="446"/>
      <c r="D146" s="446"/>
      <c r="E146" s="446"/>
      <c r="F146" s="446"/>
      <c r="G146" s="446"/>
      <c r="H146" s="446"/>
      <c r="I146" s="447"/>
      <c r="J146" s="446"/>
      <c r="K146" s="447"/>
      <c r="L146" s="446"/>
      <c r="M146" s="447"/>
      <c r="N146" s="446"/>
      <c r="O146" s="447"/>
      <c r="P146" s="446"/>
      <c r="Q146" s="447"/>
      <c r="R146" s="446"/>
      <c r="S146" s="447"/>
      <c r="T146" s="446"/>
      <c r="U146" s="447"/>
      <c r="V146" s="446"/>
      <c r="W146" s="447"/>
      <c r="X146" s="448"/>
      <c r="Y146" s="449"/>
      <c r="Z146" s="448"/>
      <c r="AA146" s="449"/>
      <c r="AB146" s="448"/>
      <c r="AC146" s="449"/>
      <c r="AD146" s="448"/>
      <c r="AE146" s="449"/>
      <c r="AF146" s="448"/>
      <c r="AG146" s="449"/>
      <c r="AH146" s="448"/>
      <c r="AI146" s="449"/>
      <c r="AJ146" s="450"/>
      <c r="AK146" s="451"/>
      <c r="AL146" s="446"/>
      <c r="AM146" s="446"/>
      <c r="AN146" s="451"/>
      <c r="AO146" s="452"/>
      <c r="AP146" s="453"/>
      <c r="AQ146" s="451"/>
      <c r="AR146" s="454"/>
      <c r="AS146" s="454"/>
      <c r="AT146" s="454"/>
      <c r="AU146" s="455"/>
      <c r="AV146" s="446"/>
      <c r="AW146" s="446"/>
      <c r="AX146" s="717"/>
      <c r="AY146" s="446"/>
      <c r="AZ146" s="451"/>
      <c r="BA146" s="455"/>
      <c r="BB146" s="446"/>
      <c r="BC146" s="415"/>
      <c r="BD146" s="415"/>
      <c r="BE146" s="415"/>
      <c r="BF146" s="433"/>
      <c r="BG146" s="433"/>
      <c r="BH146" s="433"/>
      <c r="BI146" s="433"/>
      <c r="BJ146" s="433"/>
      <c r="BK146" s="433"/>
      <c r="BL146" s="433"/>
      <c r="BM146" s="433"/>
      <c r="BN146" s="433"/>
      <c r="BO146" s="434"/>
      <c r="BP146" s="434"/>
      <c r="BQ146" s="434"/>
      <c r="BR146" s="433"/>
      <c r="BS146" s="433"/>
      <c r="BT146" s="433"/>
      <c r="BU146" s="433"/>
      <c r="BV146" s="433"/>
      <c r="BW146" s="433"/>
      <c r="BX146" s="433"/>
      <c r="BY146" s="433"/>
      <c r="BZ146" s="433"/>
      <c r="CA146" s="433"/>
      <c r="CB146" s="433"/>
      <c r="CC146" s="433"/>
      <c r="CD146" s="433"/>
      <c r="CE146" s="433"/>
      <c r="CF146" s="433"/>
      <c r="CG146" s="433"/>
      <c r="CH146" s="435"/>
      <c r="CI146" s="435"/>
      <c r="CJ146" s="436"/>
      <c r="CK146" s="433"/>
      <c r="CL146" s="433"/>
      <c r="CM146" s="437"/>
      <c r="CN146" s="438"/>
      <c r="CO146" s="439"/>
      <c r="CP146" s="438"/>
      <c r="CQ146" s="440"/>
      <c r="CR146" s="440"/>
      <c r="CS146" s="440"/>
      <c r="CT146" s="440"/>
      <c r="CU146" s="440"/>
      <c r="CV146" s="440"/>
      <c r="CW146" s="440"/>
      <c r="CX146" s="441"/>
      <c r="CY146" s="441"/>
      <c r="CZ146" s="441"/>
      <c r="DA146" s="440"/>
      <c r="DB146" s="440"/>
      <c r="DC146" s="440"/>
      <c r="DD146" s="440"/>
      <c r="DE146" s="440"/>
      <c r="DF146" s="440"/>
      <c r="DG146" s="440"/>
      <c r="DH146" s="440"/>
      <c r="DI146" s="440"/>
      <c r="DJ146" s="440"/>
      <c r="DK146" s="440"/>
      <c r="DL146" s="440"/>
      <c r="DM146" s="440"/>
      <c r="DN146" s="440"/>
      <c r="DO146" s="440"/>
      <c r="DP146" s="440"/>
      <c r="DQ146" s="425"/>
      <c r="DR146" s="442"/>
      <c r="DS146" s="442"/>
      <c r="DT146" s="440"/>
      <c r="DU146" s="440"/>
      <c r="DV146" s="440"/>
      <c r="DW146" s="440"/>
      <c r="DX146" s="427"/>
      <c r="DY146" s="428"/>
      <c r="DZ146" s="443"/>
      <c r="EA146" s="443"/>
      <c r="EB146" s="443"/>
      <c r="EC146" s="443"/>
      <c r="ED146" s="443"/>
      <c r="EE146" s="443"/>
      <c r="EF146" s="443"/>
      <c r="EG146" s="444"/>
      <c r="EH146" s="444"/>
      <c r="EI146" s="444"/>
      <c r="EJ146" s="443"/>
      <c r="EK146" s="443"/>
      <c r="EL146" s="443"/>
      <c r="EM146" s="443"/>
      <c r="EN146" s="443"/>
      <c r="EO146" s="443"/>
      <c r="EP146" s="443"/>
      <c r="EQ146" s="443"/>
      <c r="ER146" s="443"/>
      <c r="ES146" s="443"/>
      <c r="ET146" s="443"/>
      <c r="EU146" s="443"/>
      <c r="EV146" s="443"/>
      <c r="EW146" s="443"/>
      <c r="EX146" s="443"/>
      <c r="EY146" s="443"/>
      <c r="EZ146" s="431"/>
      <c r="FB146" s="445"/>
    </row>
    <row r="147" spans="1:158" s="395" customFormat="1">
      <c r="A147" s="446"/>
      <c r="B147" s="446"/>
      <c r="C147" s="446"/>
      <c r="D147" s="446"/>
      <c r="E147" s="446"/>
      <c r="F147" s="446"/>
      <c r="G147" s="446"/>
      <c r="H147" s="446"/>
      <c r="I147" s="447"/>
      <c r="J147" s="446"/>
      <c r="K147" s="447"/>
      <c r="L147" s="446"/>
      <c r="M147" s="447"/>
      <c r="N147" s="446"/>
      <c r="O147" s="447"/>
      <c r="P147" s="446"/>
      <c r="Q147" s="447"/>
      <c r="R147" s="446"/>
      <c r="S147" s="447"/>
      <c r="T147" s="446"/>
      <c r="U147" s="447"/>
      <c r="V147" s="446"/>
      <c r="W147" s="447"/>
      <c r="X147" s="448"/>
      <c r="Y147" s="449"/>
      <c r="Z147" s="448"/>
      <c r="AA147" s="449"/>
      <c r="AB147" s="448"/>
      <c r="AC147" s="449"/>
      <c r="AD147" s="448"/>
      <c r="AE147" s="449"/>
      <c r="AF147" s="448"/>
      <c r="AG147" s="449"/>
      <c r="AH147" s="448"/>
      <c r="AI147" s="449"/>
      <c r="AJ147" s="450"/>
      <c r="AK147" s="451"/>
      <c r="AL147" s="446"/>
      <c r="AM147" s="446"/>
      <c r="AN147" s="451"/>
      <c r="AO147" s="452"/>
      <c r="AP147" s="453"/>
      <c r="AQ147" s="451"/>
      <c r="AR147" s="454"/>
      <c r="AS147" s="454"/>
      <c r="AT147" s="454"/>
      <c r="AU147" s="455"/>
      <c r="AV147" s="446"/>
      <c r="AW147" s="446"/>
      <c r="AX147" s="717"/>
      <c r="AY147" s="446"/>
      <c r="AZ147" s="451"/>
      <c r="BA147" s="455"/>
      <c r="BB147" s="446"/>
      <c r="BC147" s="415"/>
      <c r="BD147" s="415"/>
      <c r="BE147" s="415"/>
      <c r="BF147" s="433"/>
      <c r="BG147" s="433"/>
      <c r="BH147" s="433"/>
      <c r="BI147" s="433"/>
      <c r="BJ147" s="433"/>
      <c r="BK147" s="433"/>
      <c r="BL147" s="433"/>
      <c r="BM147" s="433"/>
      <c r="BN147" s="433"/>
      <c r="BO147" s="434"/>
      <c r="BP147" s="434"/>
      <c r="BQ147" s="434"/>
      <c r="BR147" s="433"/>
      <c r="BS147" s="433"/>
      <c r="BT147" s="433"/>
      <c r="BU147" s="433"/>
      <c r="BV147" s="433"/>
      <c r="BW147" s="433"/>
      <c r="BX147" s="433"/>
      <c r="BY147" s="433"/>
      <c r="BZ147" s="433"/>
      <c r="CA147" s="433"/>
      <c r="CB147" s="433"/>
      <c r="CC147" s="433"/>
      <c r="CD147" s="433"/>
      <c r="CE147" s="433"/>
      <c r="CF147" s="433"/>
      <c r="CG147" s="433"/>
      <c r="CH147" s="435"/>
      <c r="CI147" s="435"/>
      <c r="CJ147" s="436">
        <f>SUM(CJ12:CJ146)</f>
        <v>1882</v>
      </c>
      <c r="CK147" s="433"/>
      <c r="CL147" s="433"/>
      <c r="CM147" s="437"/>
      <c r="CN147" s="438"/>
      <c r="CO147" s="439"/>
      <c r="CP147" s="438"/>
      <c r="CQ147" s="440"/>
      <c r="CR147" s="440"/>
      <c r="CS147" s="440"/>
      <c r="CT147" s="440"/>
      <c r="CU147" s="440"/>
      <c r="CV147" s="440"/>
      <c r="CW147" s="440"/>
      <c r="CX147" s="441"/>
      <c r="CY147" s="441"/>
      <c r="CZ147" s="441"/>
      <c r="DA147" s="440"/>
      <c r="DB147" s="440"/>
      <c r="DC147" s="440"/>
      <c r="DD147" s="440"/>
      <c r="DE147" s="440"/>
      <c r="DF147" s="440"/>
      <c r="DG147" s="440"/>
      <c r="DH147" s="440"/>
      <c r="DI147" s="440"/>
      <c r="DJ147" s="440"/>
      <c r="DK147" s="440"/>
      <c r="DL147" s="440"/>
      <c r="DM147" s="440"/>
      <c r="DN147" s="440"/>
      <c r="DO147" s="440"/>
      <c r="DP147" s="440"/>
      <c r="DQ147" s="425"/>
      <c r="DR147" s="442"/>
      <c r="DS147" s="442"/>
      <c r="DT147" s="440"/>
      <c r="DU147" s="440"/>
      <c r="DV147" s="440"/>
      <c r="DW147" s="440"/>
      <c r="DX147" s="427"/>
      <c r="DY147" s="428"/>
      <c r="DZ147" s="443"/>
      <c r="EA147" s="443"/>
      <c r="EB147" s="443"/>
      <c r="EC147" s="443"/>
      <c r="ED147" s="443"/>
      <c r="EE147" s="443"/>
      <c r="EF147" s="443"/>
      <c r="EG147" s="444"/>
      <c r="EH147" s="444"/>
      <c r="EI147" s="444"/>
      <c r="EJ147" s="443"/>
      <c r="EK147" s="443"/>
      <c r="EL147" s="443"/>
      <c r="EM147" s="443"/>
      <c r="EN147" s="443"/>
      <c r="EO147" s="443"/>
      <c r="EP147" s="443"/>
      <c r="EQ147" s="443"/>
      <c r="ER147" s="443"/>
      <c r="ES147" s="443"/>
      <c r="ET147" s="443"/>
      <c r="EU147" s="443"/>
      <c r="EV147" s="443"/>
      <c r="EW147" s="443"/>
      <c r="EX147" s="443"/>
      <c r="EY147" s="443"/>
      <c r="EZ147" s="431">
        <f>SUM(EZ12:EZ146)</f>
        <v>45</v>
      </c>
      <c r="FB147" s="445"/>
    </row>
    <row r="148" spans="1:158" s="395" customFormat="1">
      <c r="A148" s="446"/>
      <c r="B148" s="446"/>
      <c r="C148" s="446"/>
      <c r="D148" s="446"/>
      <c r="E148" s="446"/>
      <c r="F148" s="446"/>
      <c r="G148" s="446"/>
      <c r="H148" s="446"/>
      <c r="I148" s="447"/>
      <c r="J148" s="446"/>
      <c r="K148" s="447"/>
      <c r="L148" s="446"/>
      <c r="M148" s="447"/>
      <c r="N148" s="446"/>
      <c r="O148" s="447"/>
      <c r="P148" s="446"/>
      <c r="Q148" s="447"/>
      <c r="R148" s="446"/>
      <c r="S148" s="447"/>
      <c r="T148" s="446"/>
      <c r="U148" s="447"/>
      <c r="V148" s="446"/>
      <c r="W148" s="447"/>
      <c r="X148" s="448"/>
      <c r="Y148" s="449"/>
      <c r="Z148" s="448"/>
      <c r="AA148" s="449"/>
      <c r="AB148" s="448"/>
      <c r="AC148" s="449"/>
      <c r="AD148" s="448"/>
      <c r="AE148" s="449"/>
      <c r="AF148" s="448"/>
      <c r="AG148" s="449"/>
      <c r="AH148" s="448"/>
      <c r="AI148" s="449"/>
      <c r="AJ148" s="450"/>
      <c r="AK148" s="451"/>
      <c r="AL148" s="446"/>
      <c r="AM148" s="446"/>
      <c r="AN148" s="451"/>
      <c r="AO148" s="452"/>
      <c r="AP148" s="453"/>
      <c r="AQ148" s="451"/>
      <c r="AR148" s="454"/>
      <c r="AS148" s="454"/>
      <c r="AT148" s="454"/>
      <c r="AU148" s="455"/>
      <c r="AV148" s="446"/>
      <c r="AW148" s="446"/>
      <c r="AX148" s="717"/>
      <c r="AY148" s="446"/>
      <c r="AZ148" s="451"/>
      <c r="BA148" s="455"/>
      <c r="BB148" s="446"/>
      <c r="BC148" s="415"/>
      <c r="BD148" s="415"/>
      <c r="BE148" s="415"/>
      <c r="BF148" s="456"/>
      <c r="BG148" s="456"/>
      <c r="BH148" s="456"/>
      <c r="BI148" s="456"/>
      <c r="BJ148" s="456"/>
      <c r="BK148" s="456"/>
      <c r="BL148" s="456"/>
      <c r="BM148" s="456"/>
      <c r="BN148" s="456"/>
      <c r="BO148" s="457"/>
      <c r="BP148" s="457"/>
      <c r="BQ148" s="457"/>
      <c r="BR148" s="456"/>
      <c r="BS148" s="456"/>
      <c r="BT148" s="456"/>
      <c r="BU148" s="456"/>
      <c r="BV148" s="456"/>
      <c r="BW148" s="456"/>
      <c r="BX148" s="456"/>
      <c r="BY148" s="456"/>
      <c r="BZ148" s="456"/>
      <c r="CA148" s="456"/>
      <c r="CB148" s="456"/>
      <c r="CC148" s="456"/>
      <c r="CD148" s="456"/>
      <c r="CE148" s="456"/>
      <c r="CF148" s="456"/>
      <c r="CG148" s="456"/>
      <c r="CH148" s="458"/>
      <c r="CI148" s="458"/>
      <c r="CJ148" s="459"/>
      <c r="CK148" s="456"/>
      <c r="CL148" s="456"/>
      <c r="CM148" s="459"/>
      <c r="CN148" s="460"/>
      <c r="CO148" s="461"/>
      <c r="CP148" s="460"/>
      <c r="CQ148" s="394"/>
      <c r="CR148" s="394"/>
      <c r="CS148" s="394"/>
      <c r="CT148" s="394"/>
      <c r="CU148" s="394"/>
      <c r="CV148" s="394"/>
      <c r="CW148" s="394"/>
      <c r="CX148" s="462"/>
      <c r="CY148" s="462"/>
      <c r="CZ148" s="462"/>
      <c r="DA148" s="394"/>
      <c r="DB148" s="394"/>
      <c r="DC148" s="394"/>
      <c r="DD148" s="394"/>
      <c r="DE148" s="394"/>
      <c r="DF148" s="394"/>
      <c r="DG148" s="394"/>
      <c r="DH148" s="394"/>
      <c r="DI148" s="394"/>
      <c r="DJ148" s="394"/>
      <c r="DK148" s="394"/>
      <c r="DL148" s="394"/>
      <c r="DM148" s="394"/>
      <c r="DN148" s="394"/>
      <c r="DO148" s="394"/>
      <c r="DP148" s="394"/>
      <c r="DQ148" s="460"/>
      <c r="DR148" s="463"/>
      <c r="DS148" s="463"/>
      <c r="DT148" s="394"/>
      <c r="DU148" s="394"/>
      <c r="DV148" s="394"/>
      <c r="DW148" s="394"/>
      <c r="DX148" s="464"/>
      <c r="DY148" s="465"/>
      <c r="DZ148" s="394"/>
      <c r="EA148" s="394"/>
      <c r="EB148" s="394"/>
      <c r="EC148" s="394"/>
      <c r="ED148" s="394"/>
      <c r="EE148" s="394"/>
      <c r="EF148" s="394"/>
      <c r="EG148" s="462"/>
      <c r="EH148" s="462"/>
      <c r="EI148" s="462"/>
      <c r="EJ148" s="394"/>
      <c r="EK148" s="394"/>
      <c r="EL148" s="394"/>
      <c r="EM148" s="394"/>
      <c r="EN148" s="394"/>
      <c r="EO148" s="394"/>
      <c r="EP148" s="394"/>
      <c r="EQ148" s="394"/>
      <c r="ER148" s="394"/>
      <c r="ES148" s="394"/>
      <c r="ET148" s="394"/>
      <c r="EU148" s="394"/>
      <c r="EV148" s="394"/>
      <c r="EW148" s="394"/>
      <c r="EX148" s="394"/>
      <c r="EY148" s="394"/>
      <c r="EZ148" s="466"/>
      <c r="FB148" s="467"/>
    </row>
    <row r="149" spans="1:158" s="395" customFormat="1">
      <c r="A149" s="499"/>
      <c r="B149" s="499"/>
      <c r="C149" s="499"/>
      <c r="D149" s="499"/>
      <c r="E149" s="499"/>
      <c r="F149" s="499"/>
      <c r="G149" s="499"/>
      <c r="H149" s="499"/>
      <c r="I149" s="500"/>
      <c r="J149" s="499"/>
      <c r="K149" s="500"/>
      <c r="L149" s="499"/>
      <c r="M149" s="500"/>
      <c r="N149" s="499"/>
      <c r="O149" s="500"/>
      <c r="P149" s="499"/>
      <c r="Q149" s="500"/>
      <c r="R149" s="499"/>
      <c r="S149" s="500"/>
      <c r="T149" s="499"/>
      <c r="U149" s="500"/>
      <c r="V149" s="499"/>
      <c r="W149" s="500"/>
      <c r="X149" s="501"/>
      <c r="Y149" s="502"/>
      <c r="Z149" s="501"/>
      <c r="AA149" s="502"/>
      <c r="AB149" s="501"/>
      <c r="AC149" s="502"/>
      <c r="AD149" s="501"/>
      <c r="AE149" s="502"/>
      <c r="AF149" s="501"/>
      <c r="AG149" s="502"/>
      <c r="AH149" s="501"/>
      <c r="AI149" s="502"/>
      <c r="AJ149" s="503"/>
      <c r="AK149" s="504"/>
      <c r="AL149" s="499"/>
      <c r="AM149" s="499"/>
      <c r="AN149" s="504"/>
      <c r="AO149" s="505"/>
      <c r="AP149" s="506"/>
      <c r="AQ149" s="504"/>
      <c r="AR149" s="507"/>
      <c r="AS149" s="507"/>
      <c r="AT149" s="507"/>
      <c r="AU149" s="479"/>
      <c r="AV149" s="499"/>
      <c r="AW149" s="499"/>
      <c r="AX149" s="719"/>
      <c r="AY149" s="499"/>
      <c r="AZ149" s="504"/>
      <c r="BA149" s="479"/>
      <c r="BB149" s="499"/>
      <c r="BC149" s="415"/>
      <c r="BD149" s="415"/>
      <c r="BE149" s="415"/>
      <c r="BF149" s="456"/>
      <c r="BG149" s="456"/>
      <c r="BH149" s="456"/>
      <c r="BI149" s="456"/>
      <c r="BJ149" s="456"/>
      <c r="BK149" s="456"/>
      <c r="BL149" s="456"/>
      <c r="BM149" s="456"/>
      <c r="BN149" s="456"/>
      <c r="BO149" s="457"/>
      <c r="BP149" s="457"/>
      <c r="BQ149" s="457"/>
      <c r="BR149" s="456"/>
      <c r="BS149" s="456"/>
      <c r="BT149" s="456"/>
      <c r="BU149" s="456"/>
      <c r="BV149" s="456"/>
      <c r="BW149" s="456"/>
      <c r="BX149" s="456"/>
      <c r="BY149" s="456"/>
      <c r="BZ149" s="456"/>
      <c r="CA149" s="456"/>
      <c r="CB149" s="456"/>
      <c r="CC149" s="456"/>
      <c r="CD149" s="456"/>
      <c r="CE149" s="456"/>
      <c r="CF149" s="456"/>
      <c r="CG149" s="456"/>
      <c r="CH149" s="458"/>
      <c r="CI149" s="458"/>
      <c r="CJ149" s="459"/>
      <c r="CK149" s="456"/>
      <c r="CL149" s="456"/>
      <c r="CM149" s="459"/>
      <c r="CN149" s="460"/>
      <c r="CO149" s="461"/>
      <c r="CP149" s="460"/>
      <c r="CQ149" s="394"/>
      <c r="CR149" s="394"/>
      <c r="CS149" s="394"/>
      <c r="CT149" s="394"/>
      <c r="CU149" s="394"/>
      <c r="CV149" s="394"/>
      <c r="CW149" s="394"/>
      <c r="CX149" s="462"/>
      <c r="CY149" s="462"/>
      <c r="CZ149" s="462"/>
      <c r="DA149" s="394"/>
      <c r="DB149" s="394"/>
      <c r="DC149" s="394"/>
      <c r="DD149" s="394"/>
      <c r="DE149" s="394"/>
      <c r="DF149" s="394"/>
      <c r="DG149" s="394"/>
      <c r="DH149" s="394"/>
      <c r="DI149" s="394"/>
      <c r="DJ149" s="394"/>
      <c r="DK149" s="394"/>
      <c r="DL149" s="394"/>
      <c r="DM149" s="394"/>
      <c r="DN149" s="394"/>
      <c r="DO149" s="394"/>
      <c r="DP149" s="394"/>
      <c r="DQ149" s="460"/>
      <c r="DR149" s="463"/>
      <c r="DS149" s="463"/>
      <c r="DT149" s="394"/>
      <c r="DU149" s="394"/>
      <c r="DV149" s="394"/>
      <c r="DW149" s="394"/>
      <c r="DX149" s="464"/>
      <c r="DY149" s="465"/>
      <c r="DZ149" s="394"/>
      <c r="EA149" s="394"/>
      <c r="EB149" s="394"/>
      <c r="EC149" s="394"/>
      <c r="ED149" s="394"/>
      <c r="EE149" s="394"/>
      <c r="EF149" s="394"/>
      <c r="EG149" s="462"/>
      <c r="EH149" s="462"/>
      <c r="EI149" s="462"/>
      <c r="EJ149" s="394"/>
      <c r="EK149" s="394"/>
      <c r="EL149" s="394"/>
      <c r="EM149" s="394"/>
      <c r="EN149" s="394"/>
      <c r="EO149" s="394"/>
      <c r="EP149" s="394"/>
      <c r="EQ149" s="394"/>
      <c r="ER149" s="394"/>
      <c r="ES149" s="394"/>
      <c r="ET149" s="394"/>
      <c r="EU149" s="394"/>
      <c r="EV149" s="394"/>
      <c r="EW149" s="394"/>
      <c r="EX149" s="394"/>
      <c r="EY149" s="394"/>
      <c r="EZ149" s="466"/>
      <c r="FB149" s="467"/>
    </row>
    <row r="150" spans="1:158" s="468" customFormat="1" ht="22.5" customHeight="1">
      <c r="A150" s="812" t="s">
        <v>122</v>
      </c>
      <c r="B150" s="813"/>
      <c r="C150" s="813"/>
      <c r="D150" s="813"/>
      <c r="E150" s="813"/>
      <c r="F150" s="813"/>
      <c r="G150" s="814"/>
      <c r="H150" s="478">
        <v>7</v>
      </c>
      <c r="I150" s="478">
        <v>1</v>
      </c>
      <c r="J150" s="478">
        <v>25</v>
      </c>
      <c r="K150" s="478">
        <v>1</v>
      </c>
      <c r="L150" s="478">
        <v>35</v>
      </c>
      <c r="M150" s="478">
        <v>1</v>
      </c>
      <c r="N150" s="478">
        <v>37</v>
      </c>
      <c r="O150" s="478">
        <v>1</v>
      </c>
      <c r="P150" s="478">
        <v>36</v>
      </c>
      <c r="Q150" s="478">
        <v>1</v>
      </c>
      <c r="R150" s="478">
        <v>32</v>
      </c>
      <c r="S150" s="478">
        <v>1</v>
      </c>
      <c r="T150" s="478">
        <v>24</v>
      </c>
      <c r="U150" s="478">
        <v>1</v>
      </c>
      <c r="V150" s="478">
        <v>34</v>
      </c>
      <c r="W150" s="478">
        <v>1</v>
      </c>
      <c r="X150" s="478">
        <v>0</v>
      </c>
      <c r="Y150" s="478">
        <v>0</v>
      </c>
      <c r="Z150" s="478">
        <v>0</v>
      </c>
      <c r="AA150" s="478">
        <v>0</v>
      </c>
      <c r="AB150" s="478">
        <v>0</v>
      </c>
      <c r="AC150" s="478">
        <v>0</v>
      </c>
      <c r="AD150" s="478">
        <f t="shared" ref="AD150:AT150" si="295">SUM(AD12:AD143)</f>
        <v>0</v>
      </c>
      <c r="AE150" s="478">
        <f t="shared" si="295"/>
        <v>0</v>
      </c>
      <c r="AF150" s="478">
        <f t="shared" si="295"/>
        <v>0</v>
      </c>
      <c r="AG150" s="478">
        <f t="shared" si="295"/>
        <v>0</v>
      </c>
      <c r="AH150" s="478">
        <f t="shared" si="295"/>
        <v>0</v>
      </c>
      <c r="AI150" s="478">
        <f t="shared" si="295"/>
        <v>0</v>
      </c>
      <c r="AJ150" s="478">
        <f t="shared" si="295"/>
        <v>19909</v>
      </c>
      <c r="AK150" s="478">
        <f t="shared" si="295"/>
        <v>1036</v>
      </c>
      <c r="AL150" s="478">
        <f t="shared" si="295"/>
        <v>213</v>
      </c>
      <c r="AM150" s="478">
        <f t="shared" si="295"/>
        <v>2147</v>
      </c>
      <c r="AN150" s="478">
        <f t="shared" si="295"/>
        <v>2848</v>
      </c>
      <c r="AO150" s="478">
        <f t="shared" si="295"/>
        <v>126</v>
      </c>
      <c r="AP150" s="478">
        <f t="shared" si="295"/>
        <v>1085</v>
      </c>
      <c r="AQ150" s="478">
        <f t="shared" si="295"/>
        <v>1211</v>
      </c>
      <c r="AR150" s="478">
        <f t="shared" si="295"/>
        <v>87</v>
      </c>
      <c r="AS150" s="478">
        <f t="shared" si="295"/>
        <v>1062</v>
      </c>
      <c r="AT150" s="478">
        <f t="shared" si="295"/>
        <v>1149</v>
      </c>
      <c r="AU150" s="479">
        <f>SUM(AT150)/AQ150*100</f>
        <v>94.880264244426087</v>
      </c>
      <c r="AV150" s="478">
        <f>SUM(AV12:AV143)</f>
        <v>45</v>
      </c>
      <c r="AW150" s="478">
        <f>SUM(AW12:AW143)</f>
        <v>11</v>
      </c>
      <c r="AX150" s="720">
        <f>SUM(AX12:AX143)</f>
        <v>3</v>
      </c>
      <c r="AY150" s="478">
        <f>SUM(AY12:AY143)</f>
        <v>10</v>
      </c>
      <c r="AZ150" s="478">
        <f>SUM(AZ12:AZ143)</f>
        <v>1106</v>
      </c>
      <c r="BA150" s="479">
        <f>SUM(AZ150)/AQ150*100</f>
        <v>91.329479768786129</v>
      </c>
      <c r="BC150" s="469"/>
      <c r="BD150" s="469"/>
      <c r="BE150" s="469"/>
      <c r="BF150" s="415"/>
      <c r="BG150" s="415"/>
      <c r="BH150" s="415"/>
      <c r="BI150" s="415"/>
      <c r="BJ150" s="415"/>
      <c r="BK150" s="415"/>
      <c r="BL150" s="415"/>
      <c r="BM150" s="415"/>
      <c r="BN150" s="415"/>
      <c r="BO150" s="415"/>
      <c r="BP150" s="415"/>
      <c r="BQ150" s="415"/>
      <c r="BR150" s="415"/>
      <c r="BS150" s="415"/>
      <c r="BT150" s="415"/>
      <c r="BU150" s="415"/>
      <c r="BV150" s="415"/>
      <c r="BW150" s="415"/>
      <c r="BX150" s="415"/>
      <c r="BY150" s="415"/>
      <c r="BZ150" s="415"/>
      <c r="CA150" s="415"/>
      <c r="CB150" s="415"/>
      <c r="CC150" s="415"/>
      <c r="CD150" s="415"/>
      <c r="CE150" s="415"/>
      <c r="CF150" s="415"/>
      <c r="CG150" s="415"/>
      <c r="CH150" s="415"/>
      <c r="CI150" s="415"/>
      <c r="CJ150" s="415"/>
      <c r="CK150" s="415"/>
      <c r="CL150" s="395"/>
      <c r="CM150" s="395"/>
      <c r="CN150" s="395"/>
      <c r="CO150" s="395"/>
      <c r="CP150" s="395"/>
      <c r="CQ150" s="395"/>
      <c r="CR150" s="395"/>
      <c r="CS150" s="395"/>
      <c r="CT150" s="395"/>
      <c r="CU150" s="395"/>
      <c r="CV150" s="395"/>
      <c r="CW150" s="395"/>
      <c r="CX150" s="395"/>
      <c r="CY150" s="395"/>
      <c r="CZ150" s="395"/>
      <c r="DA150" s="395"/>
      <c r="DB150" s="395"/>
      <c r="DC150" s="395"/>
      <c r="DD150" s="395"/>
      <c r="DE150" s="395"/>
      <c r="DF150" s="395"/>
      <c r="DG150" s="395"/>
      <c r="DH150" s="395"/>
      <c r="DI150" s="395"/>
      <c r="DJ150" s="395"/>
      <c r="DK150" s="395"/>
      <c r="DL150" s="395"/>
      <c r="DM150" s="395"/>
      <c r="DN150" s="395"/>
      <c r="DO150" s="395"/>
      <c r="DP150" s="395"/>
      <c r="DQ150" s="395"/>
      <c r="DR150" s="395"/>
      <c r="DS150" s="395"/>
      <c r="DT150" s="395"/>
      <c r="DU150" s="395"/>
      <c r="DV150" s="395"/>
      <c r="DW150" s="395"/>
      <c r="DX150" s="395"/>
      <c r="DY150" s="395"/>
      <c r="DZ150" s="395"/>
      <c r="EA150" s="395"/>
      <c r="EB150" s="395"/>
      <c r="EC150" s="395"/>
      <c r="ED150" s="395"/>
      <c r="EE150" s="395"/>
      <c r="EF150" s="395"/>
      <c r="EG150" s="395"/>
      <c r="EH150" s="395"/>
      <c r="EI150" s="395"/>
      <c r="EJ150" s="395"/>
      <c r="EK150" s="395"/>
      <c r="EL150" s="395"/>
      <c r="EM150" s="395"/>
      <c r="EN150" s="395"/>
      <c r="EO150" s="395"/>
      <c r="EP150" s="395"/>
      <c r="EQ150" s="395"/>
      <c r="ER150" s="395"/>
      <c r="ES150" s="395"/>
      <c r="ET150" s="395"/>
      <c r="EU150" s="395"/>
      <c r="EV150" s="395"/>
      <c r="EW150" s="395"/>
      <c r="EX150" s="395"/>
      <c r="EY150" s="395"/>
      <c r="EZ150" s="395"/>
      <c r="FA150" s="395"/>
      <c r="FB150" s="395"/>
    </row>
    <row r="151" spans="1:158" ht="9.75" customHeight="1">
      <c r="BF151" s="469"/>
      <c r="BG151" s="469"/>
      <c r="BH151" s="469"/>
      <c r="BI151" s="469"/>
      <c r="BJ151" s="469"/>
      <c r="BK151" s="469"/>
      <c r="BL151" s="469"/>
      <c r="BM151" s="469"/>
      <c r="BN151" s="469"/>
      <c r="BO151" s="469"/>
      <c r="BP151" s="469"/>
      <c r="BQ151" s="469"/>
      <c r="BR151" s="469"/>
      <c r="BS151" s="469"/>
      <c r="BT151" s="469"/>
      <c r="BU151" s="469"/>
      <c r="BV151" s="469"/>
      <c r="BW151" s="469"/>
      <c r="BX151" s="469"/>
      <c r="BY151" s="469"/>
      <c r="BZ151" s="469"/>
      <c r="CA151" s="469"/>
      <c r="CB151" s="469"/>
      <c r="CC151" s="469"/>
      <c r="CD151" s="469"/>
      <c r="CE151" s="469"/>
      <c r="CF151" s="469"/>
      <c r="CG151" s="469"/>
      <c r="CH151" s="469"/>
      <c r="CI151" s="469"/>
      <c r="CJ151" s="469"/>
      <c r="CK151" s="469"/>
      <c r="CL151" s="468"/>
      <c r="CM151" s="468"/>
      <c r="CN151" s="468"/>
      <c r="CO151" s="468"/>
      <c r="CP151" s="468"/>
      <c r="CQ151" s="468"/>
      <c r="CR151" s="468"/>
      <c r="CS151" s="468"/>
      <c r="CT151" s="468"/>
      <c r="CU151" s="468"/>
      <c r="CV151" s="468"/>
      <c r="CW151" s="468"/>
      <c r="CX151" s="468"/>
      <c r="CY151" s="468"/>
      <c r="CZ151" s="468"/>
      <c r="DA151" s="468"/>
      <c r="DB151" s="468"/>
      <c r="DC151" s="468"/>
      <c r="DD151" s="468"/>
      <c r="DE151" s="468"/>
      <c r="DF151" s="468"/>
      <c r="DG151" s="468"/>
      <c r="DH151" s="468"/>
      <c r="DI151" s="468"/>
      <c r="DJ151" s="468"/>
      <c r="DK151" s="468"/>
      <c r="DL151" s="468"/>
      <c r="DM151" s="468"/>
      <c r="DN151" s="468"/>
      <c r="DO151" s="468"/>
      <c r="DP151" s="468"/>
      <c r="DQ151" s="468"/>
      <c r="DR151" s="468"/>
      <c r="DS151" s="468"/>
      <c r="DT151" s="468"/>
      <c r="DU151" s="468"/>
      <c r="DV151" s="468"/>
      <c r="DW151" s="468"/>
      <c r="DX151" s="468"/>
      <c r="DY151" s="468"/>
      <c r="DZ151" s="468"/>
      <c r="EA151" s="468"/>
      <c r="EB151" s="468"/>
      <c r="EC151" s="468"/>
      <c r="ED151" s="468"/>
      <c r="EE151" s="468"/>
      <c r="EF151" s="468"/>
      <c r="EG151" s="468"/>
      <c r="EH151" s="468"/>
      <c r="EI151" s="468"/>
      <c r="EJ151" s="468"/>
      <c r="EK151" s="468"/>
      <c r="EL151" s="468"/>
      <c r="EM151" s="468"/>
      <c r="EN151" s="468"/>
      <c r="EO151" s="468"/>
      <c r="EP151" s="468"/>
      <c r="EQ151" s="468"/>
      <c r="ER151" s="468"/>
      <c r="ES151" s="468"/>
      <c r="ET151" s="468"/>
      <c r="EU151" s="468"/>
      <c r="EV151" s="468"/>
      <c r="EW151" s="468"/>
      <c r="EX151" s="468"/>
      <c r="EY151" s="468"/>
      <c r="EZ151" s="468"/>
      <c r="FA151" s="468"/>
      <c r="FB151" s="468"/>
    </row>
    <row r="152" spans="1:158">
      <c r="A152" s="470" t="s">
        <v>486</v>
      </c>
    </row>
    <row r="153" spans="1:158">
      <c r="A153" s="471" t="s">
        <v>4</v>
      </c>
      <c r="B153" s="385" t="s">
        <v>81</v>
      </c>
    </row>
    <row r="154" spans="1:158">
      <c r="A154" s="471" t="s">
        <v>12</v>
      </c>
      <c r="B154" s="385" t="s">
        <v>44</v>
      </c>
    </row>
    <row r="155" spans="1:158">
      <c r="A155" s="471" t="s">
        <v>16</v>
      </c>
      <c r="B155" s="385" t="s">
        <v>90</v>
      </c>
    </row>
    <row r="156" spans="1:158">
      <c r="A156" s="472"/>
      <c r="B156" s="473" t="s">
        <v>487</v>
      </c>
      <c r="C156" s="473" t="s">
        <v>488</v>
      </c>
      <c r="D156" s="473"/>
      <c r="H156" s="473"/>
      <c r="N156" s="473"/>
      <c r="X156" s="473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P156" s="392"/>
      <c r="AQ156" s="392"/>
    </row>
    <row r="157" spans="1:158">
      <c r="A157" s="471" t="s">
        <v>23</v>
      </c>
      <c r="B157" s="385" t="s">
        <v>91</v>
      </c>
    </row>
    <row r="158" spans="1:158">
      <c r="A158" s="472"/>
      <c r="B158" s="385" t="s">
        <v>489</v>
      </c>
      <c r="C158" s="385" t="s">
        <v>490</v>
      </c>
      <c r="G158" s="385" t="s">
        <v>491</v>
      </c>
      <c r="N158" s="385" t="s">
        <v>492</v>
      </c>
      <c r="S158" s="385" t="s">
        <v>493</v>
      </c>
      <c r="Z158" s="385" t="s">
        <v>173</v>
      </c>
      <c r="AH158" s="385" t="s">
        <v>175</v>
      </c>
      <c r="AK158" s="395"/>
      <c r="AN158" s="385" t="s">
        <v>494</v>
      </c>
    </row>
    <row r="159" spans="1:158">
      <c r="A159" s="474" t="s">
        <v>82</v>
      </c>
      <c r="B159" s="473" t="s">
        <v>495</v>
      </c>
    </row>
    <row r="160" spans="1:158">
      <c r="A160" s="474" t="s">
        <v>83</v>
      </c>
      <c r="B160" s="473" t="s">
        <v>496</v>
      </c>
      <c r="AU160" s="385"/>
      <c r="BA160" s="385"/>
    </row>
    <row r="161" spans="1:158">
      <c r="A161" s="474" t="s">
        <v>84</v>
      </c>
      <c r="B161" s="473" t="s">
        <v>497</v>
      </c>
      <c r="X161" s="471" t="s">
        <v>65</v>
      </c>
      <c r="Y161" s="385" t="s">
        <v>86</v>
      </c>
      <c r="AU161" s="385"/>
      <c r="BA161" s="385"/>
    </row>
    <row r="162" spans="1:158" ht="23.25" customHeight="1">
      <c r="A162" s="475" t="s">
        <v>498</v>
      </c>
      <c r="X162" s="471" t="s">
        <v>70</v>
      </c>
      <c r="Y162" s="385" t="s">
        <v>87</v>
      </c>
      <c r="AU162" s="385"/>
      <c r="BA162" s="385"/>
      <c r="BG162" s="760" t="s">
        <v>455</v>
      </c>
      <c r="BH162" s="761"/>
      <c r="BI162" s="761"/>
      <c r="BJ162" s="761"/>
      <c r="BK162" s="761"/>
      <c r="BL162" s="761"/>
      <c r="BM162" s="761"/>
      <c r="BN162" s="761"/>
      <c r="BO162" s="761"/>
      <c r="BP162" s="761"/>
      <c r="BQ162" s="761"/>
      <c r="BR162" s="761"/>
      <c r="BS162" s="761"/>
      <c r="BT162" s="761"/>
      <c r="BU162" s="761"/>
      <c r="BV162" s="761"/>
      <c r="BW162" s="761"/>
      <c r="BX162" s="761"/>
      <c r="BY162" s="761"/>
      <c r="BZ162" s="761"/>
      <c r="CA162" s="761"/>
      <c r="CB162" s="761"/>
      <c r="CC162" s="761"/>
      <c r="CD162" s="761"/>
      <c r="CE162" s="761"/>
      <c r="CF162" s="761"/>
      <c r="CG162" s="761"/>
      <c r="CH162" s="762"/>
      <c r="CI162" s="776" t="s">
        <v>460</v>
      </c>
      <c r="CJ162" s="777"/>
      <c r="CK162" s="777"/>
      <c r="CL162" s="777"/>
      <c r="CM162" s="777"/>
      <c r="CN162" s="777"/>
      <c r="CO162" s="777"/>
      <c r="CP162" s="777"/>
      <c r="CQ162" s="777"/>
      <c r="CR162" s="777"/>
      <c r="CS162" s="777"/>
      <c r="CT162" s="777"/>
      <c r="CU162" s="777"/>
      <c r="CV162" s="777"/>
      <c r="CW162" s="777"/>
      <c r="CX162" s="777"/>
      <c r="CY162" s="777"/>
      <c r="CZ162" s="777"/>
      <c r="DA162" s="777"/>
      <c r="DB162" s="777"/>
      <c r="DC162" s="777"/>
      <c r="DD162" s="777"/>
      <c r="DE162" s="777"/>
      <c r="DF162" s="777"/>
      <c r="DG162" s="777"/>
      <c r="DH162" s="777"/>
      <c r="DI162" s="778"/>
      <c r="DJ162" s="789" t="s">
        <v>459</v>
      </c>
      <c r="DK162" s="790"/>
      <c r="DL162" s="791"/>
      <c r="DM162" s="779" t="s">
        <v>470</v>
      </c>
      <c r="DN162" s="780"/>
      <c r="DO162" s="780"/>
      <c r="DP162" s="780"/>
      <c r="DQ162" s="780"/>
      <c r="DR162" s="780"/>
      <c r="DS162" s="780"/>
      <c r="DT162" s="780"/>
      <c r="DU162" s="780"/>
      <c r="DV162" s="780"/>
      <c r="DW162" s="780"/>
      <c r="DX162" s="780"/>
      <c r="DY162" s="780"/>
      <c r="DZ162" s="780"/>
      <c r="EA162" s="780"/>
      <c r="EB162" s="780"/>
      <c r="EC162" s="780"/>
      <c r="ED162" s="780"/>
      <c r="EE162" s="780"/>
      <c r="EF162" s="780"/>
      <c r="EG162" s="780"/>
      <c r="EH162" s="780"/>
      <c r="EI162" s="780"/>
      <c r="EJ162" s="780"/>
      <c r="EK162" s="780"/>
      <c r="EL162" s="780"/>
      <c r="EM162" s="780"/>
      <c r="EN162" s="780"/>
      <c r="EO162" s="781"/>
    </row>
    <row r="163" spans="1:158">
      <c r="A163" s="473" t="s">
        <v>499</v>
      </c>
      <c r="X163" s="475" t="s">
        <v>500</v>
      </c>
      <c r="AU163" s="385"/>
      <c r="BA163" s="385"/>
      <c r="BG163" s="783" t="s">
        <v>21</v>
      </c>
      <c r="BH163" s="783" t="s">
        <v>308</v>
      </c>
      <c r="BI163" s="783" t="s">
        <v>64</v>
      </c>
      <c r="BJ163" s="783" t="s">
        <v>187</v>
      </c>
      <c r="BK163" s="783" t="s">
        <v>188</v>
      </c>
      <c r="BL163" s="783" t="s">
        <v>399</v>
      </c>
      <c r="BM163" s="783" t="s">
        <v>310</v>
      </c>
      <c r="BN163" s="783" t="s">
        <v>311</v>
      </c>
      <c r="BO163" s="783" t="s">
        <v>312</v>
      </c>
      <c r="BP163" s="783" t="s">
        <v>313</v>
      </c>
      <c r="BQ163" s="783" t="s">
        <v>189</v>
      </c>
      <c r="BR163" s="783" t="s">
        <v>190</v>
      </c>
      <c r="BS163" s="783" t="s">
        <v>314</v>
      </c>
      <c r="BT163" s="783" t="s">
        <v>315</v>
      </c>
      <c r="BU163" s="783" t="s">
        <v>316</v>
      </c>
      <c r="BV163" s="783" t="s">
        <v>317</v>
      </c>
      <c r="BW163" s="783" t="s">
        <v>318</v>
      </c>
      <c r="BX163" s="783" t="s">
        <v>319</v>
      </c>
      <c r="BY163" s="783" t="s">
        <v>320</v>
      </c>
      <c r="BZ163" s="748" t="s">
        <v>398</v>
      </c>
      <c r="CA163" s="783" t="s">
        <v>321</v>
      </c>
      <c r="CB163" s="783" t="s">
        <v>402</v>
      </c>
      <c r="CC163" s="783" t="s">
        <v>403</v>
      </c>
      <c r="CD163" s="783" t="s">
        <v>400</v>
      </c>
      <c r="CE163" s="783" t="s">
        <v>401</v>
      </c>
      <c r="CF163" s="783" t="s">
        <v>405</v>
      </c>
      <c r="CG163" s="754" t="s">
        <v>454</v>
      </c>
      <c r="CH163" s="757" t="s">
        <v>48</v>
      </c>
      <c r="CI163" s="783" t="s">
        <v>308</v>
      </c>
      <c r="CJ163" s="783" t="s">
        <v>64</v>
      </c>
      <c r="CK163" s="783" t="s">
        <v>187</v>
      </c>
      <c r="CL163" s="783" t="s">
        <v>188</v>
      </c>
      <c r="CM163" s="783" t="s">
        <v>399</v>
      </c>
      <c r="CN163" s="783" t="s">
        <v>310</v>
      </c>
      <c r="CO163" s="783" t="s">
        <v>311</v>
      </c>
      <c r="CP163" s="783" t="s">
        <v>312</v>
      </c>
      <c r="CQ163" s="783" t="s">
        <v>313</v>
      </c>
      <c r="CR163" s="783" t="s">
        <v>189</v>
      </c>
      <c r="CS163" s="783" t="s">
        <v>190</v>
      </c>
      <c r="CT163" s="783" t="s">
        <v>314</v>
      </c>
      <c r="CU163" s="783" t="s">
        <v>315</v>
      </c>
      <c r="CV163" s="783" t="s">
        <v>316</v>
      </c>
      <c r="CW163" s="783" t="s">
        <v>317</v>
      </c>
      <c r="CX163" s="783" t="s">
        <v>318</v>
      </c>
      <c r="CY163" s="783" t="s">
        <v>319</v>
      </c>
      <c r="CZ163" s="783" t="s">
        <v>320</v>
      </c>
      <c r="DA163" s="748" t="s">
        <v>398</v>
      </c>
      <c r="DB163" s="783" t="s">
        <v>321</v>
      </c>
      <c r="DC163" s="783" t="s">
        <v>402</v>
      </c>
      <c r="DD163" s="783" t="s">
        <v>403</v>
      </c>
      <c r="DE163" s="783" t="s">
        <v>400</v>
      </c>
      <c r="DF163" s="783" t="s">
        <v>401</v>
      </c>
      <c r="DG163" s="783" t="s">
        <v>405</v>
      </c>
      <c r="DH163" s="787" t="s">
        <v>454</v>
      </c>
      <c r="DI163" s="757" t="s">
        <v>48</v>
      </c>
      <c r="DJ163" s="783" t="s">
        <v>21</v>
      </c>
      <c r="DK163" s="782" t="s">
        <v>466</v>
      </c>
      <c r="DL163" s="792" t="s">
        <v>20</v>
      </c>
      <c r="DM163" s="782" t="s">
        <v>21</v>
      </c>
      <c r="DN163" s="783" t="s">
        <v>308</v>
      </c>
      <c r="DO163" s="783" t="s">
        <v>64</v>
      </c>
      <c r="DP163" s="783" t="s">
        <v>187</v>
      </c>
      <c r="DQ163" s="783" t="s">
        <v>188</v>
      </c>
      <c r="DR163" s="783" t="s">
        <v>399</v>
      </c>
      <c r="DS163" s="783" t="s">
        <v>310</v>
      </c>
      <c r="DT163" s="783" t="s">
        <v>311</v>
      </c>
      <c r="DU163" s="783" t="s">
        <v>312</v>
      </c>
      <c r="DV163" s="783" t="s">
        <v>313</v>
      </c>
      <c r="DW163" s="783" t="s">
        <v>189</v>
      </c>
      <c r="DX163" s="783" t="s">
        <v>190</v>
      </c>
      <c r="DY163" s="783" t="s">
        <v>314</v>
      </c>
      <c r="DZ163" s="783" t="s">
        <v>315</v>
      </c>
      <c r="EA163" s="783" t="s">
        <v>316</v>
      </c>
      <c r="EB163" s="783" t="s">
        <v>317</v>
      </c>
      <c r="EC163" s="783" t="s">
        <v>318</v>
      </c>
      <c r="ED163" s="783" t="s">
        <v>319</v>
      </c>
      <c r="EE163" s="783" t="s">
        <v>320</v>
      </c>
      <c r="EF163" s="748" t="s">
        <v>398</v>
      </c>
      <c r="EG163" s="748" t="s">
        <v>321</v>
      </c>
      <c r="EH163" s="748" t="s">
        <v>402</v>
      </c>
      <c r="EI163" s="748" t="s">
        <v>403</v>
      </c>
      <c r="EJ163" s="748" t="s">
        <v>400</v>
      </c>
      <c r="EK163" s="748" t="s">
        <v>401</v>
      </c>
      <c r="EL163" s="748" t="s">
        <v>405</v>
      </c>
      <c r="EM163" s="754" t="s">
        <v>458</v>
      </c>
      <c r="EN163" s="754" t="s">
        <v>448</v>
      </c>
      <c r="EO163" s="784" t="s">
        <v>48</v>
      </c>
    </row>
    <row r="164" spans="1:158">
      <c r="A164" s="473" t="s">
        <v>501</v>
      </c>
      <c r="X164" s="473" t="s">
        <v>502</v>
      </c>
      <c r="AU164" s="385"/>
      <c r="BA164" s="385"/>
      <c r="BG164" s="783"/>
      <c r="BH164" s="783"/>
      <c r="BI164" s="783"/>
      <c r="BJ164" s="783"/>
      <c r="BK164" s="783"/>
      <c r="BL164" s="783"/>
      <c r="BM164" s="783"/>
      <c r="BN164" s="783"/>
      <c r="BO164" s="783"/>
      <c r="BP164" s="783"/>
      <c r="BQ164" s="783"/>
      <c r="BR164" s="783"/>
      <c r="BS164" s="783"/>
      <c r="BT164" s="783"/>
      <c r="BU164" s="783"/>
      <c r="BV164" s="783"/>
      <c r="BW164" s="783"/>
      <c r="BX164" s="783"/>
      <c r="BY164" s="783"/>
      <c r="BZ164" s="749"/>
      <c r="CA164" s="783"/>
      <c r="CB164" s="783"/>
      <c r="CC164" s="783"/>
      <c r="CD164" s="783"/>
      <c r="CE164" s="783"/>
      <c r="CF164" s="783"/>
      <c r="CG164" s="755"/>
      <c r="CH164" s="757"/>
      <c r="CI164" s="783"/>
      <c r="CJ164" s="783"/>
      <c r="CK164" s="783"/>
      <c r="CL164" s="783"/>
      <c r="CM164" s="783"/>
      <c r="CN164" s="783"/>
      <c r="CO164" s="783"/>
      <c r="CP164" s="783"/>
      <c r="CQ164" s="783"/>
      <c r="CR164" s="783"/>
      <c r="CS164" s="783"/>
      <c r="CT164" s="783"/>
      <c r="CU164" s="783"/>
      <c r="CV164" s="783"/>
      <c r="CW164" s="783"/>
      <c r="CX164" s="783"/>
      <c r="CY164" s="783"/>
      <c r="CZ164" s="783"/>
      <c r="DA164" s="749"/>
      <c r="DB164" s="783"/>
      <c r="DC164" s="783"/>
      <c r="DD164" s="783"/>
      <c r="DE164" s="783"/>
      <c r="DF164" s="783"/>
      <c r="DG164" s="783"/>
      <c r="DH164" s="787"/>
      <c r="DI164" s="757"/>
      <c r="DJ164" s="783"/>
      <c r="DK164" s="782"/>
      <c r="DL164" s="792"/>
      <c r="DM164" s="782"/>
      <c r="DN164" s="783"/>
      <c r="DO164" s="783"/>
      <c r="DP164" s="783"/>
      <c r="DQ164" s="783"/>
      <c r="DR164" s="783"/>
      <c r="DS164" s="783"/>
      <c r="DT164" s="783"/>
      <c r="DU164" s="783"/>
      <c r="DV164" s="783"/>
      <c r="DW164" s="783"/>
      <c r="DX164" s="783"/>
      <c r="DY164" s="783"/>
      <c r="DZ164" s="783"/>
      <c r="EA164" s="783"/>
      <c r="EB164" s="783"/>
      <c r="EC164" s="783"/>
      <c r="ED164" s="783"/>
      <c r="EE164" s="783"/>
      <c r="EF164" s="749"/>
      <c r="EG164" s="749"/>
      <c r="EH164" s="749"/>
      <c r="EI164" s="749"/>
      <c r="EJ164" s="749"/>
      <c r="EK164" s="749"/>
      <c r="EL164" s="749"/>
      <c r="EM164" s="755"/>
      <c r="EN164" s="755"/>
      <c r="EO164" s="784"/>
    </row>
    <row r="165" spans="1:158" ht="21" customHeight="1">
      <c r="A165" s="475" t="s">
        <v>97</v>
      </c>
      <c r="AU165" s="385"/>
      <c r="BA165" s="385"/>
      <c r="BG165" s="783"/>
      <c r="BH165" s="783"/>
      <c r="BI165" s="783"/>
      <c r="BJ165" s="783"/>
      <c r="BK165" s="783"/>
      <c r="BL165" s="783"/>
      <c r="BM165" s="783"/>
      <c r="BN165" s="783"/>
      <c r="BO165" s="783"/>
      <c r="BP165" s="783"/>
      <c r="BQ165" s="783"/>
      <c r="BR165" s="783"/>
      <c r="BS165" s="783"/>
      <c r="BT165" s="783"/>
      <c r="BU165" s="783"/>
      <c r="BV165" s="783"/>
      <c r="BW165" s="783"/>
      <c r="BX165" s="783"/>
      <c r="BY165" s="783"/>
      <c r="BZ165" s="750"/>
      <c r="CA165" s="783"/>
      <c r="CB165" s="783"/>
      <c r="CC165" s="783"/>
      <c r="CD165" s="783"/>
      <c r="CE165" s="783"/>
      <c r="CF165" s="783"/>
      <c r="CG165" s="756"/>
      <c r="CH165" s="757"/>
      <c r="CI165" s="783"/>
      <c r="CJ165" s="783"/>
      <c r="CK165" s="783"/>
      <c r="CL165" s="783"/>
      <c r="CM165" s="783"/>
      <c r="CN165" s="783"/>
      <c r="CO165" s="783"/>
      <c r="CP165" s="783"/>
      <c r="CQ165" s="783"/>
      <c r="CR165" s="783"/>
      <c r="CS165" s="783"/>
      <c r="CT165" s="783"/>
      <c r="CU165" s="783"/>
      <c r="CV165" s="783"/>
      <c r="CW165" s="783"/>
      <c r="CX165" s="783"/>
      <c r="CY165" s="783"/>
      <c r="CZ165" s="783"/>
      <c r="DA165" s="750"/>
      <c r="DB165" s="783"/>
      <c r="DC165" s="783"/>
      <c r="DD165" s="783"/>
      <c r="DE165" s="783"/>
      <c r="DF165" s="783"/>
      <c r="DG165" s="783"/>
      <c r="DH165" s="787"/>
      <c r="DI165" s="757"/>
      <c r="DJ165" s="783"/>
      <c r="DK165" s="782"/>
      <c r="DL165" s="792"/>
      <c r="DM165" s="782"/>
      <c r="DN165" s="783"/>
      <c r="DO165" s="783"/>
      <c r="DP165" s="783"/>
      <c r="DQ165" s="783"/>
      <c r="DR165" s="783"/>
      <c r="DS165" s="783"/>
      <c r="DT165" s="783"/>
      <c r="DU165" s="783"/>
      <c r="DV165" s="783"/>
      <c r="DW165" s="783"/>
      <c r="DX165" s="783"/>
      <c r="DY165" s="783"/>
      <c r="DZ165" s="783"/>
      <c r="EA165" s="783"/>
      <c r="EB165" s="783"/>
      <c r="EC165" s="783"/>
      <c r="ED165" s="783"/>
      <c r="EE165" s="783"/>
      <c r="EF165" s="749"/>
      <c r="EG165" s="749"/>
      <c r="EH165" s="749"/>
      <c r="EI165" s="749"/>
      <c r="EJ165" s="749"/>
      <c r="EK165" s="749"/>
      <c r="EL165" s="749"/>
      <c r="EM165" s="755"/>
      <c r="EN165" s="755"/>
      <c r="EO165" s="784"/>
    </row>
    <row r="166" spans="1:158" s="709" customFormat="1" ht="27.75">
      <c r="A166" s="707"/>
      <c r="B166" s="707"/>
      <c r="C166" s="707"/>
      <c r="D166" s="707"/>
      <c r="E166" s="707"/>
      <c r="F166" s="707"/>
      <c r="G166" s="707"/>
      <c r="H166" s="707"/>
      <c r="I166" s="707"/>
      <c r="J166" s="707"/>
      <c r="K166" s="707"/>
      <c r="L166" s="707"/>
      <c r="M166" s="707"/>
      <c r="N166" s="707"/>
      <c r="O166" s="707"/>
      <c r="P166" s="707"/>
      <c r="Q166" s="707"/>
      <c r="R166" s="707"/>
      <c r="S166" s="707"/>
      <c r="T166" s="707"/>
      <c r="U166" s="707"/>
      <c r="V166" s="707"/>
      <c r="W166" s="707"/>
      <c r="X166" s="707"/>
      <c r="Y166" s="707"/>
      <c r="Z166" s="707"/>
      <c r="AA166" s="707"/>
      <c r="AB166" s="707"/>
      <c r="AC166" s="707"/>
      <c r="AD166" s="707"/>
      <c r="AE166" s="707"/>
      <c r="AF166" s="707"/>
      <c r="AG166" s="707"/>
      <c r="AH166" s="707"/>
      <c r="AI166" s="707"/>
      <c r="AJ166" s="707"/>
      <c r="AK166" s="707"/>
      <c r="AL166" s="707"/>
      <c r="AM166" s="707"/>
      <c r="AN166" s="707"/>
      <c r="AO166" s="707"/>
      <c r="AP166" s="707"/>
      <c r="AQ166" s="707"/>
      <c r="AR166" s="707"/>
      <c r="AS166" s="707"/>
      <c r="AT166" s="707"/>
      <c r="AU166" s="708"/>
      <c r="AV166" s="707"/>
      <c r="AW166" s="707"/>
      <c r="AX166" s="707"/>
      <c r="AY166" s="707"/>
      <c r="AZ166" s="707"/>
      <c r="BA166" s="708"/>
      <c r="BG166" s="183"/>
      <c r="BH166" s="183"/>
      <c r="BI166" s="183"/>
      <c r="BJ166" s="183"/>
      <c r="BK166" s="183"/>
      <c r="BL166" s="183"/>
      <c r="BM166" s="183"/>
      <c r="BN166" s="183"/>
      <c r="BO166" s="183"/>
      <c r="BP166" s="183"/>
      <c r="BQ166" s="183"/>
      <c r="BR166" s="183"/>
      <c r="BS166" s="183"/>
      <c r="BT166" s="183"/>
      <c r="BU166" s="183"/>
      <c r="BV166" s="183"/>
      <c r="BW166" s="183"/>
      <c r="BX166" s="183"/>
      <c r="BY166" s="183"/>
      <c r="BZ166" s="183"/>
      <c r="CA166" s="183"/>
      <c r="CB166" s="183"/>
      <c r="CC166" s="183"/>
      <c r="CD166" s="183"/>
      <c r="CE166" s="183"/>
      <c r="CF166" s="183"/>
      <c r="CG166" s="372"/>
      <c r="CH166" s="220"/>
      <c r="CI166" s="183"/>
      <c r="CJ166" s="183"/>
      <c r="CK166" s="183"/>
      <c r="CL166" s="183"/>
      <c r="CM166" s="183"/>
      <c r="CN166" s="183"/>
      <c r="CO166" s="183"/>
      <c r="CP166" s="183"/>
      <c r="CQ166" s="183"/>
      <c r="CR166" s="183"/>
      <c r="CS166" s="183"/>
      <c r="CT166" s="183"/>
      <c r="CU166" s="183"/>
      <c r="CV166" s="183"/>
      <c r="CW166" s="183"/>
      <c r="CX166" s="183"/>
      <c r="CY166" s="183"/>
      <c r="CZ166" s="183"/>
      <c r="DA166" s="183"/>
      <c r="DB166" s="183"/>
      <c r="DC166" s="183"/>
      <c r="DD166" s="183"/>
      <c r="DE166" s="183"/>
      <c r="DF166" s="183"/>
      <c r="DG166" s="183"/>
      <c r="DH166" s="372"/>
      <c r="DI166" s="220"/>
      <c r="DJ166" s="783"/>
      <c r="DK166" s="782"/>
      <c r="DL166" s="792"/>
      <c r="DM166" s="782"/>
      <c r="DN166" s="783"/>
      <c r="DO166" s="783"/>
      <c r="DP166" s="783"/>
      <c r="DQ166" s="783"/>
      <c r="DR166" s="783"/>
      <c r="DS166" s="783"/>
      <c r="DT166" s="783"/>
      <c r="DU166" s="783"/>
      <c r="DV166" s="783"/>
      <c r="DW166" s="783"/>
      <c r="DX166" s="783"/>
      <c r="DY166" s="783"/>
      <c r="DZ166" s="783"/>
      <c r="EA166" s="783"/>
      <c r="EB166" s="783"/>
      <c r="EC166" s="783"/>
      <c r="ED166" s="783"/>
      <c r="EE166" s="783"/>
      <c r="EF166" s="750"/>
      <c r="EG166" s="750"/>
      <c r="EH166" s="750"/>
      <c r="EI166" s="750"/>
      <c r="EJ166" s="750"/>
      <c r="EK166" s="750"/>
      <c r="EL166" s="750"/>
      <c r="EM166" s="756"/>
      <c r="EN166" s="756"/>
      <c r="EO166" s="784"/>
      <c r="EP166" s="710"/>
      <c r="EQ166" s="710"/>
      <c r="ER166" s="710"/>
      <c r="ES166" s="710"/>
      <c r="ET166" s="710"/>
      <c r="EU166" s="710"/>
      <c r="EV166" s="710"/>
      <c r="EW166" s="710"/>
      <c r="EX166" s="710"/>
      <c r="EY166" s="710"/>
      <c r="EZ166" s="710"/>
      <c r="FA166" s="710"/>
      <c r="FB166" s="710"/>
    </row>
    <row r="167" spans="1:158" s="394" customFormat="1" ht="27.75" hidden="1">
      <c r="A167" s="446">
        <v>35</v>
      </c>
      <c r="B167" s="446" t="str">
        <f>B19</f>
        <v>บ้านท่าเนียน</v>
      </c>
      <c r="C167" s="446" t="str">
        <f t="shared" ref="C167:G167" si="296">C19</f>
        <v>ปากพะยูน</v>
      </c>
      <c r="D167" s="446">
        <f t="shared" si="296"/>
        <v>0</v>
      </c>
      <c r="E167" s="446">
        <f t="shared" si="296"/>
        <v>30</v>
      </c>
      <c r="F167" s="446">
        <f t="shared" si="296"/>
        <v>4</v>
      </c>
      <c r="G167" s="446" t="str">
        <f t="shared" si="296"/>
        <v>ป</v>
      </c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456"/>
      <c r="W167" s="456"/>
      <c r="X167" s="456"/>
      <c r="Y167" s="456"/>
      <c r="Z167" s="456"/>
      <c r="AA167" s="456"/>
      <c r="AB167" s="456"/>
      <c r="AC167" s="456"/>
      <c r="AD167" s="456"/>
      <c r="AE167" s="456"/>
      <c r="AF167" s="456"/>
      <c r="AG167" s="456"/>
      <c r="AH167" s="456"/>
      <c r="AI167" s="456"/>
      <c r="AJ167" s="456"/>
      <c r="AK167" s="456"/>
      <c r="AL167" s="711">
        <f>AL19</f>
        <v>1</v>
      </c>
      <c r="AM167" s="711">
        <f t="shared" ref="AM167:AY167" si="297">AM19</f>
        <v>2</v>
      </c>
      <c r="AN167" s="711">
        <f t="shared" si="297"/>
        <v>3</v>
      </c>
      <c r="AO167" s="711">
        <f t="shared" si="297"/>
        <v>1</v>
      </c>
      <c r="AP167" s="711">
        <f t="shared" si="297"/>
        <v>2</v>
      </c>
      <c r="AQ167" s="711">
        <f t="shared" si="297"/>
        <v>3</v>
      </c>
      <c r="AR167" s="711">
        <f t="shared" si="297"/>
        <v>0</v>
      </c>
      <c r="AS167" s="711">
        <f t="shared" si="297"/>
        <v>0</v>
      </c>
      <c r="AT167" s="711">
        <f t="shared" si="297"/>
        <v>0</v>
      </c>
      <c r="AU167" s="711">
        <f t="shared" si="297"/>
        <v>0</v>
      </c>
      <c r="AV167" s="711">
        <f t="shared" si="297"/>
        <v>0</v>
      </c>
      <c r="AW167" s="711">
        <f t="shared" si="297"/>
        <v>0</v>
      </c>
      <c r="AX167" s="721">
        <f t="shared" si="297"/>
        <v>0</v>
      </c>
      <c r="AY167" s="711">
        <f t="shared" si="297"/>
        <v>0</v>
      </c>
      <c r="AZ167" s="456"/>
      <c r="BA167" s="415"/>
      <c r="DJ167" s="376"/>
      <c r="DK167" s="376"/>
      <c r="DL167" s="377"/>
      <c r="DM167" s="183"/>
      <c r="DN167" s="183"/>
      <c r="DO167" s="183"/>
      <c r="DP167" s="183"/>
      <c r="DQ167" s="183"/>
      <c r="DR167" s="183"/>
      <c r="DS167" s="183"/>
      <c r="DT167" s="183"/>
      <c r="DU167" s="183"/>
      <c r="DV167" s="183"/>
      <c r="DW167" s="183"/>
      <c r="DX167" s="183"/>
      <c r="DY167" s="183"/>
      <c r="DZ167" s="183"/>
      <c r="EA167" s="183"/>
      <c r="EB167" s="183"/>
      <c r="EC167" s="183"/>
      <c r="ED167" s="183"/>
      <c r="EE167" s="183"/>
      <c r="EF167" s="183"/>
      <c r="EG167" s="183"/>
      <c r="EH167" s="183"/>
      <c r="EI167" s="183"/>
      <c r="EJ167" s="183"/>
      <c r="EK167" s="183"/>
      <c r="EL167" s="183"/>
      <c r="EM167" s="372"/>
      <c r="EN167" s="372"/>
      <c r="EO167" s="220"/>
    </row>
    <row r="168" spans="1:158" s="394" customFormat="1" hidden="1">
      <c r="A168" s="446">
        <v>22</v>
      </c>
      <c r="B168" s="446" t="str">
        <f t="shared" ref="B168:G168" si="298">B20</f>
        <v>บ้านนาหยา</v>
      </c>
      <c r="C168" s="446" t="str">
        <f t="shared" si="298"/>
        <v>เขาชัยสน</v>
      </c>
      <c r="D168" s="446">
        <f t="shared" si="298"/>
        <v>0</v>
      </c>
      <c r="E168" s="446">
        <f t="shared" si="298"/>
        <v>30</v>
      </c>
      <c r="F168" s="446">
        <f t="shared" si="298"/>
        <v>1</v>
      </c>
      <c r="G168" s="446" t="str">
        <f t="shared" si="298"/>
        <v>ป</v>
      </c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456"/>
      <c r="W168" s="456"/>
      <c r="X168" s="456"/>
      <c r="Y168" s="456"/>
      <c r="Z168" s="456"/>
      <c r="AA168" s="456"/>
      <c r="AB168" s="456"/>
      <c r="AC168" s="456"/>
      <c r="AD168" s="456"/>
      <c r="AE168" s="456"/>
      <c r="AF168" s="456"/>
      <c r="AG168" s="456"/>
      <c r="AH168" s="456"/>
      <c r="AI168" s="456"/>
      <c r="AJ168" s="456"/>
      <c r="AK168" s="456"/>
      <c r="AL168" s="711">
        <f t="shared" ref="AL168:AY168" si="299">AL20</f>
        <v>1</v>
      </c>
      <c r="AM168" s="711">
        <f t="shared" si="299"/>
        <v>2</v>
      </c>
      <c r="AN168" s="711">
        <f t="shared" si="299"/>
        <v>3</v>
      </c>
      <c r="AO168" s="711">
        <f t="shared" si="299"/>
        <v>1</v>
      </c>
      <c r="AP168" s="711">
        <f t="shared" si="299"/>
        <v>2</v>
      </c>
      <c r="AQ168" s="711">
        <f t="shared" si="299"/>
        <v>3</v>
      </c>
      <c r="AR168" s="711">
        <f t="shared" si="299"/>
        <v>0</v>
      </c>
      <c r="AS168" s="711">
        <f t="shared" si="299"/>
        <v>0</v>
      </c>
      <c r="AT168" s="711">
        <f t="shared" si="299"/>
        <v>0</v>
      </c>
      <c r="AU168" s="711">
        <f t="shared" si="299"/>
        <v>0</v>
      </c>
      <c r="AV168" s="711">
        <f t="shared" si="299"/>
        <v>0</v>
      </c>
      <c r="AW168" s="711">
        <f t="shared" si="299"/>
        <v>0</v>
      </c>
      <c r="AX168" s="721">
        <f t="shared" si="299"/>
        <v>0</v>
      </c>
      <c r="AY168" s="711">
        <f t="shared" si="299"/>
        <v>0</v>
      </c>
      <c r="AZ168" s="456"/>
      <c r="BA168" s="415"/>
    </row>
    <row r="169" spans="1:158" s="394" customFormat="1" hidden="1">
      <c r="A169" s="446">
        <v>58</v>
      </c>
      <c r="B169" s="446" t="str">
        <f t="shared" ref="B169:G169" si="300">B21</f>
        <v>บ้านเกาะโคบ</v>
      </c>
      <c r="C169" s="446" t="str">
        <f t="shared" si="300"/>
        <v>ปากพะยูน</v>
      </c>
      <c r="D169" s="446">
        <f t="shared" si="300"/>
        <v>0</v>
      </c>
      <c r="E169" s="446">
        <f t="shared" si="300"/>
        <v>47</v>
      </c>
      <c r="F169" s="446">
        <f t="shared" si="300"/>
        <v>4</v>
      </c>
      <c r="G169" s="446" t="str">
        <f t="shared" si="300"/>
        <v>ป</v>
      </c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456"/>
      <c r="W169" s="456"/>
      <c r="X169" s="456"/>
      <c r="Y169" s="456"/>
      <c r="Z169" s="456"/>
      <c r="AA169" s="456"/>
      <c r="AB169" s="456"/>
      <c r="AC169" s="456"/>
      <c r="AD169" s="456"/>
      <c r="AE169" s="456"/>
      <c r="AF169" s="456"/>
      <c r="AG169" s="456"/>
      <c r="AH169" s="456"/>
      <c r="AI169" s="456"/>
      <c r="AJ169" s="456"/>
      <c r="AK169" s="456"/>
      <c r="AL169" s="711">
        <f t="shared" ref="AL169:AY169" si="301">AL21</f>
        <v>1</v>
      </c>
      <c r="AM169" s="711">
        <f t="shared" si="301"/>
        <v>4</v>
      </c>
      <c r="AN169" s="711">
        <f t="shared" si="301"/>
        <v>5</v>
      </c>
      <c r="AO169" s="711">
        <f t="shared" si="301"/>
        <v>1</v>
      </c>
      <c r="AP169" s="711">
        <f t="shared" si="301"/>
        <v>3</v>
      </c>
      <c r="AQ169" s="711">
        <f t="shared" si="301"/>
        <v>4</v>
      </c>
      <c r="AR169" s="711">
        <f t="shared" si="301"/>
        <v>0</v>
      </c>
      <c r="AS169" s="711">
        <f t="shared" si="301"/>
        <v>1</v>
      </c>
      <c r="AT169" s="711">
        <f t="shared" si="301"/>
        <v>1</v>
      </c>
      <c r="AU169" s="711">
        <f t="shared" si="301"/>
        <v>25</v>
      </c>
      <c r="AV169" s="711">
        <f t="shared" si="301"/>
        <v>1</v>
      </c>
      <c r="AW169" s="711">
        <f t="shared" si="301"/>
        <v>0</v>
      </c>
      <c r="AX169" s="721">
        <f t="shared" si="301"/>
        <v>0</v>
      </c>
      <c r="AY169" s="711">
        <f t="shared" si="301"/>
        <v>0</v>
      </c>
      <c r="AZ169" s="456"/>
      <c r="BA169" s="415"/>
    </row>
    <row r="170" spans="1:158" s="394" customFormat="1" hidden="1">
      <c r="A170" s="446">
        <v>88</v>
      </c>
      <c r="B170" s="446" t="str">
        <f t="shared" ref="B170:G170" si="302">B22</f>
        <v>วัดปลักปอม</v>
      </c>
      <c r="C170" s="446" t="str">
        <f t="shared" si="302"/>
        <v>ตะโหมด</v>
      </c>
      <c r="D170" s="446">
        <f t="shared" si="302"/>
        <v>0</v>
      </c>
      <c r="E170" s="446">
        <f t="shared" si="302"/>
        <v>15</v>
      </c>
      <c r="F170" s="446">
        <f t="shared" si="302"/>
        <v>4</v>
      </c>
      <c r="G170" s="446" t="str">
        <f t="shared" si="302"/>
        <v>ป</v>
      </c>
      <c r="H170" s="456"/>
      <c r="I170" s="456"/>
      <c r="J170" s="456"/>
      <c r="K170" s="456"/>
      <c r="L170" s="456"/>
      <c r="M170" s="456"/>
      <c r="N170" s="456"/>
      <c r="O170" s="456"/>
      <c r="P170" s="456"/>
      <c r="Q170" s="456"/>
      <c r="R170" s="456"/>
      <c r="S170" s="456"/>
      <c r="T170" s="456"/>
      <c r="U170" s="456"/>
      <c r="V170" s="456"/>
      <c r="W170" s="456"/>
      <c r="X170" s="456"/>
      <c r="Y170" s="456"/>
      <c r="Z170" s="456"/>
      <c r="AA170" s="456"/>
      <c r="AB170" s="456"/>
      <c r="AC170" s="456"/>
      <c r="AD170" s="456"/>
      <c r="AE170" s="456"/>
      <c r="AF170" s="456"/>
      <c r="AG170" s="456"/>
      <c r="AH170" s="456"/>
      <c r="AI170" s="456"/>
      <c r="AJ170" s="456"/>
      <c r="AK170" s="456"/>
      <c r="AL170" s="711">
        <f t="shared" ref="AL170:AY170" si="303">AL22</f>
        <v>1</v>
      </c>
      <c r="AM170" s="711">
        <f t="shared" si="303"/>
        <v>4</v>
      </c>
      <c r="AN170" s="711">
        <f t="shared" si="303"/>
        <v>5</v>
      </c>
      <c r="AO170" s="711">
        <f t="shared" si="303"/>
        <v>1</v>
      </c>
      <c r="AP170" s="711">
        <f t="shared" si="303"/>
        <v>3</v>
      </c>
      <c r="AQ170" s="711">
        <f t="shared" si="303"/>
        <v>4</v>
      </c>
      <c r="AR170" s="711">
        <f t="shared" si="303"/>
        <v>0</v>
      </c>
      <c r="AS170" s="711">
        <f t="shared" si="303"/>
        <v>1</v>
      </c>
      <c r="AT170" s="711">
        <f t="shared" si="303"/>
        <v>1</v>
      </c>
      <c r="AU170" s="711">
        <f t="shared" si="303"/>
        <v>25</v>
      </c>
      <c r="AV170" s="711">
        <f t="shared" si="303"/>
        <v>1</v>
      </c>
      <c r="AW170" s="711">
        <f t="shared" si="303"/>
        <v>0</v>
      </c>
      <c r="AX170" s="721">
        <f t="shared" si="303"/>
        <v>0</v>
      </c>
      <c r="AY170" s="711">
        <f t="shared" si="303"/>
        <v>0</v>
      </c>
      <c r="AZ170" s="456"/>
      <c r="BA170" s="415"/>
    </row>
    <row r="171" spans="1:158" s="394" customFormat="1" hidden="1">
      <c r="A171" s="446">
        <v>19</v>
      </c>
      <c r="B171" s="446" t="str">
        <f t="shared" ref="B171:G171" si="304">B23</f>
        <v>บ้านไสนายขัน</v>
      </c>
      <c r="C171" s="446" t="str">
        <f t="shared" si="304"/>
        <v>เขาชัยสน</v>
      </c>
      <c r="D171" s="446">
        <f t="shared" si="304"/>
        <v>0</v>
      </c>
      <c r="E171" s="446">
        <f t="shared" si="304"/>
        <v>30</v>
      </c>
      <c r="F171" s="446">
        <f t="shared" si="304"/>
        <v>1</v>
      </c>
      <c r="G171" s="446" t="str">
        <f t="shared" si="304"/>
        <v>ป</v>
      </c>
      <c r="H171" s="456"/>
      <c r="I171" s="456"/>
      <c r="J171" s="456"/>
      <c r="K171" s="456"/>
      <c r="L171" s="456"/>
      <c r="M171" s="456"/>
      <c r="N171" s="456"/>
      <c r="O171" s="456"/>
      <c r="P171" s="456"/>
      <c r="Q171" s="456"/>
      <c r="R171" s="456"/>
      <c r="S171" s="456"/>
      <c r="T171" s="456"/>
      <c r="U171" s="456"/>
      <c r="V171" s="456"/>
      <c r="W171" s="456"/>
      <c r="X171" s="456"/>
      <c r="Y171" s="456"/>
      <c r="Z171" s="456"/>
      <c r="AA171" s="456"/>
      <c r="AB171" s="456"/>
      <c r="AC171" s="456"/>
      <c r="AD171" s="456"/>
      <c r="AE171" s="456"/>
      <c r="AF171" s="456"/>
      <c r="AG171" s="456"/>
      <c r="AH171" s="456"/>
      <c r="AI171" s="456"/>
      <c r="AJ171" s="456"/>
      <c r="AK171" s="456"/>
      <c r="AL171" s="711">
        <f t="shared" ref="AL171:AY171" si="305">AL23</f>
        <v>1</v>
      </c>
      <c r="AM171" s="711">
        <f t="shared" si="305"/>
        <v>4</v>
      </c>
      <c r="AN171" s="711">
        <f t="shared" si="305"/>
        <v>5</v>
      </c>
      <c r="AO171" s="711">
        <f t="shared" si="305"/>
        <v>1</v>
      </c>
      <c r="AP171" s="711">
        <f t="shared" si="305"/>
        <v>3</v>
      </c>
      <c r="AQ171" s="711">
        <f t="shared" si="305"/>
        <v>4</v>
      </c>
      <c r="AR171" s="711">
        <f t="shared" si="305"/>
        <v>0</v>
      </c>
      <c r="AS171" s="711">
        <f t="shared" si="305"/>
        <v>1</v>
      </c>
      <c r="AT171" s="711">
        <f t="shared" si="305"/>
        <v>1</v>
      </c>
      <c r="AU171" s="711">
        <f t="shared" si="305"/>
        <v>25</v>
      </c>
      <c r="AV171" s="711">
        <f t="shared" si="305"/>
        <v>1</v>
      </c>
      <c r="AW171" s="711">
        <f t="shared" si="305"/>
        <v>0</v>
      </c>
      <c r="AX171" s="721">
        <f t="shared" si="305"/>
        <v>0</v>
      </c>
      <c r="AY171" s="711">
        <f t="shared" si="305"/>
        <v>0</v>
      </c>
      <c r="AZ171" s="456"/>
      <c r="BA171" s="415"/>
    </row>
    <row r="172" spans="1:158" s="394" customFormat="1" hidden="1">
      <c r="A172" s="446">
        <v>123</v>
      </c>
      <c r="B172" s="446" t="str">
        <f t="shared" ref="B172:G172" si="306">B24</f>
        <v>วัดสังฆวราราม</v>
      </c>
      <c r="C172" s="446" t="str">
        <f t="shared" si="306"/>
        <v>บางแก้ว</v>
      </c>
      <c r="D172" s="446">
        <f t="shared" si="306"/>
        <v>0</v>
      </c>
      <c r="E172" s="446">
        <f t="shared" si="306"/>
        <v>18</v>
      </c>
      <c r="F172" s="446">
        <f t="shared" si="306"/>
        <v>4</v>
      </c>
      <c r="G172" s="446" t="str">
        <f t="shared" si="306"/>
        <v>ป</v>
      </c>
      <c r="H172" s="456"/>
      <c r="I172" s="456"/>
      <c r="J172" s="456"/>
      <c r="K172" s="456"/>
      <c r="L172" s="456"/>
      <c r="M172" s="456"/>
      <c r="N172" s="456"/>
      <c r="O172" s="456"/>
      <c r="P172" s="456"/>
      <c r="Q172" s="456"/>
      <c r="R172" s="456"/>
      <c r="S172" s="456"/>
      <c r="T172" s="456"/>
      <c r="U172" s="456"/>
      <c r="V172" s="456"/>
      <c r="W172" s="456"/>
      <c r="X172" s="456"/>
      <c r="Y172" s="456"/>
      <c r="Z172" s="456"/>
      <c r="AA172" s="456"/>
      <c r="AB172" s="456"/>
      <c r="AC172" s="456"/>
      <c r="AD172" s="456"/>
      <c r="AE172" s="456"/>
      <c r="AF172" s="456"/>
      <c r="AG172" s="456"/>
      <c r="AH172" s="456"/>
      <c r="AI172" s="456"/>
      <c r="AJ172" s="456"/>
      <c r="AK172" s="456"/>
      <c r="AL172" s="711">
        <f t="shared" ref="AL172:AY172" si="307">AL24</f>
        <v>1</v>
      </c>
      <c r="AM172" s="711">
        <f t="shared" si="307"/>
        <v>4</v>
      </c>
      <c r="AN172" s="711">
        <f t="shared" si="307"/>
        <v>5</v>
      </c>
      <c r="AO172" s="711">
        <f t="shared" si="307"/>
        <v>1</v>
      </c>
      <c r="AP172" s="711">
        <f t="shared" si="307"/>
        <v>3</v>
      </c>
      <c r="AQ172" s="711">
        <f t="shared" si="307"/>
        <v>4</v>
      </c>
      <c r="AR172" s="711">
        <f t="shared" si="307"/>
        <v>0</v>
      </c>
      <c r="AS172" s="711">
        <f t="shared" si="307"/>
        <v>1</v>
      </c>
      <c r="AT172" s="711">
        <f t="shared" si="307"/>
        <v>1</v>
      </c>
      <c r="AU172" s="711">
        <f t="shared" si="307"/>
        <v>25</v>
      </c>
      <c r="AV172" s="711">
        <f t="shared" si="307"/>
        <v>1</v>
      </c>
      <c r="AW172" s="711">
        <f t="shared" si="307"/>
        <v>0</v>
      </c>
      <c r="AX172" s="721">
        <f t="shared" si="307"/>
        <v>0</v>
      </c>
      <c r="AY172" s="711">
        <f t="shared" si="307"/>
        <v>0</v>
      </c>
      <c r="AZ172" s="456"/>
      <c r="BA172" s="415"/>
    </row>
    <row r="173" spans="1:158" s="394" customFormat="1" hidden="1">
      <c r="A173" s="446">
        <v>116</v>
      </c>
      <c r="B173" s="446" t="str">
        <f t="shared" ref="B173:G173" si="308">B25</f>
        <v>วัดโตนด</v>
      </c>
      <c r="C173" s="446" t="str">
        <f t="shared" si="308"/>
        <v>บางแก้ว</v>
      </c>
      <c r="D173" s="446">
        <f t="shared" si="308"/>
        <v>0</v>
      </c>
      <c r="E173" s="446">
        <f t="shared" si="308"/>
        <v>12</v>
      </c>
      <c r="F173" s="446">
        <f t="shared" si="308"/>
        <v>4</v>
      </c>
      <c r="G173" s="446" t="str">
        <f t="shared" si="308"/>
        <v>ป</v>
      </c>
      <c r="H173" s="456"/>
      <c r="I173" s="456"/>
      <c r="J173" s="456"/>
      <c r="K173" s="456"/>
      <c r="L173" s="456"/>
      <c r="M173" s="456"/>
      <c r="N173" s="456"/>
      <c r="O173" s="456"/>
      <c r="P173" s="456"/>
      <c r="Q173" s="456"/>
      <c r="R173" s="456"/>
      <c r="S173" s="456"/>
      <c r="T173" s="456"/>
      <c r="U173" s="456"/>
      <c r="V173" s="456"/>
      <c r="W173" s="456"/>
      <c r="X173" s="456"/>
      <c r="Y173" s="456"/>
      <c r="Z173" s="456"/>
      <c r="AA173" s="456"/>
      <c r="AB173" s="456"/>
      <c r="AC173" s="456"/>
      <c r="AD173" s="456"/>
      <c r="AE173" s="456"/>
      <c r="AF173" s="456"/>
      <c r="AG173" s="456"/>
      <c r="AH173" s="456"/>
      <c r="AI173" s="456"/>
      <c r="AJ173" s="456"/>
      <c r="AK173" s="456"/>
      <c r="AL173" s="711">
        <f t="shared" ref="AL173:AY173" si="309">AL25</f>
        <v>1</v>
      </c>
      <c r="AM173" s="711">
        <f t="shared" si="309"/>
        <v>4</v>
      </c>
      <c r="AN173" s="711">
        <f t="shared" si="309"/>
        <v>5</v>
      </c>
      <c r="AO173" s="711">
        <f t="shared" si="309"/>
        <v>1</v>
      </c>
      <c r="AP173" s="711">
        <f t="shared" si="309"/>
        <v>3</v>
      </c>
      <c r="AQ173" s="711">
        <f t="shared" si="309"/>
        <v>4</v>
      </c>
      <c r="AR173" s="711">
        <f t="shared" si="309"/>
        <v>0</v>
      </c>
      <c r="AS173" s="711">
        <f t="shared" si="309"/>
        <v>1</v>
      </c>
      <c r="AT173" s="711">
        <f t="shared" si="309"/>
        <v>1</v>
      </c>
      <c r="AU173" s="711">
        <f t="shared" si="309"/>
        <v>25</v>
      </c>
      <c r="AV173" s="711">
        <f t="shared" si="309"/>
        <v>1</v>
      </c>
      <c r="AW173" s="711">
        <f t="shared" si="309"/>
        <v>0</v>
      </c>
      <c r="AX173" s="721">
        <f t="shared" si="309"/>
        <v>0</v>
      </c>
      <c r="AY173" s="711">
        <f t="shared" si="309"/>
        <v>0</v>
      </c>
      <c r="AZ173" s="456"/>
      <c r="BA173" s="415"/>
    </row>
    <row r="174" spans="1:158" s="394" customFormat="1" hidden="1">
      <c r="A174" s="446">
        <v>92</v>
      </c>
      <c r="B174" s="446" t="str">
        <f t="shared" ref="B174:G174" si="310">B26</f>
        <v>บ้านทุ่งหนองสิบบาท</v>
      </c>
      <c r="C174" s="446" t="str">
        <f t="shared" si="310"/>
        <v>ตะโหมด</v>
      </c>
      <c r="D174" s="446">
        <f t="shared" si="310"/>
        <v>0</v>
      </c>
      <c r="E174" s="446">
        <f t="shared" si="310"/>
        <v>22</v>
      </c>
      <c r="F174" s="446">
        <f t="shared" si="310"/>
        <v>4</v>
      </c>
      <c r="G174" s="446" t="str">
        <f t="shared" si="310"/>
        <v>ป</v>
      </c>
      <c r="H174" s="456"/>
      <c r="I174" s="456"/>
      <c r="J174" s="456"/>
      <c r="K174" s="456"/>
      <c r="L174" s="456"/>
      <c r="M174" s="456"/>
      <c r="N174" s="456"/>
      <c r="O174" s="456"/>
      <c r="P174" s="456"/>
      <c r="Q174" s="456"/>
      <c r="R174" s="456"/>
      <c r="S174" s="456"/>
      <c r="T174" s="456"/>
      <c r="U174" s="456"/>
      <c r="V174" s="456"/>
      <c r="W174" s="456"/>
      <c r="X174" s="456"/>
      <c r="Y174" s="456"/>
      <c r="Z174" s="456"/>
      <c r="AA174" s="456"/>
      <c r="AB174" s="456"/>
      <c r="AC174" s="456"/>
      <c r="AD174" s="456"/>
      <c r="AE174" s="456"/>
      <c r="AF174" s="456"/>
      <c r="AG174" s="456"/>
      <c r="AH174" s="456"/>
      <c r="AI174" s="456"/>
      <c r="AJ174" s="456"/>
      <c r="AK174" s="456"/>
      <c r="AL174" s="711">
        <f t="shared" ref="AL174:AY174" si="311">AL26</f>
        <v>1</v>
      </c>
      <c r="AM174" s="711">
        <f t="shared" si="311"/>
        <v>4</v>
      </c>
      <c r="AN174" s="711">
        <f t="shared" si="311"/>
        <v>5</v>
      </c>
      <c r="AO174" s="711">
        <f t="shared" si="311"/>
        <v>1</v>
      </c>
      <c r="AP174" s="711">
        <f t="shared" si="311"/>
        <v>3</v>
      </c>
      <c r="AQ174" s="711">
        <f t="shared" si="311"/>
        <v>4</v>
      </c>
      <c r="AR174" s="711">
        <f t="shared" si="311"/>
        <v>0</v>
      </c>
      <c r="AS174" s="711">
        <f t="shared" si="311"/>
        <v>1</v>
      </c>
      <c r="AT174" s="711">
        <f t="shared" si="311"/>
        <v>1</v>
      </c>
      <c r="AU174" s="711">
        <f t="shared" si="311"/>
        <v>25</v>
      </c>
      <c r="AV174" s="711">
        <f t="shared" si="311"/>
        <v>0</v>
      </c>
      <c r="AW174" s="711">
        <f t="shared" si="311"/>
        <v>0</v>
      </c>
      <c r="AX174" s="721">
        <f t="shared" si="311"/>
        <v>0</v>
      </c>
      <c r="AY174" s="711">
        <f t="shared" si="311"/>
        <v>0</v>
      </c>
      <c r="AZ174" s="456"/>
      <c r="BA174" s="415"/>
    </row>
    <row r="175" spans="1:158" s="394" customFormat="1" hidden="1">
      <c r="A175" s="446">
        <v>51</v>
      </c>
      <c r="B175" s="446" t="str">
        <f t="shared" ref="B175:G175" si="312">B27</f>
        <v>วัดควนนางพิมพ์</v>
      </c>
      <c r="C175" s="446" t="str">
        <f t="shared" si="312"/>
        <v>ปากพะยูน</v>
      </c>
      <c r="D175" s="446">
        <f t="shared" si="312"/>
        <v>0</v>
      </c>
      <c r="E175" s="446">
        <f t="shared" si="312"/>
        <v>35</v>
      </c>
      <c r="F175" s="446">
        <f t="shared" si="312"/>
        <v>4</v>
      </c>
      <c r="G175" s="446" t="str">
        <f t="shared" si="312"/>
        <v>ป</v>
      </c>
      <c r="H175" s="456"/>
      <c r="I175" s="456"/>
      <c r="J175" s="456"/>
      <c r="K175" s="456"/>
      <c r="L175" s="456"/>
      <c r="M175" s="456"/>
      <c r="N175" s="456"/>
      <c r="O175" s="456"/>
      <c r="P175" s="456"/>
      <c r="Q175" s="456"/>
      <c r="R175" s="456"/>
      <c r="S175" s="456"/>
      <c r="T175" s="456"/>
      <c r="U175" s="456"/>
      <c r="V175" s="456"/>
      <c r="W175" s="456"/>
      <c r="X175" s="456"/>
      <c r="Y175" s="456"/>
      <c r="Z175" s="456"/>
      <c r="AA175" s="456"/>
      <c r="AB175" s="456"/>
      <c r="AC175" s="456"/>
      <c r="AD175" s="456"/>
      <c r="AE175" s="456"/>
      <c r="AF175" s="456"/>
      <c r="AG175" s="456"/>
      <c r="AH175" s="456"/>
      <c r="AI175" s="456"/>
      <c r="AJ175" s="456"/>
      <c r="AK175" s="456"/>
      <c r="AL175" s="711">
        <f t="shared" ref="AL175:AY175" si="313">AL27</f>
        <v>1</v>
      </c>
      <c r="AM175" s="711">
        <f t="shared" si="313"/>
        <v>4</v>
      </c>
      <c r="AN175" s="711">
        <f t="shared" si="313"/>
        <v>5</v>
      </c>
      <c r="AO175" s="711">
        <f t="shared" si="313"/>
        <v>1</v>
      </c>
      <c r="AP175" s="711">
        <f t="shared" si="313"/>
        <v>3</v>
      </c>
      <c r="AQ175" s="711">
        <f t="shared" si="313"/>
        <v>4</v>
      </c>
      <c r="AR175" s="711">
        <f t="shared" si="313"/>
        <v>0</v>
      </c>
      <c r="AS175" s="711">
        <f t="shared" si="313"/>
        <v>1</v>
      </c>
      <c r="AT175" s="711">
        <f t="shared" si="313"/>
        <v>1</v>
      </c>
      <c r="AU175" s="711">
        <f t="shared" si="313"/>
        <v>25</v>
      </c>
      <c r="AV175" s="711">
        <f t="shared" si="313"/>
        <v>0</v>
      </c>
      <c r="AW175" s="711">
        <f t="shared" si="313"/>
        <v>0</v>
      </c>
      <c r="AX175" s="721">
        <f t="shared" si="313"/>
        <v>0</v>
      </c>
      <c r="AY175" s="711">
        <f t="shared" si="313"/>
        <v>0</v>
      </c>
      <c r="AZ175" s="456"/>
      <c r="BA175" s="415"/>
    </row>
    <row r="176" spans="1:158" s="394" customFormat="1" hidden="1">
      <c r="A176" s="446">
        <v>4</v>
      </c>
      <c r="B176" s="446" t="str">
        <f t="shared" ref="B176:G176" si="314">B28</f>
        <v>วัดควนโก(ไพศาลประชาอุปถัมภ์)</v>
      </c>
      <c r="C176" s="446" t="str">
        <f t="shared" si="314"/>
        <v>เขาชัยสน</v>
      </c>
      <c r="D176" s="446">
        <f t="shared" si="314"/>
        <v>0</v>
      </c>
      <c r="E176" s="446">
        <f t="shared" si="314"/>
        <v>35</v>
      </c>
      <c r="F176" s="446">
        <f t="shared" si="314"/>
        <v>4</v>
      </c>
      <c r="G176" s="446" t="str">
        <f t="shared" si="314"/>
        <v>ป</v>
      </c>
      <c r="H176" s="456"/>
      <c r="I176" s="456"/>
      <c r="J176" s="456"/>
      <c r="K176" s="456"/>
      <c r="L176" s="456"/>
      <c r="M176" s="456"/>
      <c r="N176" s="456"/>
      <c r="O176" s="456"/>
      <c r="P176" s="456"/>
      <c r="Q176" s="456"/>
      <c r="R176" s="456"/>
      <c r="S176" s="456"/>
      <c r="T176" s="456"/>
      <c r="U176" s="456"/>
      <c r="V176" s="456"/>
      <c r="W176" s="456"/>
      <c r="X176" s="456"/>
      <c r="Y176" s="456"/>
      <c r="Z176" s="456"/>
      <c r="AA176" s="456"/>
      <c r="AB176" s="456"/>
      <c r="AC176" s="456"/>
      <c r="AD176" s="456"/>
      <c r="AE176" s="456"/>
      <c r="AF176" s="456"/>
      <c r="AG176" s="456"/>
      <c r="AH176" s="456"/>
      <c r="AI176" s="456"/>
      <c r="AJ176" s="456"/>
      <c r="AK176" s="456"/>
      <c r="AL176" s="711">
        <f t="shared" ref="AL176:AY176" si="315">AL28</f>
        <v>1</v>
      </c>
      <c r="AM176" s="711">
        <f t="shared" si="315"/>
        <v>4</v>
      </c>
      <c r="AN176" s="711">
        <f t="shared" si="315"/>
        <v>5</v>
      </c>
      <c r="AO176" s="711">
        <f t="shared" si="315"/>
        <v>1</v>
      </c>
      <c r="AP176" s="711">
        <f t="shared" si="315"/>
        <v>3</v>
      </c>
      <c r="AQ176" s="711">
        <f t="shared" si="315"/>
        <v>4</v>
      </c>
      <c r="AR176" s="711">
        <f t="shared" si="315"/>
        <v>0</v>
      </c>
      <c r="AS176" s="711">
        <f t="shared" si="315"/>
        <v>1</v>
      </c>
      <c r="AT176" s="711">
        <f t="shared" si="315"/>
        <v>1</v>
      </c>
      <c r="AU176" s="711">
        <f t="shared" si="315"/>
        <v>25</v>
      </c>
      <c r="AV176" s="711">
        <f t="shared" si="315"/>
        <v>0</v>
      </c>
      <c r="AW176" s="711">
        <f t="shared" si="315"/>
        <v>0</v>
      </c>
      <c r="AX176" s="721">
        <f t="shared" si="315"/>
        <v>0</v>
      </c>
      <c r="AY176" s="711">
        <f t="shared" si="315"/>
        <v>0</v>
      </c>
      <c r="AZ176" s="456"/>
      <c r="BA176" s="415"/>
    </row>
    <row r="177" spans="1:53" s="394" customFormat="1" hidden="1">
      <c r="A177" s="446">
        <v>53</v>
      </c>
      <c r="B177" s="446" t="str">
        <f t="shared" ref="B177:G177" si="316">B29</f>
        <v>วัดโรจนาราม</v>
      </c>
      <c r="C177" s="446" t="str">
        <f t="shared" si="316"/>
        <v>ปากพะยูน</v>
      </c>
      <c r="D177" s="446">
        <f t="shared" si="316"/>
        <v>0</v>
      </c>
      <c r="E177" s="446">
        <f t="shared" si="316"/>
        <v>40</v>
      </c>
      <c r="F177" s="446">
        <f t="shared" si="316"/>
        <v>4</v>
      </c>
      <c r="G177" s="446" t="str">
        <f t="shared" si="316"/>
        <v>ป</v>
      </c>
      <c r="H177" s="456"/>
      <c r="I177" s="456"/>
      <c r="J177" s="456"/>
      <c r="K177" s="456"/>
      <c r="L177" s="456"/>
      <c r="M177" s="456"/>
      <c r="N177" s="456"/>
      <c r="O177" s="456"/>
      <c r="P177" s="456"/>
      <c r="Q177" s="456"/>
      <c r="R177" s="456"/>
      <c r="S177" s="456"/>
      <c r="T177" s="456"/>
      <c r="U177" s="456"/>
      <c r="V177" s="456"/>
      <c r="W177" s="456"/>
      <c r="X177" s="456"/>
      <c r="Y177" s="456"/>
      <c r="Z177" s="456"/>
      <c r="AA177" s="456"/>
      <c r="AB177" s="456"/>
      <c r="AC177" s="456"/>
      <c r="AD177" s="456"/>
      <c r="AE177" s="456"/>
      <c r="AF177" s="456"/>
      <c r="AG177" s="456"/>
      <c r="AH177" s="456"/>
      <c r="AI177" s="456"/>
      <c r="AJ177" s="456"/>
      <c r="AK177" s="456"/>
      <c r="AL177" s="711">
        <f t="shared" ref="AL177:AY177" si="317">AL29</f>
        <v>1</v>
      </c>
      <c r="AM177" s="711">
        <f t="shared" si="317"/>
        <v>5</v>
      </c>
      <c r="AN177" s="711">
        <f t="shared" si="317"/>
        <v>6</v>
      </c>
      <c r="AO177" s="711">
        <f t="shared" si="317"/>
        <v>1</v>
      </c>
      <c r="AP177" s="711">
        <f t="shared" si="317"/>
        <v>3</v>
      </c>
      <c r="AQ177" s="711">
        <f t="shared" si="317"/>
        <v>4</v>
      </c>
      <c r="AR177" s="711">
        <f t="shared" si="317"/>
        <v>0</v>
      </c>
      <c r="AS177" s="711">
        <f t="shared" si="317"/>
        <v>2</v>
      </c>
      <c r="AT177" s="711">
        <f t="shared" si="317"/>
        <v>2</v>
      </c>
      <c r="AU177" s="711">
        <f t="shared" si="317"/>
        <v>50</v>
      </c>
      <c r="AV177" s="711">
        <f t="shared" si="317"/>
        <v>0</v>
      </c>
      <c r="AW177" s="711">
        <f t="shared" si="317"/>
        <v>0</v>
      </c>
      <c r="AX177" s="721">
        <f t="shared" si="317"/>
        <v>0</v>
      </c>
      <c r="AY177" s="711">
        <f t="shared" si="317"/>
        <v>0</v>
      </c>
      <c r="AZ177" s="456"/>
      <c r="BA177" s="415"/>
    </row>
    <row r="178" spans="1:53" s="394" customFormat="1" hidden="1">
      <c r="A178" s="446">
        <v>15</v>
      </c>
      <c r="B178" s="446" t="str">
        <f t="shared" ref="B178:G178" si="318">B30</f>
        <v>บ้านแหลมดิน (หัสนันท์อุปถัมภ์)</v>
      </c>
      <c r="C178" s="446" t="str">
        <f t="shared" si="318"/>
        <v>เขาชัยสน</v>
      </c>
      <c r="D178" s="446">
        <f t="shared" si="318"/>
        <v>0</v>
      </c>
      <c r="E178" s="446">
        <f t="shared" si="318"/>
        <v>21</v>
      </c>
      <c r="F178" s="446">
        <f t="shared" si="318"/>
        <v>4</v>
      </c>
      <c r="G178" s="446" t="str">
        <f t="shared" si="318"/>
        <v>ป</v>
      </c>
      <c r="H178" s="456"/>
      <c r="I178" s="456"/>
      <c r="J178" s="456"/>
      <c r="K178" s="456"/>
      <c r="L178" s="456"/>
      <c r="M178" s="456"/>
      <c r="N178" s="456"/>
      <c r="O178" s="456"/>
      <c r="P178" s="456"/>
      <c r="Q178" s="456"/>
      <c r="R178" s="456"/>
      <c r="S178" s="456"/>
      <c r="T178" s="456"/>
      <c r="U178" s="456"/>
      <c r="V178" s="456"/>
      <c r="W178" s="456"/>
      <c r="X178" s="456"/>
      <c r="Y178" s="456"/>
      <c r="Z178" s="456"/>
      <c r="AA178" s="456"/>
      <c r="AB178" s="456"/>
      <c r="AC178" s="456"/>
      <c r="AD178" s="456"/>
      <c r="AE178" s="456"/>
      <c r="AF178" s="456"/>
      <c r="AG178" s="456"/>
      <c r="AH178" s="456"/>
      <c r="AI178" s="456"/>
      <c r="AJ178" s="456"/>
      <c r="AK178" s="456"/>
      <c r="AL178" s="711">
        <f t="shared" ref="AL178:AY178" si="319">AL30</f>
        <v>1</v>
      </c>
      <c r="AM178" s="711">
        <f t="shared" si="319"/>
        <v>4</v>
      </c>
      <c r="AN178" s="711">
        <f t="shared" si="319"/>
        <v>5</v>
      </c>
      <c r="AO178" s="711">
        <f t="shared" si="319"/>
        <v>1</v>
      </c>
      <c r="AP178" s="711">
        <f t="shared" si="319"/>
        <v>2</v>
      </c>
      <c r="AQ178" s="711">
        <f t="shared" si="319"/>
        <v>3</v>
      </c>
      <c r="AR178" s="711">
        <f t="shared" si="319"/>
        <v>0</v>
      </c>
      <c r="AS178" s="711">
        <f t="shared" si="319"/>
        <v>2</v>
      </c>
      <c r="AT178" s="711">
        <f t="shared" si="319"/>
        <v>2</v>
      </c>
      <c r="AU178" s="711">
        <f t="shared" si="319"/>
        <v>66.666666666666657</v>
      </c>
      <c r="AV178" s="711">
        <f t="shared" si="319"/>
        <v>0</v>
      </c>
      <c r="AW178" s="711">
        <f t="shared" si="319"/>
        <v>0</v>
      </c>
      <c r="AX178" s="721">
        <f t="shared" si="319"/>
        <v>0</v>
      </c>
      <c r="AY178" s="711">
        <f t="shared" si="319"/>
        <v>0</v>
      </c>
      <c r="AZ178" s="456"/>
      <c r="BA178" s="415"/>
    </row>
    <row r="179" spans="1:53" s="394" customFormat="1" hidden="1">
      <c r="A179" s="446">
        <v>16</v>
      </c>
      <c r="B179" s="446" t="str">
        <f t="shared" ref="B179:G179" si="320">B31</f>
        <v>บ้านคลองขุด</v>
      </c>
      <c r="C179" s="446" t="str">
        <f t="shared" si="320"/>
        <v>เขาชัยสน</v>
      </c>
      <c r="D179" s="446">
        <f t="shared" si="320"/>
        <v>0</v>
      </c>
      <c r="E179" s="446">
        <f t="shared" si="320"/>
        <v>33</v>
      </c>
      <c r="F179" s="446">
        <f t="shared" si="320"/>
        <v>4</v>
      </c>
      <c r="G179" s="446" t="str">
        <f t="shared" si="320"/>
        <v>ป</v>
      </c>
      <c r="H179" s="456"/>
      <c r="I179" s="456"/>
      <c r="J179" s="456"/>
      <c r="K179" s="456"/>
      <c r="L179" s="456"/>
      <c r="M179" s="456"/>
      <c r="N179" s="456"/>
      <c r="O179" s="456"/>
      <c r="P179" s="456"/>
      <c r="Q179" s="456"/>
      <c r="R179" s="456"/>
      <c r="S179" s="456"/>
      <c r="T179" s="456"/>
      <c r="U179" s="456"/>
      <c r="V179" s="456"/>
      <c r="W179" s="456"/>
      <c r="X179" s="456"/>
      <c r="Y179" s="456"/>
      <c r="Z179" s="456"/>
      <c r="AA179" s="456"/>
      <c r="AB179" s="456"/>
      <c r="AC179" s="456"/>
      <c r="AD179" s="456"/>
      <c r="AE179" s="456"/>
      <c r="AF179" s="456"/>
      <c r="AG179" s="456"/>
      <c r="AH179" s="456"/>
      <c r="AI179" s="456"/>
      <c r="AJ179" s="456"/>
      <c r="AK179" s="456"/>
      <c r="AL179" s="711">
        <f t="shared" ref="AL179:AY179" si="321">AL31</f>
        <v>1</v>
      </c>
      <c r="AM179" s="711">
        <f t="shared" si="321"/>
        <v>6</v>
      </c>
      <c r="AN179" s="711">
        <f t="shared" si="321"/>
        <v>7</v>
      </c>
      <c r="AO179" s="711">
        <f t="shared" si="321"/>
        <v>1</v>
      </c>
      <c r="AP179" s="711">
        <f t="shared" si="321"/>
        <v>3</v>
      </c>
      <c r="AQ179" s="711">
        <f t="shared" si="321"/>
        <v>4</v>
      </c>
      <c r="AR179" s="711">
        <f t="shared" si="321"/>
        <v>0</v>
      </c>
      <c r="AS179" s="711">
        <f t="shared" si="321"/>
        <v>3</v>
      </c>
      <c r="AT179" s="711">
        <f t="shared" si="321"/>
        <v>3</v>
      </c>
      <c r="AU179" s="711">
        <f t="shared" si="321"/>
        <v>75</v>
      </c>
      <c r="AV179" s="711">
        <f t="shared" si="321"/>
        <v>0</v>
      </c>
      <c r="AW179" s="711">
        <f t="shared" si="321"/>
        <v>0</v>
      </c>
      <c r="AX179" s="721">
        <f t="shared" si="321"/>
        <v>0</v>
      </c>
      <c r="AY179" s="711">
        <f t="shared" si="321"/>
        <v>0</v>
      </c>
      <c r="AZ179" s="456"/>
      <c r="BA179" s="415"/>
    </row>
    <row r="180" spans="1:53" s="394" customFormat="1" hidden="1">
      <c r="A180" s="446">
        <v>23</v>
      </c>
      <c r="B180" s="446" t="str">
        <f t="shared" ref="B180:G180" si="322">B32</f>
        <v>วัดท่านางพรหม</v>
      </c>
      <c r="C180" s="446" t="str">
        <f t="shared" si="322"/>
        <v>เขาชัยสน</v>
      </c>
      <c r="D180" s="446">
        <f t="shared" si="322"/>
        <v>0</v>
      </c>
      <c r="E180" s="446">
        <f t="shared" si="322"/>
        <v>18</v>
      </c>
      <c r="F180" s="446">
        <f t="shared" si="322"/>
        <v>1</v>
      </c>
      <c r="G180" s="446" t="str">
        <f t="shared" si="322"/>
        <v>ป</v>
      </c>
      <c r="H180" s="456"/>
      <c r="I180" s="456"/>
      <c r="J180" s="456"/>
      <c r="K180" s="456"/>
      <c r="L180" s="456"/>
      <c r="M180" s="456"/>
      <c r="N180" s="456"/>
      <c r="O180" s="456"/>
      <c r="P180" s="456"/>
      <c r="Q180" s="456"/>
      <c r="R180" s="456"/>
      <c r="S180" s="456"/>
      <c r="T180" s="456"/>
      <c r="U180" s="456"/>
      <c r="V180" s="456"/>
      <c r="W180" s="456"/>
      <c r="X180" s="456"/>
      <c r="Y180" s="456"/>
      <c r="Z180" s="456"/>
      <c r="AA180" s="456"/>
      <c r="AB180" s="456"/>
      <c r="AC180" s="456"/>
      <c r="AD180" s="456"/>
      <c r="AE180" s="456"/>
      <c r="AF180" s="456"/>
      <c r="AG180" s="456"/>
      <c r="AH180" s="456"/>
      <c r="AI180" s="456"/>
      <c r="AJ180" s="456"/>
      <c r="AK180" s="456"/>
      <c r="AL180" s="711">
        <f t="shared" ref="AL180:AY180" si="323">AL32</f>
        <v>1</v>
      </c>
      <c r="AM180" s="711">
        <f t="shared" si="323"/>
        <v>5</v>
      </c>
      <c r="AN180" s="711">
        <f t="shared" si="323"/>
        <v>6</v>
      </c>
      <c r="AO180" s="711">
        <f t="shared" si="323"/>
        <v>1</v>
      </c>
      <c r="AP180" s="711">
        <f t="shared" si="323"/>
        <v>2</v>
      </c>
      <c r="AQ180" s="711">
        <f t="shared" si="323"/>
        <v>3</v>
      </c>
      <c r="AR180" s="711">
        <f t="shared" si="323"/>
        <v>0</v>
      </c>
      <c r="AS180" s="711">
        <f t="shared" si="323"/>
        <v>3</v>
      </c>
      <c r="AT180" s="711">
        <f t="shared" si="323"/>
        <v>3</v>
      </c>
      <c r="AU180" s="711">
        <f t="shared" si="323"/>
        <v>100</v>
      </c>
      <c r="AV180" s="711">
        <f t="shared" si="323"/>
        <v>0</v>
      </c>
      <c r="AW180" s="711">
        <f t="shared" si="323"/>
        <v>0</v>
      </c>
      <c r="AX180" s="721">
        <f t="shared" si="323"/>
        <v>0</v>
      </c>
      <c r="AY180" s="711">
        <f t="shared" si="323"/>
        <v>0</v>
      </c>
      <c r="AZ180" s="456"/>
      <c r="BA180" s="415"/>
    </row>
    <row r="181" spans="1:53" s="394" customFormat="1" hidden="1">
      <c r="A181" s="446">
        <v>18</v>
      </c>
      <c r="B181" s="446" t="str">
        <f t="shared" ref="B181:G181" si="324">B33</f>
        <v>วัดสะทัง</v>
      </c>
      <c r="C181" s="446" t="str">
        <f t="shared" si="324"/>
        <v>เขาชัยสน</v>
      </c>
      <c r="D181" s="446">
        <f t="shared" si="324"/>
        <v>0</v>
      </c>
      <c r="E181" s="446">
        <f t="shared" si="324"/>
        <v>27</v>
      </c>
      <c r="F181" s="446">
        <f t="shared" si="324"/>
        <v>4</v>
      </c>
      <c r="G181" s="446" t="str">
        <f t="shared" si="324"/>
        <v>ป</v>
      </c>
      <c r="H181" s="456"/>
      <c r="I181" s="456"/>
      <c r="J181" s="456"/>
      <c r="K181" s="456"/>
      <c r="L181" s="456"/>
      <c r="M181" s="456"/>
      <c r="N181" s="456"/>
      <c r="O181" s="456"/>
      <c r="P181" s="456"/>
      <c r="Q181" s="456"/>
      <c r="R181" s="456"/>
      <c r="S181" s="456"/>
      <c r="T181" s="456"/>
      <c r="U181" s="456"/>
      <c r="V181" s="456"/>
      <c r="W181" s="456"/>
      <c r="X181" s="456"/>
      <c r="Y181" s="456"/>
      <c r="Z181" s="456"/>
      <c r="AA181" s="456"/>
      <c r="AB181" s="456"/>
      <c r="AC181" s="456"/>
      <c r="AD181" s="456"/>
      <c r="AE181" s="456"/>
      <c r="AF181" s="456"/>
      <c r="AG181" s="456"/>
      <c r="AH181" s="456"/>
      <c r="AI181" s="456"/>
      <c r="AJ181" s="456"/>
      <c r="AK181" s="456"/>
      <c r="AL181" s="711">
        <f t="shared" ref="AL181:AY181" si="325">AL33</f>
        <v>1</v>
      </c>
      <c r="AM181" s="711">
        <f t="shared" si="325"/>
        <v>6</v>
      </c>
      <c r="AN181" s="711">
        <f t="shared" si="325"/>
        <v>7</v>
      </c>
      <c r="AO181" s="711">
        <f t="shared" si="325"/>
        <v>1</v>
      </c>
      <c r="AP181" s="711">
        <f t="shared" si="325"/>
        <v>2</v>
      </c>
      <c r="AQ181" s="711">
        <f t="shared" si="325"/>
        <v>3</v>
      </c>
      <c r="AR181" s="711">
        <f t="shared" si="325"/>
        <v>0</v>
      </c>
      <c r="AS181" s="711">
        <f t="shared" si="325"/>
        <v>4</v>
      </c>
      <c r="AT181" s="711">
        <f t="shared" si="325"/>
        <v>4</v>
      </c>
      <c r="AU181" s="711">
        <f t="shared" si="325"/>
        <v>133.33333333333331</v>
      </c>
      <c r="AV181" s="711">
        <f t="shared" si="325"/>
        <v>0</v>
      </c>
      <c r="AW181" s="711">
        <f t="shared" si="325"/>
        <v>0</v>
      </c>
      <c r="AX181" s="721">
        <f t="shared" si="325"/>
        <v>0</v>
      </c>
      <c r="AY181" s="711">
        <f t="shared" si="325"/>
        <v>0</v>
      </c>
      <c r="AZ181" s="456"/>
      <c r="BA181" s="415"/>
    </row>
    <row r="182" spans="1:53" s="394" customFormat="1" hidden="1">
      <c r="A182" s="446">
        <v>20</v>
      </c>
      <c r="B182" s="446" t="str">
        <f t="shared" ref="B182:G182" si="326">B34</f>
        <v>วัดโพธิยาราม</v>
      </c>
      <c r="C182" s="446" t="str">
        <f t="shared" si="326"/>
        <v>เขาชัยสน</v>
      </c>
      <c r="D182" s="446">
        <f t="shared" si="326"/>
        <v>0</v>
      </c>
      <c r="E182" s="446">
        <f t="shared" si="326"/>
        <v>25</v>
      </c>
      <c r="F182" s="446">
        <f t="shared" si="326"/>
        <v>1</v>
      </c>
      <c r="G182" s="446" t="str">
        <f t="shared" si="326"/>
        <v>ป</v>
      </c>
      <c r="H182" s="456"/>
      <c r="I182" s="456"/>
      <c r="J182" s="456"/>
      <c r="K182" s="456"/>
      <c r="L182" s="456"/>
      <c r="M182" s="456"/>
      <c r="N182" s="456"/>
      <c r="O182" s="456"/>
      <c r="P182" s="456"/>
      <c r="Q182" s="456"/>
      <c r="R182" s="456"/>
      <c r="S182" s="456"/>
      <c r="T182" s="456"/>
      <c r="U182" s="456"/>
      <c r="V182" s="456"/>
      <c r="W182" s="456"/>
      <c r="X182" s="456"/>
      <c r="Y182" s="456"/>
      <c r="Z182" s="456"/>
      <c r="AA182" s="456"/>
      <c r="AB182" s="456"/>
      <c r="AC182" s="456"/>
      <c r="AD182" s="456"/>
      <c r="AE182" s="456"/>
      <c r="AF182" s="456"/>
      <c r="AG182" s="456"/>
      <c r="AH182" s="456"/>
      <c r="AI182" s="456"/>
      <c r="AJ182" s="456"/>
      <c r="AK182" s="456"/>
      <c r="AL182" s="711">
        <f t="shared" ref="AL182:AY182" si="327">AL34</f>
        <v>1</v>
      </c>
      <c r="AM182" s="711">
        <f t="shared" si="327"/>
        <v>12</v>
      </c>
      <c r="AN182" s="711">
        <f t="shared" si="327"/>
        <v>13</v>
      </c>
      <c r="AO182" s="711">
        <f t="shared" si="327"/>
        <v>1</v>
      </c>
      <c r="AP182" s="711">
        <f t="shared" si="327"/>
        <v>3</v>
      </c>
      <c r="AQ182" s="711">
        <f t="shared" si="327"/>
        <v>4</v>
      </c>
      <c r="AR182" s="711">
        <f t="shared" si="327"/>
        <v>0</v>
      </c>
      <c r="AS182" s="711">
        <f t="shared" si="327"/>
        <v>9</v>
      </c>
      <c r="AT182" s="711">
        <f t="shared" si="327"/>
        <v>9</v>
      </c>
      <c r="AU182" s="711">
        <f t="shared" si="327"/>
        <v>225</v>
      </c>
      <c r="AV182" s="711">
        <f t="shared" si="327"/>
        <v>1</v>
      </c>
      <c r="AW182" s="711">
        <f t="shared" si="327"/>
        <v>0</v>
      </c>
      <c r="AX182" s="721">
        <f t="shared" si="327"/>
        <v>0</v>
      </c>
      <c r="AY182" s="711">
        <f t="shared" si="327"/>
        <v>0</v>
      </c>
      <c r="AZ182" s="456"/>
      <c r="BA182" s="415"/>
    </row>
    <row r="183" spans="1:53" s="394" customFormat="1" hidden="1">
      <c r="A183" s="446"/>
      <c r="B183" s="446">
        <f t="shared" ref="B183:G183" si="328">B35</f>
        <v>0</v>
      </c>
      <c r="C183" s="446">
        <f t="shared" si="328"/>
        <v>0</v>
      </c>
      <c r="D183" s="446">
        <f t="shared" si="328"/>
        <v>0</v>
      </c>
      <c r="E183" s="446">
        <f t="shared" si="328"/>
        <v>0</v>
      </c>
      <c r="F183" s="446">
        <f t="shared" si="328"/>
        <v>0</v>
      </c>
      <c r="G183" s="446">
        <f t="shared" si="328"/>
        <v>0</v>
      </c>
      <c r="H183" s="456"/>
      <c r="I183" s="456"/>
      <c r="J183" s="456"/>
      <c r="K183" s="456"/>
      <c r="L183" s="456"/>
      <c r="M183" s="456"/>
      <c r="N183" s="456"/>
      <c r="O183" s="456"/>
      <c r="P183" s="456"/>
      <c r="Q183" s="456"/>
      <c r="R183" s="456"/>
      <c r="S183" s="456"/>
      <c r="T183" s="456"/>
      <c r="U183" s="456"/>
      <c r="V183" s="456"/>
      <c r="W183" s="456"/>
      <c r="X183" s="456"/>
      <c r="Y183" s="456"/>
      <c r="Z183" s="456"/>
      <c r="AA183" s="456"/>
      <c r="AB183" s="456"/>
      <c r="AC183" s="456"/>
      <c r="AD183" s="456"/>
      <c r="AE183" s="456"/>
      <c r="AF183" s="456"/>
      <c r="AG183" s="456"/>
      <c r="AH183" s="456"/>
      <c r="AI183" s="456"/>
      <c r="AJ183" s="456"/>
      <c r="AK183" s="456"/>
      <c r="AL183" s="711">
        <f t="shared" ref="AL183:AY183" si="329">AL35</f>
        <v>0</v>
      </c>
      <c r="AM183" s="711">
        <f t="shared" si="329"/>
        <v>0</v>
      </c>
      <c r="AN183" s="711">
        <f t="shared" si="329"/>
        <v>0</v>
      </c>
      <c r="AO183" s="711">
        <f t="shared" si="329"/>
        <v>0</v>
      </c>
      <c r="AP183" s="711">
        <f t="shared" si="329"/>
        <v>0</v>
      </c>
      <c r="AQ183" s="711">
        <f t="shared" si="329"/>
        <v>0</v>
      </c>
      <c r="AR183" s="711">
        <f t="shared" si="329"/>
        <v>0</v>
      </c>
      <c r="AS183" s="711">
        <f t="shared" si="329"/>
        <v>0</v>
      </c>
      <c r="AT183" s="711">
        <f t="shared" si="329"/>
        <v>0</v>
      </c>
      <c r="AU183" s="711">
        <f t="shared" si="329"/>
        <v>0</v>
      </c>
      <c r="AV183" s="711">
        <f t="shared" si="329"/>
        <v>0</v>
      </c>
      <c r="AW183" s="711">
        <f t="shared" si="329"/>
        <v>0</v>
      </c>
      <c r="AX183" s="721">
        <f t="shared" si="329"/>
        <v>0</v>
      </c>
      <c r="AY183" s="711">
        <f t="shared" si="329"/>
        <v>0</v>
      </c>
      <c r="AZ183" s="456"/>
      <c r="BA183" s="415"/>
    </row>
    <row r="184" spans="1:53" s="394" customFormat="1" hidden="1">
      <c r="A184" s="446">
        <v>122</v>
      </c>
      <c r="B184" s="446" t="str">
        <f t="shared" ref="B184:G184" si="330">B36</f>
        <v>วัดปัณณาราม</v>
      </c>
      <c r="C184" s="446" t="str">
        <f t="shared" si="330"/>
        <v>บางแก้ว</v>
      </c>
      <c r="D184" s="446">
        <f t="shared" si="330"/>
        <v>0</v>
      </c>
      <c r="E184" s="446">
        <f t="shared" si="330"/>
        <v>16</v>
      </c>
      <c r="F184" s="446">
        <f t="shared" si="330"/>
        <v>4</v>
      </c>
      <c r="G184" s="446" t="str">
        <f t="shared" si="330"/>
        <v>ป</v>
      </c>
      <c r="H184" s="456"/>
      <c r="I184" s="456"/>
      <c r="J184" s="456"/>
      <c r="K184" s="456"/>
      <c r="L184" s="456"/>
      <c r="M184" s="456"/>
      <c r="N184" s="456"/>
      <c r="O184" s="456"/>
      <c r="P184" s="456"/>
      <c r="Q184" s="456"/>
      <c r="R184" s="456"/>
      <c r="S184" s="456"/>
      <c r="T184" s="456"/>
      <c r="U184" s="456"/>
      <c r="V184" s="456"/>
      <c r="W184" s="456"/>
      <c r="X184" s="456"/>
      <c r="Y184" s="456"/>
      <c r="Z184" s="456"/>
      <c r="AA184" s="456"/>
      <c r="AB184" s="456"/>
      <c r="AC184" s="456"/>
      <c r="AD184" s="456"/>
      <c r="AE184" s="456"/>
      <c r="AF184" s="456"/>
      <c r="AG184" s="456"/>
      <c r="AH184" s="456"/>
      <c r="AI184" s="456"/>
      <c r="AJ184" s="456"/>
      <c r="AK184" s="456"/>
      <c r="AL184" s="711">
        <f t="shared" ref="AL184:AY184" si="331">AL36</f>
        <v>1</v>
      </c>
      <c r="AM184" s="711">
        <f t="shared" si="331"/>
        <v>5</v>
      </c>
      <c r="AN184" s="711">
        <f t="shared" si="331"/>
        <v>6</v>
      </c>
      <c r="AO184" s="711">
        <f t="shared" si="331"/>
        <v>1</v>
      </c>
      <c r="AP184" s="711">
        <f t="shared" si="331"/>
        <v>4</v>
      </c>
      <c r="AQ184" s="711">
        <f t="shared" si="331"/>
        <v>5</v>
      </c>
      <c r="AR184" s="711">
        <f t="shared" si="331"/>
        <v>0</v>
      </c>
      <c r="AS184" s="711">
        <f t="shared" si="331"/>
        <v>1</v>
      </c>
      <c r="AT184" s="711">
        <f t="shared" si="331"/>
        <v>1</v>
      </c>
      <c r="AU184" s="711">
        <f t="shared" si="331"/>
        <v>20</v>
      </c>
      <c r="AV184" s="711">
        <f t="shared" si="331"/>
        <v>2</v>
      </c>
      <c r="AW184" s="711">
        <f t="shared" si="331"/>
        <v>0</v>
      </c>
      <c r="AX184" s="721">
        <f t="shared" si="331"/>
        <v>0</v>
      </c>
      <c r="AY184" s="711">
        <f t="shared" si="331"/>
        <v>0</v>
      </c>
      <c r="AZ184" s="456"/>
      <c r="BA184" s="415"/>
    </row>
    <row r="185" spans="1:53" s="394" customFormat="1" hidden="1">
      <c r="A185" s="446">
        <v>57</v>
      </c>
      <c r="B185" s="446" t="str">
        <f t="shared" ref="B185:G185" si="332">B37</f>
        <v>บ้านปากบางนาคราช</v>
      </c>
      <c r="C185" s="446" t="str">
        <f t="shared" si="332"/>
        <v>ปากพะยูน</v>
      </c>
      <c r="D185" s="446">
        <f t="shared" si="332"/>
        <v>0</v>
      </c>
      <c r="E185" s="446">
        <f t="shared" si="332"/>
        <v>34</v>
      </c>
      <c r="F185" s="446">
        <f t="shared" si="332"/>
        <v>4</v>
      </c>
      <c r="G185" s="446" t="str">
        <f t="shared" si="332"/>
        <v>ป</v>
      </c>
      <c r="H185" s="456"/>
      <c r="I185" s="456"/>
      <c r="J185" s="456"/>
      <c r="K185" s="456"/>
      <c r="L185" s="456"/>
      <c r="M185" s="456"/>
      <c r="N185" s="456"/>
      <c r="O185" s="456"/>
      <c r="P185" s="456"/>
      <c r="Q185" s="456"/>
      <c r="R185" s="456"/>
      <c r="S185" s="456"/>
      <c r="T185" s="456"/>
      <c r="U185" s="456"/>
      <c r="V185" s="456"/>
      <c r="W185" s="456"/>
      <c r="X185" s="456"/>
      <c r="Y185" s="456"/>
      <c r="Z185" s="456"/>
      <c r="AA185" s="456"/>
      <c r="AB185" s="456"/>
      <c r="AC185" s="456"/>
      <c r="AD185" s="456"/>
      <c r="AE185" s="456"/>
      <c r="AF185" s="456"/>
      <c r="AG185" s="456"/>
      <c r="AH185" s="456"/>
      <c r="AI185" s="456"/>
      <c r="AJ185" s="456"/>
      <c r="AK185" s="456"/>
      <c r="AL185" s="711">
        <f t="shared" ref="AL185:AY185" si="333">AL37</f>
        <v>1</v>
      </c>
      <c r="AM185" s="711">
        <f t="shared" si="333"/>
        <v>5</v>
      </c>
      <c r="AN185" s="711">
        <f t="shared" si="333"/>
        <v>6</v>
      </c>
      <c r="AO185" s="711">
        <f t="shared" si="333"/>
        <v>1</v>
      </c>
      <c r="AP185" s="711">
        <f t="shared" si="333"/>
        <v>5</v>
      </c>
      <c r="AQ185" s="711">
        <f t="shared" si="333"/>
        <v>6</v>
      </c>
      <c r="AR185" s="711">
        <f t="shared" si="333"/>
        <v>0</v>
      </c>
      <c r="AS185" s="711">
        <f t="shared" si="333"/>
        <v>0</v>
      </c>
      <c r="AT185" s="711">
        <f t="shared" si="333"/>
        <v>0</v>
      </c>
      <c r="AU185" s="711">
        <f t="shared" si="333"/>
        <v>0</v>
      </c>
      <c r="AV185" s="711">
        <f t="shared" si="333"/>
        <v>0</v>
      </c>
      <c r="AW185" s="711">
        <f t="shared" si="333"/>
        <v>0</v>
      </c>
      <c r="AX185" s="721">
        <f t="shared" si="333"/>
        <v>1</v>
      </c>
      <c r="AY185" s="711">
        <f t="shared" si="333"/>
        <v>0</v>
      </c>
      <c r="AZ185" s="456"/>
      <c r="BA185" s="415"/>
    </row>
    <row r="186" spans="1:53" s="394" customFormat="1" hidden="1">
      <c r="A186" s="446">
        <v>111</v>
      </c>
      <c r="B186" s="446" t="str">
        <f t="shared" ref="B186:G186" si="334">B38</f>
        <v>บ้านควนหินแท่น</v>
      </c>
      <c r="C186" s="446" t="str">
        <f t="shared" si="334"/>
        <v>ป่าบอน</v>
      </c>
      <c r="D186" s="446">
        <f t="shared" si="334"/>
        <v>0</v>
      </c>
      <c r="E186" s="446">
        <f t="shared" si="334"/>
        <v>36</v>
      </c>
      <c r="F186" s="446">
        <f t="shared" si="334"/>
        <v>4</v>
      </c>
      <c r="G186" s="446" t="str">
        <f t="shared" si="334"/>
        <v>ป</v>
      </c>
      <c r="H186" s="456"/>
      <c r="I186" s="456"/>
      <c r="J186" s="456"/>
      <c r="K186" s="456"/>
      <c r="L186" s="456"/>
      <c r="M186" s="456"/>
      <c r="N186" s="456"/>
      <c r="O186" s="456"/>
      <c r="P186" s="456"/>
      <c r="Q186" s="456"/>
      <c r="R186" s="456"/>
      <c r="S186" s="456"/>
      <c r="T186" s="456"/>
      <c r="U186" s="456"/>
      <c r="V186" s="456"/>
      <c r="W186" s="456"/>
      <c r="X186" s="456"/>
      <c r="Y186" s="456"/>
      <c r="Z186" s="456"/>
      <c r="AA186" s="456"/>
      <c r="AB186" s="456"/>
      <c r="AC186" s="456"/>
      <c r="AD186" s="456"/>
      <c r="AE186" s="456"/>
      <c r="AF186" s="456"/>
      <c r="AG186" s="456"/>
      <c r="AH186" s="456"/>
      <c r="AI186" s="456"/>
      <c r="AJ186" s="456"/>
      <c r="AK186" s="456"/>
      <c r="AL186" s="711">
        <f t="shared" ref="AL186:AY186" si="335">AL38</f>
        <v>1</v>
      </c>
      <c r="AM186" s="711">
        <f t="shared" si="335"/>
        <v>6</v>
      </c>
      <c r="AN186" s="711">
        <f t="shared" si="335"/>
        <v>7</v>
      </c>
      <c r="AO186" s="711">
        <f t="shared" si="335"/>
        <v>1</v>
      </c>
      <c r="AP186" s="711">
        <f t="shared" si="335"/>
        <v>6</v>
      </c>
      <c r="AQ186" s="711">
        <f t="shared" si="335"/>
        <v>7</v>
      </c>
      <c r="AR186" s="711">
        <f t="shared" si="335"/>
        <v>0</v>
      </c>
      <c r="AS186" s="711">
        <f t="shared" si="335"/>
        <v>0</v>
      </c>
      <c r="AT186" s="711">
        <f t="shared" si="335"/>
        <v>0</v>
      </c>
      <c r="AU186" s="711">
        <f t="shared" si="335"/>
        <v>0</v>
      </c>
      <c r="AV186" s="711">
        <f t="shared" si="335"/>
        <v>0</v>
      </c>
      <c r="AW186" s="711">
        <f t="shared" si="335"/>
        <v>0</v>
      </c>
      <c r="AX186" s="721">
        <f t="shared" si="335"/>
        <v>0</v>
      </c>
      <c r="AY186" s="711">
        <f t="shared" si="335"/>
        <v>0</v>
      </c>
      <c r="AZ186" s="456"/>
      <c r="BA186" s="415"/>
    </row>
    <row r="187" spans="1:53" s="394" customFormat="1" hidden="1">
      <c r="A187" s="446">
        <v>60</v>
      </c>
      <c r="B187" s="446" t="str">
        <f t="shared" ref="B187:G187" si="336">B39</f>
        <v>บ้านช่องฟืน</v>
      </c>
      <c r="C187" s="446" t="str">
        <f t="shared" si="336"/>
        <v>ปากพะยูน</v>
      </c>
      <c r="D187" s="446">
        <f t="shared" si="336"/>
        <v>0</v>
      </c>
      <c r="E187" s="446">
        <f t="shared" si="336"/>
        <v>45</v>
      </c>
      <c r="F187" s="446">
        <f t="shared" si="336"/>
        <v>4</v>
      </c>
      <c r="G187" s="446" t="str">
        <f t="shared" si="336"/>
        <v>ป</v>
      </c>
      <c r="H187" s="456"/>
      <c r="I187" s="456"/>
      <c r="J187" s="456"/>
      <c r="K187" s="456"/>
      <c r="L187" s="456"/>
      <c r="M187" s="456"/>
      <c r="N187" s="456"/>
      <c r="O187" s="456"/>
      <c r="P187" s="456"/>
      <c r="Q187" s="456"/>
      <c r="R187" s="456"/>
      <c r="S187" s="456"/>
      <c r="T187" s="456"/>
      <c r="U187" s="456"/>
      <c r="V187" s="456"/>
      <c r="W187" s="456"/>
      <c r="X187" s="456"/>
      <c r="Y187" s="456"/>
      <c r="Z187" s="456"/>
      <c r="AA187" s="456"/>
      <c r="AB187" s="456"/>
      <c r="AC187" s="456"/>
      <c r="AD187" s="456"/>
      <c r="AE187" s="456"/>
      <c r="AF187" s="456"/>
      <c r="AG187" s="456"/>
      <c r="AH187" s="456"/>
      <c r="AI187" s="456"/>
      <c r="AJ187" s="456"/>
      <c r="AK187" s="456"/>
      <c r="AL187" s="711">
        <f t="shared" ref="AL187:AY187" si="337">AL39</f>
        <v>1</v>
      </c>
      <c r="AM187" s="711">
        <f t="shared" si="337"/>
        <v>8</v>
      </c>
      <c r="AN187" s="711">
        <f t="shared" si="337"/>
        <v>9</v>
      </c>
      <c r="AO187" s="711">
        <f t="shared" si="337"/>
        <v>1</v>
      </c>
      <c r="AP187" s="711">
        <f t="shared" si="337"/>
        <v>6</v>
      </c>
      <c r="AQ187" s="711">
        <f t="shared" si="337"/>
        <v>7</v>
      </c>
      <c r="AR187" s="711">
        <f t="shared" si="337"/>
        <v>0</v>
      </c>
      <c r="AS187" s="711">
        <f t="shared" si="337"/>
        <v>2</v>
      </c>
      <c r="AT187" s="711">
        <f t="shared" si="337"/>
        <v>2</v>
      </c>
      <c r="AU187" s="711">
        <f t="shared" si="337"/>
        <v>28.571428571428569</v>
      </c>
      <c r="AV187" s="711">
        <f t="shared" si="337"/>
        <v>1</v>
      </c>
      <c r="AW187" s="711">
        <f t="shared" si="337"/>
        <v>0</v>
      </c>
      <c r="AX187" s="721">
        <f t="shared" si="337"/>
        <v>0</v>
      </c>
      <c r="AY187" s="711">
        <f t="shared" si="337"/>
        <v>0</v>
      </c>
      <c r="AZ187" s="456"/>
      <c r="BA187" s="415"/>
    </row>
    <row r="188" spans="1:53" s="394" customFormat="1" hidden="1">
      <c r="A188" s="446">
        <v>125</v>
      </c>
      <c r="B188" s="446" t="str">
        <f t="shared" ref="B188:G188" si="338">B40</f>
        <v>วัดนาหม่อม (เชนวิทยา)</v>
      </c>
      <c r="C188" s="446" t="str">
        <f t="shared" si="338"/>
        <v>บางแก้ว</v>
      </c>
      <c r="D188" s="446">
        <f t="shared" si="338"/>
        <v>0</v>
      </c>
      <c r="E188" s="446">
        <f t="shared" si="338"/>
        <v>18</v>
      </c>
      <c r="F188" s="446">
        <f t="shared" si="338"/>
        <v>4</v>
      </c>
      <c r="G188" s="446" t="str">
        <f t="shared" si="338"/>
        <v>ป</v>
      </c>
      <c r="H188" s="456"/>
      <c r="I188" s="456"/>
      <c r="J188" s="456"/>
      <c r="K188" s="456"/>
      <c r="L188" s="456"/>
      <c r="M188" s="456"/>
      <c r="N188" s="456"/>
      <c r="O188" s="456"/>
      <c r="P188" s="456"/>
      <c r="Q188" s="456"/>
      <c r="R188" s="456"/>
      <c r="S188" s="456"/>
      <c r="T188" s="456"/>
      <c r="U188" s="456"/>
      <c r="V188" s="456"/>
      <c r="W188" s="456"/>
      <c r="X188" s="456"/>
      <c r="Y188" s="456"/>
      <c r="Z188" s="456"/>
      <c r="AA188" s="456"/>
      <c r="AB188" s="456"/>
      <c r="AC188" s="456"/>
      <c r="AD188" s="456"/>
      <c r="AE188" s="456"/>
      <c r="AF188" s="456"/>
      <c r="AG188" s="456"/>
      <c r="AH188" s="456"/>
      <c r="AI188" s="456"/>
      <c r="AJ188" s="456"/>
      <c r="AK188" s="456"/>
      <c r="AL188" s="711">
        <f t="shared" ref="AL188:AY188" si="339">AL40</f>
        <v>1</v>
      </c>
      <c r="AM188" s="711">
        <f t="shared" si="339"/>
        <v>5</v>
      </c>
      <c r="AN188" s="711">
        <f t="shared" si="339"/>
        <v>6</v>
      </c>
      <c r="AO188" s="711">
        <f t="shared" si="339"/>
        <v>1</v>
      </c>
      <c r="AP188" s="711">
        <f t="shared" si="339"/>
        <v>4</v>
      </c>
      <c r="AQ188" s="711">
        <f t="shared" si="339"/>
        <v>5</v>
      </c>
      <c r="AR188" s="711">
        <f t="shared" si="339"/>
        <v>0</v>
      </c>
      <c r="AS188" s="711">
        <f t="shared" si="339"/>
        <v>1</v>
      </c>
      <c r="AT188" s="711">
        <f t="shared" si="339"/>
        <v>1</v>
      </c>
      <c r="AU188" s="711">
        <f t="shared" si="339"/>
        <v>20</v>
      </c>
      <c r="AV188" s="711">
        <f t="shared" si="339"/>
        <v>0</v>
      </c>
      <c r="AW188" s="711">
        <f t="shared" si="339"/>
        <v>0</v>
      </c>
      <c r="AX188" s="721">
        <f t="shared" si="339"/>
        <v>0</v>
      </c>
      <c r="AY188" s="711">
        <f t="shared" si="339"/>
        <v>0</v>
      </c>
      <c r="AZ188" s="456"/>
      <c r="BA188" s="415"/>
    </row>
    <row r="189" spans="1:53" s="394" customFormat="1" hidden="1">
      <c r="A189" s="446">
        <v>113</v>
      </c>
      <c r="B189" s="446" t="str">
        <f t="shared" ref="B189:G189" si="340">B41</f>
        <v>วัดนาปะขอ</v>
      </c>
      <c r="C189" s="446" t="str">
        <f t="shared" si="340"/>
        <v>บางแก้ว</v>
      </c>
      <c r="D189" s="446">
        <f t="shared" si="340"/>
        <v>0</v>
      </c>
      <c r="E189" s="446">
        <f t="shared" si="340"/>
        <v>15</v>
      </c>
      <c r="F189" s="446">
        <f t="shared" si="340"/>
        <v>1</v>
      </c>
      <c r="G189" s="446" t="str">
        <f t="shared" si="340"/>
        <v>ป</v>
      </c>
      <c r="H189" s="456"/>
      <c r="I189" s="456"/>
      <c r="J189" s="456"/>
      <c r="K189" s="456"/>
      <c r="L189" s="456"/>
      <c r="M189" s="456"/>
      <c r="N189" s="456"/>
      <c r="O189" s="456"/>
      <c r="P189" s="456"/>
      <c r="Q189" s="456"/>
      <c r="R189" s="456"/>
      <c r="S189" s="456"/>
      <c r="T189" s="456"/>
      <c r="U189" s="456"/>
      <c r="V189" s="456"/>
      <c r="W189" s="456"/>
      <c r="X189" s="456"/>
      <c r="Y189" s="456"/>
      <c r="Z189" s="456"/>
      <c r="AA189" s="456"/>
      <c r="AB189" s="456"/>
      <c r="AC189" s="456"/>
      <c r="AD189" s="456"/>
      <c r="AE189" s="456"/>
      <c r="AF189" s="456"/>
      <c r="AG189" s="456"/>
      <c r="AH189" s="456"/>
      <c r="AI189" s="456"/>
      <c r="AJ189" s="456"/>
      <c r="AK189" s="456"/>
      <c r="AL189" s="711">
        <f t="shared" ref="AL189:AY189" si="341">AL41</f>
        <v>1</v>
      </c>
      <c r="AM189" s="711">
        <f t="shared" si="341"/>
        <v>6</v>
      </c>
      <c r="AN189" s="711">
        <f t="shared" si="341"/>
        <v>7</v>
      </c>
      <c r="AO189" s="711">
        <f t="shared" si="341"/>
        <v>1</v>
      </c>
      <c r="AP189" s="711">
        <f t="shared" si="341"/>
        <v>4</v>
      </c>
      <c r="AQ189" s="711">
        <f t="shared" si="341"/>
        <v>5</v>
      </c>
      <c r="AR189" s="711">
        <f t="shared" si="341"/>
        <v>0</v>
      </c>
      <c r="AS189" s="711">
        <f t="shared" si="341"/>
        <v>2</v>
      </c>
      <c r="AT189" s="711">
        <f t="shared" si="341"/>
        <v>2</v>
      </c>
      <c r="AU189" s="711">
        <f t="shared" si="341"/>
        <v>40</v>
      </c>
      <c r="AV189" s="711">
        <f t="shared" si="341"/>
        <v>1</v>
      </c>
      <c r="AW189" s="711">
        <f t="shared" si="341"/>
        <v>0</v>
      </c>
      <c r="AX189" s="721">
        <f t="shared" si="341"/>
        <v>0</v>
      </c>
      <c r="AY189" s="711">
        <f t="shared" si="341"/>
        <v>0</v>
      </c>
      <c r="AZ189" s="456"/>
      <c r="BA189" s="415"/>
    </row>
    <row r="190" spans="1:53" s="394" customFormat="1" hidden="1">
      <c r="A190" s="446">
        <v>27</v>
      </c>
      <c r="B190" s="446" t="str">
        <f t="shared" ref="B190:G190" si="342">B42</f>
        <v>บ้านท่านางพรหม (ธนาคารกรุงเทพ 8)</v>
      </c>
      <c r="C190" s="446" t="str">
        <f t="shared" si="342"/>
        <v>เขาชัยสน</v>
      </c>
      <c r="D190" s="446">
        <f t="shared" si="342"/>
        <v>0</v>
      </c>
      <c r="E190" s="446">
        <f t="shared" si="342"/>
        <v>15</v>
      </c>
      <c r="F190" s="446">
        <f t="shared" si="342"/>
        <v>4</v>
      </c>
      <c r="G190" s="446" t="str">
        <f t="shared" si="342"/>
        <v>ป</v>
      </c>
      <c r="H190" s="456"/>
      <c r="I190" s="456"/>
      <c r="J190" s="456"/>
      <c r="K190" s="456"/>
      <c r="L190" s="456"/>
      <c r="M190" s="456"/>
      <c r="N190" s="456"/>
      <c r="O190" s="456"/>
      <c r="P190" s="456"/>
      <c r="Q190" s="456"/>
      <c r="R190" s="456"/>
      <c r="S190" s="456"/>
      <c r="T190" s="456"/>
      <c r="U190" s="456"/>
      <c r="V190" s="456"/>
      <c r="W190" s="456"/>
      <c r="X190" s="456"/>
      <c r="Y190" s="456"/>
      <c r="Z190" s="456"/>
      <c r="AA190" s="456"/>
      <c r="AB190" s="456"/>
      <c r="AC190" s="456"/>
      <c r="AD190" s="456"/>
      <c r="AE190" s="456"/>
      <c r="AF190" s="456"/>
      <c r="AG190" s="456"/>
      <c r="AH190" s="456"/>
      <c r="AI190" s="456"/>
      <c r="AJ190" s="456"/>
      <c r="AK190" s="456"/>
      <c r="AL190" s="711">
        <f t="shared" ref="AL190:AY190" si="343">AL42</f>
        <v>1</v>
      </c>
      <c r="AM190" s="711">
        <f t="shared" si="343"/>
        <v>6</v>
      </c>
      <c r="AN190" s="711">
        <f t="shared" si="343"/>
        <v>7</v>
      </c>
      <c r="AO190" s="711">
        <f t="shared" si="343"/>
        <v>1</v>
      </c>
      <c r="AP190" s="711">
        <f t="shared" si="343"/>
        <v>4</v>
      </c>
      <c r="AQ190" s="711">
        <f t="shared" si="343"/>
        <v>5</v>
      </c>
      <c r="AR190" s="711">
        <f t="shared" si="343"/>
        <v>0</v>
      </c>
      <c r="AS190" s="711">
        <f t="shared" si="343"/>
        <v>2</v>
      </c>
      <c r="AT190" s="711">
        <f t="shared" si="343"/>
        <v>2</v>
      </c>
      <c r="AU190" s="711">
        <f t="shared" si="343"/>
        <v>40</v>
      </c>
      <c r="AV190" s="711">
        <f t="shared" si="343"/>
        <v>0</v>
      </c>
      <c r="AW190" s="711">
        <f t="shared" si="343"/>
        <v>1</v>
      </c>
      <c r="AX190" s="721">
        <f t="shared" si="343"/>
        <v>0</v>
      </c>
      <c r="AY190" s="711">
        <f t="shared" si="343"/>
        <v>0</v>
      </c>
      <c r="AZ190" s="456"/>
      <c r="BA190" s="415"/>
    </row>
    <row r="191" spans="1:53" s="394" customFormat="1" hidden="1">
      <c r="A191" s="446">
        <v>50</v>
      </c>
      <c r="B191" s="446" t="str">
        <f t="shared" ref="B191:G191" si="344">B43</f>
        <v>บ้านแหลม</v>
      </c>
      <c r="C191" s="446" t="str">
        <f t="shared" si="344"/>
        <v>ปากพะยูน</v>
      </c>
      <c r="D191" s="446">
        <f t="shared" si="344"/>
        <v>0</v>
      </c>
      <c r="E191" s="446">
        <f t="shared" si="344"/>
        <v>18</v>
      </c>
      <c r="F191" s="446">
        <f t="shared" si="344"/>
        <v>4</v>
      </c>
      <c r="G191" s="446" t="str">
        <f t="shared" si="344"/>
        <v>ป</v>
      </c>
      <c r="H191" s="456"/>
      <c r="I191" s="456"/>
      <c r="J191" s="456"/>
      <c r="K191" s="456"/>
      <c r="L191" s="456"/>
      <c r="M191" s="456"/>
      <c r="N191" s="456"/>
      <c r="O191" s="456"/>
      <c r="P191" s="456"/>
      <c r="Q191" s="456"/>
      <c r="R191" s="456"/>
      <c r="S191" s="456"/>
      <c r="T191" s="456"/>
      <c r="U191" s="456"/>
      <c r="V191" s="456"/>
      <c r="W191" s="456"/>
      <c r="X191" s="456"/>
      <c r="Y191" s="456"/>
      <c r="Z191" s="456"/>
      <c r="AA191" s="456"/>
      <c r="AB191" s="456"/>
      <c r="AC191" s="456"/>
      <c r="AD191" s="456"/>
      <c r="AE191" s="456"/>
      <c r="AF191" s="456"/>
      <c r="AG191" s="456"/>
      <c r="AH191" s="456"/>
      <c r="AI191" s="456"/>
      <c r="AJ191" s="456"/>
      <c r="AK191" s="456"/>
      <c r="AL191" s="711">
        <f t="shared" ref="AL191:AY191" si="345">AL43</f>
        <v>1</v>
      </c>
      <c r="AM191" s="711">
        <f t="shared" si="345"/>
        <v>5</v>
      </c>
      <c r="AN191" s="711">
        <f t="shared" si="345"/>
        <v>6</v>
      </c>
      <c r="AO191" s="711">
        <f t="shared" si="345"/>
        <v>1</v>
      </c>
      <c r="AP191" s="711">
        <f t="shared" si="345"/>
        <v>4</v>
      </c>
      <c r="AQ191" s="711">
        <f t="shared" si="345"/>
        <v>5</v>
      </c>
      <c r="AR191" s="711">
        <f t="shared" si="345"/>
        <v>0</v>
      </c>
      <c r="AS191" s="711">
        <f t="shared" si="345"/>
        <v>1</v>
      </c>
      <c r="AT191" s="711">
        <f t="shared" si="345"/>
        <v>1</v>
      </c>
      <c r="AU191" s="711">
        <f t="shared" si="345"/>
        <v>20</v>
      </c>
      <c r="AV191" s="711">
        <f t="shared" si="345"/>
        <v>0</v>
      </c>
      <c r="AW191" s="711">
        <f t="shared" si="345"/>
        <v>0</v>
      </c>
      <c r="AX191" s="721">
        <f t="shared" si="345"/>
        <v>0</v>
      </c>
      <c r="AY191" s="711">
        <f t="shared" si="345"/>
        <v>0</v>
      </c>
      <c r="AZ191" s="456"/>
      <c r="BA191" s="415"/>
    </row>
    <row r="192" spans="1:53" s="394" customFormat="1" hidden="1">
      <c r="A192" s="446">
        <v>36</v>
      </c>
      <c r="B192" s="446" t="str">
        <f t="shared" ref="B192:G192" si="346">B44</f>
        <v>วัดสุภาษิตาราม</v>
      </c>
      <c r="C192" s="446" t="str">
        <f t="shared" si="346"/>
        <v>ปากพะยูน</v>
      </c>
      <c r="D192" s="446">
        <f t="shared" si="346"/>
        <v>0</v>
      </c>
      <c r="E192" s="446">
        <f t="shared" si="346"/>
        <v>24</v>
      </c>
      <c r="F192" s="446">
        <f t="shared" si="346"/>
        <v>4</v>
      </c>
      <c r="G192" s="446" t="str">
        <f t="shared" si="346"/>
        <v>ป</v>
      </c>
      <c r="H192" s="456"/>
      <c r="I192" s="456"/>
      <c r="J192" s="456"/>
      <c r="K192" s="456"/>
      <c r="L192" s="456"/>
      <c r="M192" s="456"/>
      <c r="N192" s="456"/>
      <c r="O192" s="456"/>
      <c r="P192" s="456"/>
      <c r="Q192" s="456"/>
      <c r="R192" s="456"/>
      <c r="S192" s="456"/>
      <c r="T192" s="456"/>
      <c r="U192" s="456"/>
      <c r="V192" s="456"/>
      <c r="W192" s="456"/>
      <c r="X192" s="456"/>
      <c r="Y192" s="456"/>
      <c r="Z192" s="456"/>
      <c r="AA192" s="456"/>
      <c r="AB192" s="456"/>
      <c r="AC192" s="456"/>
      <c r="AD192" s="456"/>
      <c r="AE192" s="456"/>
      <c r="AF192" s="456"/>
      <c r="AG192" s="456"/>
      <c r="AH192" s="456"/>
      <c r="AI192" s="456"/>
      <c r="AJ192" s="456"/>
      <c r="AK192" s="456"/>
      <c r="AL192" s="711">
        <f t="shared" ref="AL192:AY192" si="347">AL44</f>
        <v>1</v>
      </c>
      <c r="AM192" s="711">
        <f t="shared" si="347"/>
        <v>8</v>
      </c>
      <c r="AN192" s="711">
        <f t="shared" si="347"/>
        <v>9</v>
      </c>
      <c r="AO192" s="711">
        <f t="shared" si="347"/>
        <v>1</v>
      </c>
      <c r="AP192" s="711">
        <f t="shared" si="347"/>
        <v>6</v>
      </c>
      <c r="AQ192" s="711">
        <f t="shared" si="347"/>
        <v>7</v>
      </c>
      <c r="AR192" s="711">
        <f t="shared" si="347"/>
        <v>0</v>
      </c>
      <c r="AS192" s="711">
        <f t="shared" si="347"/>
        <v>2</v>
      </c>
      <c r="AT192" s="711">
        <f t="shared" si="347"/>
        <v>2</v>
      </c>
      <c r="AU192" s="711">
        <f t="shared" si="347"/>
        <v>28.571428571428569</v>
      </c>
      <c r="AV192" s="711">
        <f t="shared" si="347"/>
        <v>0</v>
      </c>
      <c r="AW192" s="711">
        <f t="shared" si="347"/>
        <v>0</v>
      </c>
      <c r="AX192" s="721">
        <f t="shared" si="347"/>
        <v>0</v>
      </c>
      <c r="AY192" s="711">
        <f t="shared" si="347"/>
        <v>0</v>
      </c>
      <c r="AZ192" s="456"/>
      <c r="BA192" s="415"/>
    </row>
    <row r="193" spans="1:53" s="394" customFormat="1" hidden="1">
      <c r="A193" s="446">
        <v>79</v>
      </c>
      <c r="B193" s="446" t="str">
        <f t="shared" ref="B193:G193" si="348">B45</f>
        <v>วัดควนขี้แรด</v>
      </c>
      <c r="C193" s="446" t="str">
        <f t="shared" si="348"/>
        <v>กงหรา</v>
      </c>
      <c r="D193" s="446">
        <f t="shared" si="348"/>
        <v>0</v>
      </c>
      <c r="E193" s="446">
        <f t="shared" si="348"/>
        <v>4</v>
      </c>
      <c r="F193" s="446">
        <f t="shared" si="348"/>
        <v>4</v>
      </c>
      <c r="G193" s="446" t="str">
        <f t="shared" si="348"/>
        <v>ป</v>
      </c>
      <c r="H193" s="456"/>
      <c r="I193" s="456"/>
      <c r="J193" s="456"/>
      <c r="K193" s="456"/>
      <c r="L193" s="456"/>
      <c r="M193" s="456"/>
      <c r="N193" s="456"/>
      <c r="O193" s="456"/>
      <c r="P193" s="456"/>
      <c r="Q193" s="456"/>
      <c r="R193" s="456"/>
      <c r="S193" s="456"/>
      <c r="T193" s="456"/>
      <c r="U193" s="456"/>
      <c r="V193" s="456"/>
      <c r="W193" s="456"/>
      <c r="X193" s="456"/>
      <c r="Y193" s="456"/>
      <c r="Z193" s="456"/>
      <c r="AA193" s="456"/>
      <c r="AB193" s="456"/>
      <c r="AC193" s="456"/>
      <c r="AD193" s="456"/>
      <c r="AE193" s="456"/>
      <c r="AF193" s="456"/>
      <c r="AG193" s="456"/>
      <c r="AH193" s="456"/>
      <c r="AI193" s="456"/>
      <c r="AJ193" s="456"/>
      <c r="AK193" s="456"/>
      <c r="AL193" s="711">
        <f t="shared" ref="AL193:AY193" si="349">AL45</f>
        <v>1</v>
      </c>
      <c r="AM193" s="711">
        <f t="shared" si="349"/>
        <v>9</v>
      </c>
      <c r="AN193" s="711">
        <f t="shared" si="349"/>
        <v>10</v>
      </c>
      <c r="AO193" s="711">
        <f t="shared" si="349"/>
        <v>1</v>
      </c>
      <c r="AP193" s="711">
        <f t="shared" si="349"/>
        <v>6</v>
      </c>
      <c r="AQ193" s="711">
        <f t="shared" si="349"/>
        <v>7</v>
      </c>
      <c r="AR193" s="711">
        <f t="shared" si="349"/>
        <v>0</v>
      </c>
      <c r="AS193" s="711">
        <f t="shared" si="349"/>
        <v>3</v>
      </c>
      <c r="AT193" s="711">
        <f t="shared" si="349"/>
        <v>3</v>
      </c>
      <c r="AU193" s="711">
        <f t="shared" si="349"/>
        <v>42.857142857142854</v>
      </c>
      <c r="AV193" s="711">
        <f t="shared" si="349"/>
        <v>1</v>
      </c>
      <c r="AW193" s="711">
        <f t="shared" si="349"/>
        <v>0</v>
      </c>
      <c r="AX193" s="721">
        <f t="shared" si="349"/>
        <v>0</v>
      </c>
      <c r="AY193" s="711">
        <f t="shared" si="349"/>
        <v>0</v>
      </c>
      <c r="AZ193" s="456"/>
      <c r="BA193" s="415"/>
    </row>
    <row r="194" spans="1:53" s="394" customFormat="1" hidden="1">
      <c r="A194" s="446">
        <v>84</v>
      </c>
      <c r="B194" s="446" t="str">
        <f t="shared" ref="B194:G194" si="350">B46</f>
        <v>บ้านคลองใหญ่</v>
      </c>
      <c r="C194" s="446" t="str">
        <f t="shared" si="350"/>
        <v>ตะโหมด</v>
      </c>
      <c r="D194" s="446">
        <f t="shared" si="350"/>
        <v>0</v>
      </c>
      <c r="E194" s="446">
        <f t="shared" si="350"/>
        <v>26</v>
      </c>
      <c r="F194" s="446">
        <f t="shared" si="350"/>
        <v>4</v>
      </c>
      <c r="G194" s="446" t="str">
        <f t="shared" si="350"/>
        <v>ป</v>
      </c>
      <c r="H194" s="456"/>
      <c r="I194" s="456"/>
      <c r="J194" s="456"/>
      <c r="K194" s="456"/>
      <c r="L194" s="456"/>
      <c r="M194" s="456"/>
      <c r="N194" s="456"/>
      <c r="O194" s="456"/>
      <c r="P194" s="456"/>
      <c r="Q194" s="456"/>
      <c r="R194" s="456"/>
      <c r="S194" s="456"/>
      <c r="T194" s="456"/>
      <c r="U194" s="456"/>
      <c r="V194" s="456"/>
      <c r="W194" s="456"/>
      <c r="X194" s="456"/>
      <c r="Y194" s="456"/>
      <c r="Z194" s="456"/>
      <c r="AA194" s="456"/>
      <c r="AB194" s="456"/>
      <c r="AC194" s="456"/>
      <c r="AD194" s="456"/>
      <c r="AE194" s="456"/>
      <c r="AF194" s="456"/>
      <c r="AG194" s="456"/>
      <c r="AH194" s="456"/>
      <c r="AI194" s="456"/>
      <c r="AJ194" s="456"/>
      <c r="AK194" s="456"/>
      <c r="AL194" s="711">
        <f t="shared" ref="AL194:AY194" si="351">AL46</f>
        <v>1</v>
      </c>
      <c r="AM194" s="711">
        <f t="shared" si="351"/>
        <v>8</v>
      </c>
      <c r="AN194" s="711">
        <f t="shared" si="351"/>
        <v>9</v>
      </c>
      <c r="AO194" s="711">
        <f t="shared" si="351"/>
        <v>1</v>
      </c>
      <c r="AP194" s="711">
        <f t="shared" si="351"/>
        <v>6</v>
      </c>
      <c r="AQ194" s="711">
        <f t="shared" si="351"/>
        <v>7</v>
      </c>
      <c r="AR194" s="711">
        <f t="shared" si="351"/>
        <v>0</v>
      </c>
      <c r="AS194" s="711">
        <f t="shared" si="351"/>
        <v>2</v>
      </c>
      <c r="AT194" s="711">
        <f t="shared" si="351"/>
        <v>2</v>
      </c>
      <c r="AU194" s="711">
        <f t="shared" si="351"/>
        <v>28.571428571428569</v>
      </c>
      <c r="AV194" s="711">
        <f t="shared" si="351"/>
        <v>0</v>
      </c>
      <c r="AW194" s="711">
        <f t="shared" si="351"/>
        <v>0</v>
      </c>
      <c r="AX194" s="721">
        <f t="shared" si="351"/>
        <v>0</v>
      </c>
      <c r="AY194" s="711">
        <f t="shared" si="351"/>
        <v>0</v>
      </c>
      <c r="AZ194" s="456"/>
      <c r="BA194" s="415"/>
    </row>
    <row r="195" spans="1:53" s="394" customFormat="1" hidden="1">
      <c r="A195" s="446">
        <v>14</v>
      </c>
      <c r="B195" s="446" t="str">
        <f t="shared" ref="B195:G195" si="352">B47</f>
        <v>วัดหานโพธิ์</v>
      </c>
      <c r="C195" s="446" t="str">
        <f t="shared" si="352"/>
        <v>เขาชัยสน</v>
      </c>
      <c r="D195" s="446">
        <f t="shared" si="352"/>
        <v>0</v>
      </c>
      <c r="E195" s="446">
        <f t="shared" si="352"/>
        <v>25</v>
      </c>
      <c r="F195" s="446">
        <f t="shared" si="352"/>
        <v>4</v>
      </c>
      <c r="G195" s="446" t="str">
        <f t="shared" si="352"/>
        <v>ป</v>
      </c>
      <c r="H195" s="456"/>
      <c r="I195" s="456"/>
      <c r="J195" s="456"/>
      <c r="K195" s="456"/>
      <c r="L195" s="456"/>
      <c r="M195" s="456"/>
      <c r="N195" s="456"/>
      <c r="O195" s="456"/>
      <c r="P195" s="456"/>
      <c r="Q195" s="456"/>
      <c r="R195" s="456"/>
      <c r="S195" s="456"/>
      <c r="T195" s="456"/>
      <c r="U195" s="456"/>
      <c r="V195" s="456"/>
      <c r="W195" s="456"/>
      <c r="X195" s="456"/>
      <c r="Y195" s="456"/>
      <c r="Z195" s="456"/>
      <c r="AA195" s="456"/>
      <c r="AB195" s="456"/>
      <c r="AC195" s="456"/>
      <c r="AD195" s="456"/>
      <c r="AE195" s="456"/>
      <c r="AF195" s="456"/>
      <c r="AG195" s="456"/>
      <c r="AH195" s="456"/>
      <c r="AI195" s="456"/>
      <c r="AJ195" s="456"/>
      <c r="AK195" s="456"/>
      <c r="AL195" s="711">
        <f t="shared" ref="AL195:AY195" si="353">AL47</f>
        <v>1</v>
      </c>
      <c r="AM195" s="711">
        <f t="shared" si="353"/>
        <v>7</v>
      </c>
      <c r="AN195" s="711">
        <f t="shared" si="353"/>
        <v>8</v>
      </c>
      <c r="AO195" s="711">
        <f t="shared" si="353"/>
        <v>1</v>
      </c>
      <c r="AP195" s="711">
        <f t="shared" si="353"/>
        <v>5</v>
      </c>
      <c r="AQ195" s="711">
        <f t="shared" si="353"/>
        <v>6</v>
      </c>
      <c r="AR195" s="711">
        <f t="shared" si="353"/>
        <v>0</v>
      </c>
      <c r="AS195" s="711">
        <f t="shared" si="353"/>
        <v>2</v>
      </c>
      <c r="AT195" s="711">
        <f t="shared" si="353"/>
        <v>2</v>
      </c>
      <c r="AU195" s="711">
        <f t="shared" si="353"/>
        <v>33.333333333333329</v>
      </c>
      <c r="AV195" s="711">
        <f t="shared" si="353"/>
        <v>0</v>
      </c>
      <c r="AW195" s="711">
        <f t="shared" si="353"/>
        <v>0</v>
      </c>
      <c r="AX195" s="721">
        <f t="shared" si="353"/>
        <v>0</v>
      </c>
      <c r="AY195" s="711">
        <f t="shared" si="353"/>
        <v>0</v>
      </c>
      <c r="AZ195" s="456"/>
      <c r="BA195" s="415"/>
    </row>
    <row r="196" spans="1:53" s="394" customFormat="1" hidden="1">
      <c r="A196" s="446">
        <v>10</v>
      </c>
      <c r="B196" s="446" t="str">
        <f t="shared" ref="B196:G196" si="354">B48</f>
        <v>บ้านโคกม่วง (ดำประชาอุทิศ)</v>
      </c>
      <c r="C196" s="446" t="str">
        <f t="shared" si="354"/>
        <v>เขาชัยสน</v>
      </c>
      <c r="D196" s="446">
        <f t="shared" si="354"/>
        <v>0</v>
      </c>
      <c r="E196" s="446">
        <f t="shared" si="354"/>
        <v>20</v>
      </c>
      <c r="F196" s="446">
        <f t="shared" si="354"/>
        <v>4</v>
      </c>
      <c r="G196" s="446" t="str">
        <f t="shared" si="354"/>
        <v>ป</v>
      </c>
      <c r="H196" s="456"/>
      <c r="I196" s="456"/>
      <c r="J196" s="456"/>
      <c r="K196" s="456"/>
      <c r="L196" s="456"/>
      <c r="M196" s="456"/>
      <c r="N196" s="456"/>
      <c r="O196" s="456"/>
      <c r="P196" s="456"/>
      <c r="Q196" s="456"/>
      <c r="R196" s="456"/>
      <c r="S196" s="456"/>
      <c r="T196" s="456"/>
      <c r="U196" s="456"/>
      <c r="V196" s="456"/>
      <c r="W196" s="456"/>
      <c r="X196" s="456"/>
      <c r="Y196" s="456"/>
      <c r="Z196" s="456"/>
      <c r="AA196" s="456"/>
      <c r="AB196" s="456"/>
      <c r="AC196" s="456"/>
      <c r="AD196" s="456"/>
      <c r="AE196" s="456"/>
      <c r="AF196" s="456"/>
      <c r="AG196" s="456"/>
      <c r="AH196" s="456"/>
      <c r="AI196" s="456"/>
      <c r="AJ196" s="456"/>
      <c r="AK196" s="456"/>
      <c r="AL196" s="711">
        <f t="shared" ref="AL196:AY196" si="355">AL48</f>
        <v>1</v>
      </c>
      <c r="AM196" s="711">
        <f t="shared" si="355"/>
        <v>7</v>
      </c>
      <c r="AN196" s="711">
        <f t="shared" si="355"/>
        <v>8</v>
      </c>
      <c r="AO196" s="711">
        <f t="shared" si="355"/>
        <v>1</v>
      </c>
      <c r="AP196" s="711">
        <f t="shared" si="355"/>
        <v>5</v>
      </c>
      <c r="AQ196" s="711">
        <f t="shared" si="355"/>
        <v>6</v>
      </c>
      <c r="AR196" s="711">
        <f t="shared" si="355"/>
        <v>0</v>
      </c>
      <c r="AS196" s="711">
        <f t="shared" si="355"/>
        <v>2</v>
      </c>
      <c r="AT196" s="711">
        <f t="shared" si="355"/>
        <v>2</v>
      </c>
      <c r="AU196" s="711">
        <f t="shared" si="355"/>
        <v>33.333333333333329</v>
      </c>
      <c r="AV196" s="711">
        <f t="shared" si="355"/>
        <v>0</v>
      </c>
      <c r="AW196" s="711">
        <f t="shared" si="355"/>
        <v>0</v>
      </c>
      <c r="AX196" s="721">
        <f t="shared" si="355"/>
        <v>0</v>
      </c>
      <c r="AY196" s="711">
        <f t="shared" si="355"/>
        <v>0</v>
      </c>
      <c r="AZ196" s="456"/>
      <c r="BA196" s="415"/>
    </row>
    <row r="197" spans="1:53" s="394" customFormat="1" hidden="1">
      <c r="A197" s="446">
        <v>5</v>
      </c>
      <c r="B197" s="446" t="str">
        <f t="shared" ref="B197:G197" si="356">B49</f>
        <v>วัดแหลมจองถนน</v>
      </c>
      <c r="C197" s="446" t="str">
        <f t="shared" si="356"/>
        <v>เขาชัยสน</v>
      </c>
      <c r="D197" s="446">
        <f t="shared" si="356"/>
        <v>0</v>
      </c>
      <c r="E197" s="446">
        <f t="shared" si="356"/>
        <v>15</v>
      </c>
      <c r="F197" s="446">
        <f t="shared" si="356"/>
        <v>4</v>
      </c>
      <c r="G197" s="446" t="str">
        <f t="shared" si="356"/>
        <v>ป</v>
      </c>
      <c r="H197" s="456"/>
      <c r="I197" s="456"/>
      <c r="J197" s="456"/>
      <c r="K197" s="456"/>
      <c r="L197" s="456"/>
      <c r="M197" s="456"/>
      <c r="N197" s="456"/>
      <c r="O197" s="456"/>
      <c r="P197" s="456"/>
      <c r="Q197" s="456"/>
      <c r="R197" s="456"/>
      <c r="S197" s="456"/>
      <c r="T197" s="456"/>
      <c r="U197" s="456"/>
      <c r="V197" s="456"/>
      <c r="W197" s="456"/>
      <c r="X197" s="456"/>
      <c r="Y197" s="456"/>
      <c r="Z197" s="456"/>
      <c r="AA197" s="456"/>
      <c r="AB197" s="456"/>
      <c r="AC197" s="456"/>
      <c r="AD197" s="456"/>
      <c r="AE197" s="456"/>
      <c r="AF197" s="456"/>
      <c r="AG197" s="456"/>
      <c r="AH197" s="456"/>
      <c r="AI197" s="456"/>
      <c r="AJ197" s="456"/>
      <c r="AK197" s="456"/>
      <c r="AL197" s="711">
        <f t="shared" ref="AL197:AY197" si="357">AL49</f>
        <v>1</v>
      </c>
      <c r="AM197" s="711">
        <f t="shared" si="357"/>
        <v>7</v>
      </c>
      <c r="AN197" s="711">
        <f t="shared" si="357"/>
        <v>8</v>
      </c>
      <c r="AO197" s="711">
        <f t="shared" si="357"/>
        <v>1</v>
      </c>
      <c r="AP197" s="711">
        <f t="shared" si="357"/>
        <v>5</v>
      </c>
      <c r="AQ197" s="711">
        <f t="shared" si="357"/>
        <v>6</v>
      </c>
      <c r="AR197" s="711">
        <f t="shared" si="357"/>
        <v>0</v>
      </c>
      <c r="AS197" s="711">
        <f t="shared" si="357"/>
        <v>2</v>
      </c>
      <c r="AT197" s="711">
        <f t="shared" si="357"/>
        <v>2</v>
      </c>
      <c r="AU197" s="711">
        <f t="shared" si="357"/>
        <v>33.333333333333329</v>
      </c>
      <c r="AV197" s="711">
        <f t="shared" si="357"/>
        <v>0</v>
      </c>
      <c r="AW197" s="711">
        <f t="shared" si="357"/>
        <v>0</v>
      </c>
      <c r="AX197" s="721">
        <f t="shared" si="357"/>
        <v>0</v>
      </c>
      <c r="AY197" s="711">
        <f t="shared" si="357"/>
        <v>0</v>
      </c>
      <c r="AZ197" s="456"/>
      <c r="BA197" s="415"/>
    </row>
    <row r="198" spans="1:53" s="394" customFormat="1" hidden="1">
      <c r="A198" s="446">
        <v>55</v>
      </c>
      <c r="B198" s="446" t="str">
        <f t="shared" ref="B198:G198" si="358">B50</f>
        <v>บ้านเกาะหมาก</v>
      </c>
      <c r="C198" s="446" t="str">
        <f t="shared" si="358"/>
        <v>ปากพะยูน</v>
      </c>
      <c r="D198" s="446">
        <f t="shared" si="358"/>
        <v>0</v>
      </c>
      <c r="E198" s="446">
        <f t="shared" si="358"/>
        <v>51</v>
      </c>
      <c r="F198" s="446">
        <f t="shared" si="358"/>
        <v>4</v>
      </c>
      <c r="G198" s="446" t="str">
        <f t="shared" si="358"/>
        <v>ป</v>
      </c>
      <c r="H198" s="456"/>
      <c r="I198" s="456"/>
      <c r="J198" s="456"/>
      <c r="K198" s="456"/>
      <c r="L198" s="456"/>
      <c r="M198" s="456"/>
      <c r="N198" s="456"/>
      <c r="O198" s="456"/>
      <c r="P198" s="456"/>
      <c r="Q198" s="456"/>
      <c r="R198" s="456"/>
      <c r="S198" s="456"/>
      <c r="T198" s="456"/>
      <c r="U198" s="456"/>
      <c r="V198" s="456"/>
      <c r="W198" s="456"/>
      <c r="X198" s="456"/>
      <c r="Y198" s="456"/>
      <c r="Z198" s="456"/>
      <c r="AA198" s="456"/>
      <c r="AB198" s="456"/>
      <c r="AC198" s="456"/>
      <c r="AD198" s="456"/>
      <c r="AE198" s="456"/>
      <c r="AF198" s="456"/>
      <c r="AG198" s="456"/>
      <c r="AH198" s="456"/>
      <c r="AI198" s="456"/>
      <c r="AJ198" s="456"/>
      <c r="AK198" s="456"/>
      <c r="AL198" s="711">
        <f t="shared" ref="AL198:AY198" si="359">AL50</f>
        <v>1</v>
      </c>
      <c r="AM198" s="711">
        <f t="shared" si="359"/>
        <v>8</v>
      </c>
      <c r="AN198" s="711">
        <f t="shared" si="359"/>
        <v>9</v>
      </c>
      <c r="AO198" s="711">
        <f t="shared" si="359"/>
        <v>1</v>
      </c>
      <c r="AP198" s="711">
        <f t="shared" si="359"/>
        <v>5</v>
      </c>
      <c r="AQ198" s="711">
        <f t="shared" si="359"/>
        <v>6</v>
      </c>
      <c r="AR198" s="711">
        <f t="shared" si="359"/>
        <v>0</v>
      </c>
      <c r="AS198" s="711">
        <f t="shared" si="359"/>
        <v>3</v>
      </c>
      <c r="AT198" s="711">
        <f t="shared" si="359"/>
        <v>3</v>
      </c>
      <c r="AU198" s="711">
        <f t="shared" si="359"/>
        <v>50</v>
      </c>
      <c r="AV198" s="711">
        <f t="shared" si="359"/>
        <v>1</v>
      </c>
      <c r="AW198" s="711">
        <f t="shared" si="359"/>
        <v>0</v>
      </c>
      <c r="AX198" s="721">
        <f t="shared" si="359"/>
        <v>0</v>
      </c>
      <c r="AY198" s="711">
        <f t="shared" si="359"/>
        <v>0</v>
      </c>
      <c r="AZ198" s="456"/>
      <c r="BA198" s="415"/>
    </row>
    <row r="199" spans="1:53" s="394" customFormat="1" hidden="1">
      <c r="A199" s="446">
        <v>56</v>
      </c>
      <c r="B199" s="446" t="str">
        <f t="shared" ref="B199:G199" si="360">B51</f>
        <v>บ้านเกาะเสือ</v>
      </c>
      <c r="C199" s="446" t="str">
        <f t="shared" si="360"/>
        <v>ปากพะยูน</v>
      </c>
      <c r="D199" s="446">
        <f t="shared" si="360"/>
        <v>0</v>
      </c>
      <c r="E199" s="446">
        <f t="shared" si="360"/>
        <v>29</v>
      </c>
      <c r="F199" s="446">
        <f t="shared" si="360"/>
        <v>4</v>
      </c>
      <c r="G199" s="446" t="str">
        <f t="shared" si="360"/>
        <v>ป</v>
      </c>
      <c r="H199" s="456"/>
      <c r="I199" s="456"/>
      <c r="J199" s="456"/>
      <c r="K199" s="456"/>
      <c r="L199" s="456"/>
      <c r="M199" s="456"/>
      <c r="N199" s="456"/>
      <c r="O199" s="456"/>
      <c r="P199" s="456"/>
      <c r="Q199" s="456"/>
      <c r="R199" s="456"/>
      <c r="S199" s="456"/>
      <c r="T199" s="456"/>
      <c r="U199" s="456"/>
      <c r="V199" s="456"/>
      <c r="W199" s="456"/>
      <c r="X199" s="456"/>
      <c r="Y199" s="456"/>
      <c r="Z199" s="456"/>
      <c r="AA199" s="456"/>
      <c r="AB199" s="456"/>
      <c r="AC199" s="456"/>
      <c r="AD199" s="456"/>
      <c r="AE199" s="456"/>
      <c r="AF199" s="456"/>
      <c r="AG199" s="456"/>
      <c r="AH199" s="456"/>
      <c r="AI199" s="456"/>
      <c r="AJ199" s="456"/>
      <c r="AK199" s="456"/>
      <c r="AL199" s="711">
        <f t="shared" ref="AL199:AY199" si="361">AL51</f>
        <v>1</v>
      </c>
      <c r="AM199" s="711">
        <f t="shared" si="361"/>
        <v>6</v>
      </c>
      <c r="AN199" s="711">
        <f t="shared" si="361"/>
        <v>7</v>
      </c>
      <c r="AO199" s="711">
        <f t="shared" si="361"/>
        <v>1</v>
      </c>
      <c r="AP199" s="711">
        <f t="shared" si="361"/>
        <v>4</v>
      </c>
      <c r="AQ199" s="711">
        <f t="shared" si="361"/>
        <v>5</v>
      </c>
      <c r="AR199" s="711">
        <f t="shared" si="361"/>
        <v>0</v>
      </c>
      <c r="AS199" s="711">
        <f t="shared" si="361"/>
        <v>2</v>
      </c>
      <c r="AT199" s="711">
        <f t="shared" si="361"/>
        <v>2</v>
      </c>
      <c r="AU199" s="711">
        <f t="shared" si="361"/>
        <v>40</v>
      </c>
      <c r="AV199" s="711">
        <f t="shared" si="361"/>
        <v>0</v>
      </c>
      <c r="AW199" s="711">
        <f t="shared" si="361"/>
        <v>0</v>
      </c>
      <c r="AX199" s="721">
        <f t="shared" si="361"/>
        <v>0</v>
      </c>
      <c r="AY199" s="711">
        <f t="shared" si="361"/>
        <v>0</v>
      </c>
      <c r="AZ199" s="456"/>
      <c r="BA199" s="415"/>
    </row>
    <row r="200" spans="1:53" s="394" customFormat="1" hidden="1">
      <c r="A200" s="446">
        <v>59</v>
      </c>
      <c r="B200" s="446" t="str">
        <f t="shared" ref="B200:G200" si="362">B52</f>
        <v>บ้านท่าวา</v>
      </c>
      <c r="C200" s="446" t="str">
        <f t="shared" si="362"/>
        <v>ปากพะยูน</v>
      </c>
      <c r="D200" s="446">
        <f t="shared" si="362"/>
        <v>0</v>
      </c>
      <c r="E200" s="446">
        <f t="shared" si="362"/>
        <v>35</v>
      </c>
      <c r="F200" s="446">
        <f t="shared" si="362"/>
        <v>4</v>
      </c>
      <c r="G200" s="446" t="str">
        <f t="shared" si="362"/>
        <v>ป</v>
      </c>
      <c r="H200" s="456"/>
      <c r="I200" s="456"/>
      <c r="J200" s="456"/>
      <c r="K200" s="456"/>
      <c r="L200" s="456"/>
      <c r="M200" s="456"/>
      <c r="N200" s="456"/>
      <c r="O200" s="456"/>
      <c r="P200" s="456"/>
      <c r="Q200" s="456"/>
      <c r="R200" s="456"/>
      <c r="S200" s="456"/>
      <c r="T200" s="456"/>
      <c r="U200" s="456"/>
      <c r="V200" s="456"/>
      <c r="W200" s="456"/>
      <c r="X200" s="456"/>
      <c r="Y200" s="456"/>
      <c r="Z200" s="456"/>
      <c r="AA200" s="456"/>
      <c r="AB200" s="456"/>
      <c r="AC200" s="456"/>
      <c r="AD200" s="456"/>
      <c r="AE200" s="456"/>
      <c r="AF200" s="456"/>
      <c r="AG200" s="456"/>
      <c r="AH200" s="456"/>
      <c r="AI200" s="456"/>
      <c r="AJ200" s="456"/>
      <c r="AK200" s="456"/>
      <c r="AL200" s="711">
        <f t="shared" ref="AL200:AY200" si="363">AL52</f>
        <v>1</v>
      </c>
      <c r="AM200" s="711">
        <f t="shared" si="363"/>
        <v>6</v>
      </c>
      <c r="AN200" s="711">
        <f t="shared" si="363"/>
        <v>7</v>
      </c>
      <c r="AO200" s="711">
        <f t="shared" si="363"/>
        <v>1</v>
      </c>
      <c r="AP200" s="711">
        <f t="shared" si="363"/>
        <v>4</v>
      </c>
      <c r="AQ200" s="711">
        <f t="shared" si="363"/>
        <v>5</v>
      </c>
      <c r="AR200" s="711">
        <f t="shared" si="363"/>
        <v>0</v>
      </c>
      <c r="AS200" s="711">
        <f t="shared" si="363"/>
        <v>2</v>
      </c>
      <c r="AT200" s="711">
        <f t="shared" si="363"/>
        <v>2</v>
      </c>
      <c r="AU200" s="711">
        <f t="shared" si="363"/>
        <v>40</v>
      </c>
      <c r="AV200" s="711">
        <f t="shared" si="363"/>
        <v>0</v>
      </c>
      <c r="AW200" s="711">
        <f t="shared" si="363"/>
        <v>0</v>
      </c>
      <c r="AX200" s="721">
        <f t="shared" si="363"/>
        <v>0</v>
      </c>
      <c r="AY200" s="711">
        <f t="shared" si="363"/>
        <v>0</v>
      </c>
      <c r="AZ200" s="456"/>
      <c r="BA200" s="415"/>
    </row>
    <row r="201" spans="1:53" s="394" customFormat="1" hidden="1">
      <c r="A201" s="446">
        <v>75</v>
      </c>
      <c r="B201" s="446" t="str">
        <f t="shared" ref="B201:G201" si="364">B53</f>
        <v>บ้านวังปริง</v>
      </c>
      <c r="C201" s="446" t="str">
        <f t="shared" si="364"/>
        <v>กงหรา</v>
      </c>
      <c r="D201" s="446">
        <f t="shared" si="364"/>
        <v>0</v>
      </c>
      <c r="E201" s="446">
        <f t="shared" si="364"/>
        <v>9</v>
      </c>
      <c r="F201" s="446">
        <f t="shared" si="364"/>
        <v>4</v>
      </c>
      <c r="G201" s="446" t="str">
        <f t="shared" si="364"/>
        <v>ป</v>
      </c>
      <c r="H201" s="456"/>
      <c r="I201" s="456"/>
      <c r="J201" s="456"/>
      <c r="K201" s="456"/>
      <c r="L201" s="456"/>
      <c r="M201" s="456"/>
      <c r="N201" s="456"/>
      <c r="O201" s="456"/>
      <c r="P201" s="456"/>
      <c r="Q201" s="456"/>
      <c r="R201" s="456"/>
      <c r="S201" s="456"/>
      <c r="T201" s="456"/>
      <c r="U201" s="456"/>
      <c r="V201" s="456"/>
      <c r="W201" s="456"/>
      <c r="X201" s="456"/>
      <c r="Y201" s="456"/>
      <c r="Z201" s="456"/>
      <c r="AA201" s="456"/>
      <c r="AB201" s="456"/>
      <c r="AC201" s="456"/>
      <c r="AD201" s="456"/>
      <c r="AE201" s="456"/>
      <c r="AF201" s="456"/>
      <c r="AG201" s="456"/>
      <c r="AH201" s="456"/>
      <c r="AI201" s="456"/>
      <c r="AJ201" s="456"/>
      <c r="AK201" s="456"/>
      <c r="AL201" s="711">
        <f t="shared" ref="AL201:AY201" si="365">AL53</f>
        <v>1</v>
      </c>
      <c r="AM201" s="711">
        <f t="shared" si="365"/>
        <v>9</v>
      </c>
      <c r="AN201" s="711">
        <f t="shared" si="365"/>
        <v>10</v>
      </c>
      <c r="AO201" s="711">
        <f t="shared" si="365"/>
        <v>1</v>
      </c>
      <c r="AP201" s="711">
        <f t="shared" si="365"/>
        <v>6</v>
      </c>
      <c r="AQ201" s="711">
        <f t="shared" si="365"/>
        <v>7</v>
      </c>
      <c r="AR201" s="711">
        <f t="shared" si="365"/>
        <v>0</v>
      </c>
      <c r="AS201" s="711">
        <f t="shared" si="365"/>
        <v>3</v>
      </c>
      <c r="AT201" s="711">
        <f t="shared" si="365"/>
        <v>3</v>
      </c>
      <c r="AU201" s="711">
        <f t="shared" si="365"/>
        <v>42.857142857142854</v>
      </c>
      <c r="AV201" s="711">
        <f t="shared" si="365"/>
        <v>0</v>
      </c>
      <c r="AW201" s="711">
        <f t="shared" si="365"/>
        <v>0</v>
      </c>
      <c r="AX201" s="721">
        <f t="shared" si="365"/>
        <v>0</v>
      </c>
      <c r="AY201" s="711">
        <f t="shared" si="365"/>
        <v>0</v>
      </c>
      <c r="AZ201" s="456"/>
      <c r="BA201" s="415"/>
    </row>
    <row r="202" spans="1:53" s="394" customFormat="1" hidden="1">
      <c r="A202" s="446">
        <v>41</v>
      </c>
      <c r="B202" s="446" t="str">
        <f t="shared" ref="B202:G202" si="366">B54</f>
        <v>วัดไทรพอน</v>
      </c>
      <c r="C202" s="446" t="str">
        <f t="shared" si="366"/>
        <v>ปากพะยูน</v>
      </c>
      <c r="D202" s="446">
        <f t="shared" si="366"/>
        <v>0</v>
      </c>
      <c r="E202" s="446">
        <f t="shared" si="366"/>
        <v>35</v>
      </c>
      <c r="F202" s="446">
        <f t="shared" si="366"/>
        <v>4</v>
      </c>
      <c r="G202" s="446" t="str">
        <f t="shared" si="366"/>
        <v>ป</v>
      </c>
      <c r="H202" s="456"/>
      <c r="I202" s="456"/>
      <c r="J202" s="456"/>
      <c r="K202" s="456"/>
      <c r="L202" s="456"/>
      <c r="M202" s="456"/>
      <c r="N202" s="456"/>
      <c r="O202" s="456"/>
      <c r="P202" s="456"/>
      <c r="Q202" s="456"/>
      <c r="R202" s="456"/>
      <c r="S202" s="456"/>
      <c r="T202" s="456"/>
      <c r="U202" s="456"/>
      <c r="V202" s="456"/>
      <c r="W202" s="456"/>
      <c r="X202" s="456"/>
      <c r="Y202" s="456"/>
      <c r="Z202" s="456"/>
      <c r="AA202" s="456"/>
      <c r="AB202" s="456"/>
      <c r="AC202" s="456"/>
      <c r="AD202" s="456"/>
      <c r="AE202" s="456"/>
      <c r="AF202" s="456"/>
      <c r="AG202" s="456"/>
      <c r="AH202" s="456"/>
      <c r="AI202" s="456"/>
      <c r="AJ202" s="456"/>
      <c r="AK202" s="456"/>
      <c r="AL202" s="711">
        <f t="shared" ref="AL202:AY202" si="367">AL54</f>
        <v>1</v>
      </c>
      <c r="AM202" s="711">
        <f t="shared" si="367"/>
        <v>9</v>
      </c>
      <c r="AN202" s="711">
        <f t="shared" si="367"/>
        <v>10</v>
      </c>
      <c r="AO202" s="711">
        <f t="shared" si="367"/>
        <v>1</v>
      </c>
      <c r="AP202" s="711">
        <f t="shared" si="367"/>
        <v>6</v>
      </c>
      <c r="AQ202" s="711">
        <f t="shared" si="367"/>
        <v>7</v>
      </c>
      <c r="AR202" s="711">
        <f t="shared" si="367"/>
        <v>0</v>
      </c>
      <c r="AS202" s="711">
        <f t="shared" si="367"/>
        <v>3</v>
      </c>
      <c r="AT202" s="711">
        <f t="shared" si="367"/>
        <v>3</v>
      </c>
      <c r="AU202" s="711">
        <f t="shared" si="367"/>
        <v>42.857142857142854</v>
      </c>
      <c r="AV202" s="711">
        <f t="shared" si="367"/>
        <v>0</v>
      </c>
      <c r="AW202" s="711">
        <f t="shared" si="367"/>
        <v>0</v>
      </c>
      <c r="AX202" s="721">
        <f t="shared" si="367"/>
        <v>0</v>
      </c>
      <c r="AY202" s="711">
        <f t="shared" si="367"/>
        <v>0</v>
      </c>
      <c r="AZ202" s="456"/>
      <c r="BA202" s="415"/>
    </row>
    <row r="203" spans="1:53" s="394" customFormat="1" hidden="1">
      <c r="A203" s="446">
        <v>9</v>
      </c>
      <c r="B203" s="446" t="str">
        <f t="shared" ref="B203:G203" si="368">B55</f>
        <v>บ้านควนโคกยา</v>
      </c>
      <c r="C203" s="446" t="str">
        <f t="shared" si="368"/>
        <v>เขาชัยสน</v>
      </c>
      <c r="D203" s="446">
        <f t="shared" si="368"/>
        <v>0</v>
      </c>
      <c r="E203" s="446">
        <f t="shared" si="368"/>
        <v>10</v>
      </c>
      <c r="F203" s="446">
        <f t="shared" si="368"/>
        <v>4</v>
      </c>
      <c r="G203" s="446" t="str">
        <f t="shared" si="368"/>
        <v>ป</v>
      </c>
      <c r="H203" s="456"/>
      <c r="I203" s="456"/>
      <c r="J203" s="456"/>
      <c r="K203" s="456"/>
      <c r="L203" s="456"/>
      <c r="M203" s="456"/>
      <c r="N203" s="456"/>
      <c r="O203" s="456"/>
      <c r="P203" s="456"/>
      <c r="Q203" s="456"/>
      <c r="R203" s="456"/>
      <c r="S203" s="456"/>
      <c r="T203" s="456"/>
      <c r="U203" s="456"/>
      <c r="V203" s="456"/>
      <c r="W203" s="456"/>
      <c r="X203" s="456"/>
      <c r="Y203" s="456"/>
      <c r="Z203" s="456"/>
      <c r="AA203" s="456"/>
      <c r="AB203" s="456"/>
      <c r="AC203" s="456"/>
      <c r="AD203" s="456"/>
      <c r="AE203" s="456"/>
      <c r="AF203" s="456"/>
      <c r="AG203" s="456"/>
      <c r="AH203" s="456"/>
      <c r="AI203" s="456"/>
      <c r="AJ203" s="456"/>
      <c r="AK203" s="456"/>
      <c r="AL203" s="711">
        <f t="shared" ref="AL203:AY203" si="369">AL55</f>
        <v>1</v>
      </c>
      <c r="AM203" s="711">
        <f t="shared" si="369"/>
        <v>10</v>
      </c>
      <c r="AN203" s="711">
        <f t="shared" si="369"/>
        <v>11</v>
      </c>
      <c r="AO203" s="711">
        <f t="shared" si="369"/>
        <v>1</v>
      </c>
      <c r="AP203" s="711">
        <f t="shared" si="369"/>
        <v>6</v>
      </c>
      <c r="AQ203" s="711">
        <f t="shared" si="369"/>
        <v>7</v>
      </c>
      <c r="AR203" s="711">
        <f t="shared" si="369"/>
        <v>0</v>
      </c>
      <c r="AS203" s="711">
        <f t="shared" si="369"/>
        <v>4</v>
      </c>
      <c r="AT203" s="711">
        <f t="shared" si="369"/>
        <v>4</v>
      </c>
      <c r="AU203" s="711">
        <f t="shared" si="369"/>
        <v>57.142857142857139</v>
      </c>
      <c r="AV203" s="711">
        <f t="shared" si="369"/>
        <v>1</v>
      </c>
      <c r="AW203" s="711">
        <f t="shared" si="369"/>
        <v>0</v>
      </c>
      <c r="AX203" s="721">
        <f t="shared" si="369"/>
        <v>0</v>
      </c>
      <c r="AY203" s="711">
        <f t="shared" si="369"/>
        <v>0</v>
      </c>
      <c r="AZ203" s="456"/>
      <c r="BA203" s="415"/>
    </row>
    <row r="204" spans="1:53" s="394" customFormat="1">
      <c r="A204" s="446">
        <v>78</v>
      </c>
      <c r="B204" s="446" t="str">
        <f t="shared" ref="B204:G204" si="370">B56</f>
        <v>วัดพังกิ่ง</v>
      </c>
      <c r="C204" s="446" t="str">
        <f t="shared" si="370"/>
        <v>กงหรา</v>
      </c>
      <c r="D204" s="446">
        <f t="shared" si="370"/>
        <v>0</v>
      </c>
      <c r="E204" s="446">
        <f t="shared" si="370"/>
        <v>3.5</v>
      </c>
      <c r="F204" s="446">
        <f t="shared" si="370"/>
        <v>4</v>
      </c>
      <c r="G204" s="446" t="str">
        <f t="shared" si="370"/>
        <v>ป</v>
      </c>
      <c r="H204" s="456"/>
      <c r="I204" s="456"/>
      <c r="J204" s="456"/>
      <c r="K204" s="456"/>
      <c r="L204" s="456"/>
      <c r="M204" s="456"/>
      <c r="N204" s="456"/>
      <c r="O204" s="456"/>
      <c r="P204" s="456"/>
      <c r="Q204" s="456"/>
      <c r="R204" s="456"/>
      <c r="S204" s="456"/>
      <c r="T204" s="456"/>
      <c r="U204" s="456"/>
      <c r="V204" s="456"/>
      <c r="W204" s="456"/>
      <c r="X204" s="456"/>
      <c r="Y204" s="456"/>
      <c r="Z204" s="456"/>
      <c r="AA204" s="456"/>
      <c r="AB204" s="456"/>
      <c r="AC204" s="456"/>
      <c r="AD204" s="456"/>
      <c r="AE204" s="456"/>
      <c r="AF204" s="456"/>
      <c r="AG204" s="456"/>
      <c r="AH204" s="456"/>
      <c r="AI204" s="456"/>
      <c r="AJ204" s="456"/>
      <c r="AK204" s="456"/>
      <c r="AL204" s="711">
        <f t="shared" ref="AL204:AY204" si="371">AL56</f>
        <v>1</v>
      </c>
      <c r="AM204" s="711">
        <f t="shared" si="371"/>
        <v>7</v>
      </c>
      <c r="AN204" s="711">
        <f t="shared" si="371"/>
        <v>8</v>
      </c>
      <c r="AO204" s="711">
        <f t="shared" si="371"/>
        <v>1</v>
      </c>
      <c r="AP204" s="711">
        <f t="shared" si="371"/>
        <v>5</v>
      </c>
      <c r="AQ204" s="711">
        <f t="shared" si="371"/>
        <v>6</v>
      </c>
      <c r="AR204" s="711">
        <f t="shared" si="371"/>
        <v>0</v>
      </c>
      <c r="AS204" s="711">
        <f t="shared" si="371"/>
        <v>2</v>
      </c>
      <c r="AT204" s="711">
        <f t="shared" si="371"/>
        <v>2</v>
      </c>
      <c r="AU204" s="711">
        <f t="shared" si="371"/>
        <v>33.333333333333329</v>
      </c>
      <c r="AV204" s="711">
        <f t="shared" si="371"/>
        <v>0</v>
      </c>
      <c r="AW204" s="711">
        <f t="shared" si="371"/>
        <v>0</v>
      </c>
      <c r="AX204" s="721">
        <f t="shared" si="371"/>
        <v>0</v>
      </c>
      <c r="AY204" s="711">
        <f t="shared" si="371"/>
        <v>1</v>
      </c>
      <c r="AZ204" s="456"/>
      <c r="BA204" s="415"/>
    </row>
    <row r="205" spans="1:53" s="394" customFormat="1" hidden="1">
      <c r="A205" s="446">
        <v>109</v>
      </c>
      <c r="B205" s="446" t="str">
        <f t="shared" ref="B205:G205" si="372">B57</f>
        <v>มิตรมวลชน ๑</v>
      </c>
      <c r="C205" s="446" t="str">
        <f t="shared" si="372"/>
        <v>ป่าบอน</v>
      </c>
      <c r="D205" s="446">
        <f t="shared" si="372"/>
        <v>0</v>
      </c>
      <c r="E205" s="446">
        <f t="shared" si="372"/>
        <v>18</v>
      </c>
      <c r="F205" s="446">
        <f t="shared" si="372"/>
        <v>4</v>
      </c>
      <c r="G205" s="446" t="str">
        <f t="shared" si="372"/>
        <v>ป</v>
      </c>
      <c r="H205" s="456"/>
      <c r="I205" s="456"/>
      <c r="J205" s="456"/>
      <c r="K205" s="456"/>
      <c r="L205" s="456"/>
      <c r="M205" s="456"/>
      <c r="N205" s="456"/>
      <c r="O205" s="456"/>
      <c r="P205" s="456"/>
      <c r="Q205" s="456"/>
      <c r="R205" s="456"/>
      <c r="S205" s="456"/>
      <c r="T205" s="456"/>
      <c r="U205" s="456"/>
      <c r="V205" s="456"/>
      <c r="W205" s="456"/>
      <c r="X205" s="456"/>
      <c r="Y205" s="456"/>
      <c r="Z205" s="456"/>
      <c r="AA205" s="456"/>
      <c r="AB205" s="456"/>
      <c r="AC205" s="456"/>
      <c r="AD205" s="456"/>
      <c r="AE205" s="456"/>
      <c r="AF205" s="456"/>
      <c r="AG205" s="456"/>
      <c r="AH205" s="456"/>
      <c r="AI205" s="456"/>
      <c r="AJ205" s="456"/>
      <c r="AK205" s="456"/>
      <c r="AL205" s="711">
        <f t="shared" ref="AL205:AY205" si="373">AL57</f>
        <v>1</v>
      </c>
      <c r="AM205" s="711">
        <f t="shared" si="373"/>
        <v>8</v>
      </c>
      <c r="AN205" s="711">
        <f t="shared" si="373"/>
        <v>9</v>
      </c>
      <c r="AO205" s="711">
        <f t="shared" si="373"/>
        <v>1</v>
      </c>
      <c r="AP205" s="711">
        <f t="shared" si="373"/>
        <v>5</v>
      </c>
      <c r="AQ205" s="711">
        <f t="shared" si="373"/>
        <v>6</v>
      </c>
      <c r="AR205" s="711">
        <f t="shared" si="373"/>
        <v>0</v>
      </c>
      <c r="AS205" s="711">
        <f t="shared" si="373"/>
        <v>3</v>
      </c>
      <c r="AT205" s="711">
        <f t="shared" si="373"/>
        <v>3</v>
      </c>
      <c r="AU205" s="711">
        <f t="shared" si="373"/>
        <v>50</v>
      </c>
      <c r="AV205" s="711">
        <f t="shared" si="373"/>
        <v>0</v>
      </c>
      <c r="AW205" s="711">
        <f t="shared" si="373"/>
        <v>0</v>
      </c>
      <c r="AX205" s="721">
        <f t="shared" si="373"/>
        <v>0</v>
      </c>
      <c r="AY205" s="711">
        <f t="shared" si="373"/>
        <v>0</v>
      </c>
      <c r="AZ205" s="456"/>
      <c r="BA205" s="415"/>
    </row>
    <row r="206" spans="1:53" s="394" customFormat="1" hidden="1">
      <c r="A206" s="446">
        <v>94</v>
      </c>
      <c r="B206" s="446" t="str">
        <f t="shared" ref="B206:G206" si="374">B58</f>
        <v>วัดควนเคี่ยม</v>
      </c>
      <c r="C206" s="446" t="str">
        <f t="shared" si="374"/>
        <v>ป่าบอน</v>
      </c>
      <c r="D206" s="446">
        <f t="shared" si="374"/>
        <v>0</v>
      </c>
      <c r="E206" s="446">
        <f t="shared" si="374"/>
        <v>35</v>
      </c>
      <c r="F206" s="446">
        <f t="shared" si="374"/>
        <v>4</v>
      </c>
      <c r="G206" s="446" t="str">
        <f t="shared" si="374"/>
        <v>ป</v>
      </c>
      <c r="H206" s="456"/>
      <c r="I206" s="456"/>
      <c r="J206" s="456"/>
      <c r="K206" s="456"/>
      <c r="L206" s="456"/>
      <c r="M206" s="456"/>
      <c r="N206" s="456"/>
      <c r="O206" s="456"/>
      <c r="P206" s="456"/>
      <c r="Q206" s="456"/>
      <c r="R206" s="456"/>
      <c r="S206" s="456"/>
      <c r="T206" s="456"/>
      <c r="U206" s="456"/>
      <c r="V206" s="456"/>
      <c r="W206" s="456"/>
      <c r="X206" s="456"/>
      <c r="Y206" s="456"/>
      <c r="Z206" s="456"/>
      <c r="AA206" s="456"/>
      <c r="AB206" s="456"/>
      <c r="AC206" s="456"/>
      <c r="AD206" s="456"/>
      <c r="AE206" s="456"/>
      <c r="AF206" s="456"/>
      <c r="AG206" s="456"/>
      <c r="AH206" s="456"/>
      <c r="AI206" s="456"/>
      <c r="AJ206" s="456"/>
      <c r="AK206" s="456"/>
      <c r="AL206" s="711">
        <f t="shared" ref="AL206:AY206" si="375">AL58</f>
        <v>1</v>
      </c>
      <c r="AM206" s="711">
        <f t="shared" si="375"/>
        <v>8</v>
      </c>
      <c r="AN206" s="711">
        <f t="shared" si="375"/>
        <v>9</v>
      </c>
      <c r="AO206" s="711">
        <f t="shared" si="375"/>
        <v>1</v>
      </c>
      <c r="AP206" s="711">
        <f t="shared" si="375"/>
        <v>5</v>
      </c>
      <c r="AQ206" s="711">
        <f t="shared" si="375"/>
        <v>6</v>
      </c>
      <c r="AR206" s="711">
        <f t="shared" si="375"/>
        <v>0</v>
      </c>
      <c r="AS206" s="711">
        <f t="shared" si="375"/>
        <v>3</v>
      </c>
      <c r="AT206" s="711">
        <f t="shared" si="375"/>
        <v>3</v>
      </c>
      <c r="AU206" s="711">
        <f t="shared" si="375"/>
        <v>50</v>
      </c>
      <c r="AV206" s="711">
        <f t="shared" si="375"/>
        <v>0</v>
      </c>
      <c r="AW206" s="711">
        <f t="shared" si="375"/>
        <v>0</v>
      </c>
      <c r="AX206" s="721">
        <f t="shared" si="375"/>
        <v>0</v>
      </c>
      <c r="AY206" s="711">
        <f t="shared" si="375"/>
        <v>0</v>
      </c>
      <c r="AZ206" s="456"/>
      <c r="BA206" s="415"/>
    </row>
    <row r="207" spans="1:53" s="394" customFormat="1" hidden="1">
      <c r="A207" s="446">
        <v>25</v>
      </c>
      <c r="B207" s="446" t="str">
        <f t="shared" ref="B207:G207" si="376">B59</f>
        <v>วัดควนสามโพธิ์</v>
      </c>
      <c r="C207" s="446" t="str">
        <f t="shared" si="376"/>
        <v>เขาชัยสน</v>
      </c>
      <c r="D207" s="446">
        <f t="shared" si="376"/>
        <v>0</v>
      </c>
      <c r="E207" s="446">
        <f t="shared" si="376"/>
        <v>30</v>
      </c>
      <c r="F207" s="446">
        <f t="shared" si="376"/>
        <v>1</v>
      </c>
      <c r="G207" s="446" t="str">
        <f t="shared" si="376"/>
        <v>ป</v>
      </c>
      <c r="H207" s="456"/>
      <c r="I207" s="456"/>
      <c r="J207" s="456"/>
      <c r="K207" s="456"/>
      <c r="L207" s="456"/>
      <c r="M207" s="456"/>
      <c r="N207" s="456"/>
      <c r="O207" s="456"/>
      <c r="P207" s="456"/>
      <c r="Q207" s="456"/>
      <c r="R207" s="456"/>
      <c r="S207" s="456"/>
      <c r="T207" s="456"/>
      <c r="U207" s="456"/>
      <c r="V207" s="456"/>
      <c r="W207" s="456"/>
      <c r="X207" s="456"/>
      <c r="Y207" s="456"/>
      <c r="Z207" s="456"/>
      <c r="AA207" s="456"/>
      <c r="AB207" s="456"/>
      <c r="AC207" s="456"/>
      <c r="AD207" s="456"/>
      <c r="AE207" s="456"/>
      <c r="AF207" s="456"/>
      <c r="AG207" s="456"/>
      <c r="AH207" s="456"/>
      <c r="AI207" s="456"/>
      <c r="AJ207" s="456"/>
      <c r="AK207" s="456"/>
      <c r="AL207" s="711">
        <f t="shared" ref="AL207:AY207" si="377">AL59</f>
        <v>1</v>
      </c>
      <c r="AM207" s="711">
        <f t="shared" si="377"/>
        <v>8</v>
      </c>
      <c r="AN207" s="711">
        <f t="shared" si="377"/>
        <v>9</v>
      </c>
      <c r="AO207" s="711">
        <f t="shared" si="377"/>
        <v>1</v>
      </c>
      <c r="AP207" s="711">
        <f t="shared" si="377"/>
        <v>4</v>
      </c>
      <c r="AQ207" s="711">
        <f t="shared" si="377"/>
        <v>5</v>
      </c>
      <c r="AR207" s="711">
        <f t="shared" si="377"/>
        <v>0</v>
      </c>
      <c r="AS207" s="711">
        <f t="shared" si="377"/>
        <v>4</v>
      </c>
      <c r="AT207" s="711">
        <f t="shared" si="377"/>
        <v>4</v>
      </c>
      <c r="AU207" s="711">
        <f t="shared" si="377"/>
        <v>80</v>
      </c>
      <c r="AV207" s="711">
        <f t="shared" si="377"/>
        <v>0</v>
      </c>
      <c r="AW207" s="711">
        <f t="shared" si="377"/>
        <v>0</v>
      </c>
      <c r="AX207" s="721">
        <f t="shared" si="377"/>
        <v>0</v>
      </c>
      <c r="AY207" s="711">
        <f t="shared" si="377"/>
        <v>0</v>
      </c>
      <c r="AZ207" s="456"/>
      <c r="BA207" s="415"/>
    </row>
    <row r="208" spans="1:53" s="394" customFormat="1" hidden="1">
      <c r="A208" s="446">
        <v>3</v>
      </c>
      <c r="B208" s="446" t="str">
        <f t="shared" ref="B208:G208" si="378">B60</f>
        <v>วัดหัวเขาชัยสน</v>
      </c>
      <c r="C208" s="446" t="str">
        <f t="shared" si="378"/>
        <v>เขาชัยสน</v>
      </c>
      <c r="D208" s="446">
        <f t="shared" si="378"/>
        <v>0</v>
      </c>
      <c r="E208" s="446">
        <f t="shared" si="378"/>
        <v>12</v>
      </c>
      <c r="F208" s="446">
        <f t="shared" si="378"/>
        <v>4</v>
      </c>
      <c r="G208" s="446" t="str">
        <f t="shared" si="378"/>
        <v>ป</v>
      </c>
      <c r="H208" s="456"/>
      <c r="I208" s="456"/>
      <c r="J208" s="456"/>
      <c r="K208" s="456"/>
      <c r="L208" s="456"/>
      <c r="M208" s="456"/>
      <c r="N208" s="456"/>
      <c r="O208" s="456"/>
      <c r="P208" s="456"/>
      <c r="Q208" s="456"/>
      <c r="R208" s="456"/>
      <c r="S208" s="456"/>
      <c r="T208" s="456"/>
      <c r="U208" s="456"/>
      <c r="V208" s="456"/>
      <c r="W208" s="456"/>
      <c r="X208" s="456"/>
      <c r="Y208" s="456"/>
      <c r="Z208" s="456"/>
      <c r="AA208" s="456"/>
      <c r="AB208" s="456"/>
      <c r="AC208" s="456"/>
      <c r="AD208" s="456"/>
      <c r="AE208" s="456"/>
      <c r="AF208" s="456"/>
      <c r="AG208" s="456"/>
      <c r="AH208" s="456"/>
      <c r="AI208" s="456"/>
      <c r="AJ208" s="456"/>
      <c r="AK208" s="456"/>
      <c r="AL208" s="711">
        <f t="shared" ref="AL208:AY208" si="379">AL60</f>
        <v>1</v>
      </c>
      <c r="AM208" s="711">
        <f t="shared" si="379"/>
        <v>8</v>
      </c>
      <c r="AN208" s="711">
        <f t="shared" si="379"/>
        <v>9</v>
      </c>
      <c r="AO208" s="711">
        <f t="shared" si="379"/>
        <v>1</v>
      </c>
      <c r="AP208" s="711">
        <f t="shared" si="379"/>
        <v>4</v>
      </c>
      <c r="AQ208" s="711">
        <f t="shared" si="379"/>
        <v>5</v>
      </c>
      <c r="AR208" s="711">
        <f t="shared" si="379"/>
        <v>0</v>
      </c>
      <c r="AS208" s="711">
        <f t="shared" si="379"/>
        <v>4</v>
      </c>
      <c r="AT208" s="711">
        <f t="shared" si="379"/>
        <v>4</v>
      </c>
      <c r="AU208" s="711">
        <f t="shared" si="379"/>
        <v>80</v>
      </c>
      <c r="AV208" s="711">
        <f t="shared" si="379"/>
        <v>0</v>
      </c>
      <c r="AW208" s="711">
        <f t="shared" si="379"/>
        <v>0</v>
      </c>
      <c r="AX208" s="721">
        <f t="shared" si="379"/>
        <v>0</v>
      </c>
      <c r="AY208" s="711">
        <f t="shared" si="379"/>
        <v>0</v>
      </c>
      <c r="AZ208" s="456"/>
      <c r="BA208" s="415"/>
    </row>
    <row r="209" spans="1:53" s="394" customFormat="1">
      <c r="A209" s="446">
        <v>17</v>
      </c>
      <c r="B209" s="446" t="str">
        <f t="shared" ref="B209:G209" si="380">B61</f>
        <v>ไทยรัฐวิทยา 23 (วัดโคกโหนด)</v>
      </c>
      <c r="C209" s="446" t="str">
        <f t="shared" si="380"/>
        <v>เขาชัยสน</v>
      </c>
      <c r="D209" s="446">
        <f t="shared" si="380"/>
        <v>0</v>
      </c>
      <c r="E209" s="446">
        <f t="shared" si="380"/>
        <v>25</v>
      </c>
      <c r="F209" s="446">
        <f t="shared" si="380"/>
        <v>4</v>
      </c>
      <c r="G209" s="446" t="str">
        <f t="shared" si="380"/>
        <v>ป</v>
      </c>
      <c r="H209" s="456"/>
      <c r="I209" s="456"/>
      <c r="J209" s="456"/>
      <c r="K209" s="456"/>
      <c r="L209" s="456"/>
      <c r="M209" s="456"/>
      <c r="N209" s="456"/>
      <c r="O209" s="456"/>
      <c r="P209" s="456"/>
      <c r="Q209" s="456"/>
      <c r="R209" s="456"/>
      <c r="S209" s="456"/>
      <c r="T209" s="456"/>
      <c r="U209" s="456"/>
      <c r="V209" s="456"/>
      <c r="W209" s="456"/>
      <c r="X209" s="456"/>
      <c r="Y209" s="456"/>
      <c r="Z209" s="456"/>
      <c r="AA209" s="456"/>
      <c r="AB209" s="456"/>
      <c r="AC209" s="456"/>
      <c r="AD209" s="456"/>
      <c r="AE209" s="456"/>
      <c r="AF209" s="456"/>
      <c r="AG209" s="456"/>
      <c r="AH209" s="456"/>
      <c r="AI209" s="456"/>
      <c r="AJ209" s="456"/>
      <c r="AK209" s="456"/>
      <c r="AL209" s="711">
        <f t="shared" ref="AL209:AY209" si="381">AL61</f>
        <v>1</v>
      </c>
      <c r="AM209" s="711">
        <f t="shared" si="381"/>
        <v>9</v>
      </c>
      <c r="AN209" s="711">
        <f t="shared" si="381"/>
        <v>10</v>
      </c>
      <c r="AO209" s="711">
        <f t="shared" si="381"/>
        <v>1</v>
      </c>
      <c r="AP209" s="711">
        <f t="shared" si="381"/>
        <v>5</v>
      </c>
      <c r="AQ209" s="711">
        <f t="shared" si="381"/>
        <v>6</v>
      </c>
      <c r="AR209" s="711">
        <f t="shared" si="381"/>
        <v>0</v>
      </c>
      <c r="AS209" s="711">
        <f t="shared" si="381"/>
        <v>4</v>
      </c>
      <c r="AT209" s="711">
        <f t="shared" si="381"/>
        <v>4</v>
      </c>
      <c r="AU209" s="711">
        <f t="shared" si="381"/>
        <v>66.666666666666657</v>
      </c>
      <c r="AV209" s="711">
        <f t="shared" si="381"/>
        <v>0</v>
      </c>
      <c r="AW209" s="711">
        <f t="shared" si="381"/>
        <v>0</v>
      </c>
      <c r="AX209" s="721">
        <f t="shared" si="381"/>
        <v>0</v>
      </c>
      <c r="AY209" s="711">
        <f t="shared" si="381"/>
        <v>1</v>
      </c>
      <c r="AZ209" s="456"/>
      <c r="BA209" s="415"/>
    </row>
    <row r="210" spans="1:53" s="394" customFormat="1" hidden="1">
      <c r="A210" s="446"/>
      <c r="B210" s="446">
        <f t="shared" ref="B210:G210" si="382">B62</f>
        <v>0</v>
      </c>
      <c r="C210" s="446">
        <f t="shared" si="382"/>
        <v>0</v>
      </c>
      <c r="D210" s="446">
        <f t="shared" si="382"/>
        <v>0</v>
      </c>
      <c r="E210" s="446">
        <f t="shared" si="382"/>
        <v>0</v>
      </c>
      <c r="F210" s="446">
        <f t="shared" si="382"/>
        <v>0</v>
      </c>
      <c r="G210" s="446">
        <f t="shared" si="382"/>
        <v>0</v>
      </c>
      <c r="H210" s="456"/>
      <c r="I210" s="456"/>
      <c r="J210" s="456"/>
      <c r="K210" s="456"/>
      <c r="L210" s="456"/>
      <c r="M210" s="456"/>
      <c r="N210" s="456"/>
      <c r="O210" s="456"/>
      <c r="P210" s="456"/>
      <c r="Q210" s="456"/>
      <c r="R210" s="456"/>
      <c r="S210" s="456"/>
      <c r="T210" s="456"/>
      <c r="U210" s="456"/>
      <c r="V210" s="456"/>
      <c r="W210" s="456"/>
      <c r="X210" s="456"/>
      <c r="Y210" s="456"/>
      <c r="Z210" s="456"/>
      <c r="AA210" s="456"/>
      <c r="AB210" s="456"/>
      <c r="AC210" s="456"/>
      <c r="AD210" s="456"/>
      <c r="AE210" s="456"/>
      <c r="AF210" s="456"/>
      <c r="AG210" s="456"/>
      <c r="AH210" s="456"/>
      <c r="AI210" s="456"/>
      <c r="AJ210" s="456"/>
      <c r="AK210" s="456"/>
      <c r="AL210" s="711">
        <f t="shared" ref="AL210:AY210" si="383">AL62</f>
        <v>0</v>
      </c>
      <c r="AM210" s="711">
        <f t="shared" si="383"/>
        <v>0</v>
      </c>
      <c r="AN210" s="711">
        <f t="shared" si="383"/>
        <v>0</v>
      </c>
      <c r="AO210" s="711">
        <f t="shared" si="383"/>
        <v>0</v>
      </c>
      <c r="AP210" s="711">
        <f t="shared" si="383"/>
        <v>0</v>
      </c>
      <c r="AQ210" s="711">
        <f t="shared" si="383"/>
        <v>0</v>
      </c>
      <c r="AR210" s="711">
        <f t="shared" si="383"/>
        <v>0</v>
      </c>
      <c r="AS210" s="711">
        <f t="shared" si="383"/>
        <v>0</v>
      </c>
      <c r="AT210" s="711">
        <f t="shared" si="383"/>
        <v>0</v>
      </c>
      <c r="AU210" s="711">
        <f t="shared" si="383"/>
        <v>0</v>
      </c>
      <c r="AV210" s="711">
        <f t="shared" si="383"/>
        <v>0</v>
      </c>
      <c r="AW210" s="711">
        <f t="shared" si="383"/>
        <v>0</v>
      </c>
      <c r="AX210" s="721">
        <f t="shared" si="383"/>
        <v>0</v>
      </c>
      <c r="AY210" s="711">
        <f t="shared" si="383"/>
        <v>0</v>
      </c>
      <c r="AZ210" s="456"/>
      <c r="BA210" s="415"/>
    </row>
    <row r="211" spans="1:53" s="394" customFormat="1" hidden="1">
      <c r="A211" s="526">
        <v>83</v>
      </c>
      <c r="B211" s="446" t="str">
        <f t="shared" ref="B211:G211" si="384">B63</f>
        <v>วัดโหล๊ะจันกระ</v>
      </c>
      <c r="C211" s="446" t="str">
        <f t="shared" si="384"/>
        <v>ตะโหมด</v>
      </c>
      <c r="D211" s="446">
        <f t="shared" si="384"/>
        <v>0</v>
      </c>
      <c r="E211" s="446">
        <f t="shared" si="384"/>
        <v>33</v>
      </c>
      <c r="F211" s="446">
        <f t="shared" si="384"/>
        <v>4</v>
      </c>
      <c r="G211" s="446" t="str">
        <f t="shared" si="384"/>
        <v>ป</v>
      </c>
      <c r="H211" s="456"/>
      <c r="I211" s="456"/>
      <c r="J211" s="456"/>
      <c r="K211" s="456"/>
      <c r="L211" s="456"/>
      <c r="M211" s="456"/>
      <c r="N211" s="456"/>
      <c r="O211" s="456"/>
      <c r="P211" s="456"/>
      <c r="Q211" s="456"/>
      <c r="R211" s="456"/>
      <c r="S211" s="456"/>
      <c r="T211" s="456"/>
      <c r="U211" s="456"/>
      <c r="V211" s="456"/>
      <c r="W211" s="456"/>
      <c r="X211" s="456"/>
      <c r="Y211" s="456"/>
      <c r="Z211" s="456"/>
      <c r="AA211" s="456"/>
      <c r="AB211" s="456"/>
      <c r="AC211" s="456"/>
      <c r="AD211" s="456"/>
      <c r="AE211" s="456"/>
      <c r="AF211" s="456"/>
      <c r="AG211" s="456"/>
      <c r="AH211" s="456"/>
      <c r="AI211" s="456"/>
      <c r="AJ211" s="456"/>
      <c r="AK211" s="456"/>
      <c r="AL211" s="711">
        <f t="shared" ref="AL211:AY211" si="385">AL63</f>
        <v>1</v>
      </c>
      <c r="AM211" s="711">
        <f t="shared" si="385"/>
        <v>16</v>
      </c>
      <c r="AN211" s="711">
        <f t="shared" si="385"/>
        <v>17</v>
      </c>
      <c r="AO211" s="711">
        <f t="shared" si="385"/>
        <v>1</v>
      </c>
      <c r="AP211" s="711">
        <f t="shared" si="385"/>
        <v>12</v>
      </c>
      <c r="AQ211" s="711">
        <f t="shared" si="385"/>
        <v>13</v>
      </c>
      <c r="AR211" s="711">
        <f t="shared" si="385"/>
        <v>0</v>
      </c>
      <c r="AS211" s="711">
        <f t="shared" si="385"/>
        <v>4</v>
      </c>
      <c r="AT211" s="711">
        <f t="shared" si="385"/>
        <v>4</v>
      </c>
      <c r="AU211" s="711">
        <f t="shared" si="385"/>
        <v>30.76923076923077</v>
      </c>
      <c r="AV211" s="711">
        <f t="shared" si="385"/>
        <v>0</v>
      </c>
      <c r="AW211" s="711">
        <f t="shared" si="385"/>
        <v>0</v>
      </c>
      <c r="AX211" s="721">
        <f t="shared" si="385"/>
        <v>0</v>
      </c>
      <c r="AY211" s="711">
        <f t="shared" si="385"/>
        <v>0</v>
      </c>
      <c r="AZ211" s="456"/>
      <c r="BA211" s="415"/>
    </row>
    <row r="212" spans="1:53" s="394" customFormat="1" hidden="1">
      <c r="A212" s="526">
        <v>24</v>
      </c>
      <c r="B212" s="446" t="str">
        <f t="shared" ref="B212:G212" si="386">B64</f>
        <v>วัดชุมประดิษฐ์</v>
      </c>
      <c r="C212" s="446" t="str">
        <f t="shared" si="386"/>
        <v>เขาชัยสน</v>
      </c>
      <c r="D212" s="446">
        <f t="shared" si="386"/>
        <v>0</v>
      </c>
      <c r="E212" s="446">
        <f t="shared" si="386"/>
        <v>25</v>
      </c>
      <c r="F212" s="446">
        <f t="shared" si="386"/>
        <v>1</v>
      </c>
      <c r="G212" s="446" t="str">
        <f t="shared" si="386"/>
        <v>ป</v>
      </c>
      <c r="H212" s="456"/>
      <c r="I212" s="456"/>
      <c r="J212" s="456"/>
      <c r="K212" s="456"/>
      <c r="L212" s="456"/>
      <c r="M212" s="456"/>
      <c r="N212" s="456"/>
      <c r="O212" s="456"/>
      <c r="P212" s="456"/>
      <c r="Q212" s="456"/>
      <c r="R212" s="456"/>
      <c r="S212" s="456"/>
      <c r="T212" s="456"/>
      <c r="U212" s="456"/>
      <c r="V212" s="456"/>
      <c r="W212" s="456"/>
      <c r="X212" s="456"/>
      <c r="Y212" s="456"/>
      <c r="Z212" s="456"/>
      <c r="AA212" s="456"/>
      <c r="AB212" s="456"/>
      <c r="AC212" s="456"/>
      <c r="AD212" s="456"/>
      <c r="AE212" s="456"/>
      <c r="AF212" s="456"/>
      <c r="AG212" s="456"/>
      <c r="AH212" s="456"/>
      <c r="AI212" s="456"/>
      <c r="AJ212" s="456"/>
      <c r="AK212" s="456"/>
      <c r="AL212" s="711">
        <f t="shared" ref="AL212:AY212" si="387">AL64</f>
        <v>1</v>
      </c>
      <c r="AM212" s="711">
        <f t="shared" si="387"/>
        <v>14</v>
      </c>
      <c r="AN212" s="711">
        <f t="shared" si="387"/>
        <v>15</v>
      </c>
      <c r="AO212" s="711">
        <f t="shared" si="387"/>
        <v>1</v>
      </c>
      <c r="AP212" s="711">
        <f t="shared" si="387"/>
        <v>10</v>
      </c>
      <c r="AQ212" s="711">
        <f t="shared" si="387"/>
        <v>11</v>
      </c>
      <c r="AR212" s="711">
        <f t="shared" si="387"/>
        <v>0</v>
      </c>
      <c r="AS212" s="711">
        <f t="shared" si="387"/>
        <v>4</v>
      </c>
      <c r="AT212" s="711">
        <f t="shared" si="387"/>
        <v>4</v>
      </c>
      <c r="AU212" s="711">
        <f t="shared" si="387"/>
        <v>36.363636363636367</v>
      </c>
      <c r="AV212" s="711">
        <f t="shared" si="387"/>
        <v>0</v>
      </c>
      <c r="AW212" s="711">
        <f t="shared" si="387"/>
        <v>0</v>
      </c>
      <c r="AX212" s="721">
        <f t="shared" si="387"/>
        <v>1</v>
      </c>
      <c r="AY212" s="711">
        <f t="shared" si="387"/>
        <v>0</v>
      </c>
      <c r="AZ212" s="456"/>
      <c r="BA212" s="415"/>
    </row>
    <row r="213" spans="1:53" s="394" customFormat="1" hidden="1">
      <c r="A213" s="446"/>
      <c r="B213" s="446">
        <f t="shared" ref="B213:G213" si="388">B65</f>
        <v>0</v>
      </c>
      <c r="C213" s="446">
        <f t="shared" si="388"/>
        <v>0</v>
      </c>
      <c r="D213" s="446">
        <f t="shared" si="388"/>
        <v>0</v>
      </c>
      <c r="E213" s="446">
        <f t="shared" si="388"/>
        <v>0</v>
      </c>
      <c r="F213" s="446">
        <f t="shared" si="388"/>
        <v>0</v>
      </c>
      <c r="G213" s="446">
        <f t="shared" si="388"/>
        <v>0</v>
      </c>
      <c r="H213" s="456"/>
      <c r="I213" s="456"/>
      <c r="J213" s="456"/>
      <c r="K213" s="456"/>
      <c r="L213" s="456"/>
      <c r="M213" s="456"/>
      <c r="N213" s="456"/>
      <c r="O213" s="456"/>
      <c r="P213" s="456"/>
      <c r="Q213" s="456"/>
      <c r="R213" s="456"/>
      <c r="S213" s="456"/>
      <c r="T213" s="456"/>
      <c r="U213" s="456"/>
      <c r="V213" s="456"/>
      <c r="W213" s="456"/>
      <c r="X213" s="456"/>
      <c r="Y213" s="456"/>
      <c r="Z213" s="456"/>
      <c r="AA213" s="456"/>
      <c r="AB213" s="456"/>
      <c r="AC213" s="456"/>
      <c r="AD213" s="456"/>
      <c r="AE213" s="456"/>
      <c r="AF213" s="456"/>
      <c r="AG213" s="456"/>
      <c r="AH213" s="456"/>
      <c r="AI213" s="456"/>
      <c r="AJ213" s="456"/>
      <c r="AK213" s="456"/>
      <c r="AL213" s="711">
        <f t="shared" ref="AL213:AY213" si="389">AL65</f>
        <v>0</v>
      </c>
      <c r="AM213" s="711">
        <f t="shared" si="389"/>
        <v>0</v>
      </c>
      <c r="AN213" s="711">
        <f t="shared" si="389"/>
        <v>0</v>
      </c>
      <c r="AO213" s="711">
        <f t="shared" si="389"/>
        <v>0</v>
      </c>
      <c r="AP213" s="711">
        <f t="shared" si="389"/>
        <v>0</v>
      </c>
      <c r="AQ213" s="711">
        <f t="shared" si="389"/>
        <v>0</v>
      </c>
      <c r="AR213" s="711">
        <f t="shared" si="389"/>
        <v>0</v>
      </c>
      <c r="AS213" s="711">
        <f t="shared" si="389"/>
        <v>0</v>
      </c>
      <c r="AT213" s="711">
        <f t="shared" si="389"/>
        <v>0</v>
      </c>
      <c r="AU213" s="711">
        <f t="shared" si="389"/>
        <v>0</v>
      </c>
      <c r="AV213" s="711">
        <f t="shared" si="389"/>
        <v>0</v>
      </c>
      <c r="AW213" s="711">
        <f t="shared" si="389"/>
        <v>0</v>
      </c>
      <c r="AX213" s="721">
        <f t="shared" si="389"/>
        <v>0</v>
      </c>
      <c r="AY213" s="711">
        <f t="shared" si="389"/>
        <v>0</v>
      </c>
      <c r="AZ213" s="456"/>
      <c r="BA213" s="415"/>
    </row>
    <row r="214" spans="1:53" s="394" customFormat="1" hidden="1">
      <c r="A214" s="446">
        <v>26</v>
      </c>
      <c r="B214" s="446" t="str">
        <f t="shared" ref="B214:G214" si="390">B66</f>
        <v>บ้านเทพราช</v>
      </c>
      <c r="C214" s="446" t="str">
        <f t="shared" si="390"/>
        <v>เขาชัยสน</v>
      </c>
      <c r="D214" s="446">
        <f t="shared" si="390"/>
        <v>0</v>
      </c>
      <c r="E214" s="446">
        <f t="shared" si="390"/>
        <v>18</v>
      </c>
      <c r="F214" s="446">
        <f t="shared" si="390"/>
        <v>4</v>
      </c>
      <c r="G214" s="446" t="str">
        <f t="shared" si="390"/>
        <v>ป</v>
      </c>
      <c r="H214" s="456"/>
      <c r="I214" s="456"/>
      <c r="J214" s="456"/>
      <c r="K214" s="456"/>
      <c r="L214" s="456"/>
      <c r="M214" s="456"/>
      <c r="N214" s="456"/>
      <c r="O214" s="456"/>
      <c r="P214" s="456"/>
      <c r="Q214" s="456"/>
      <c r="R214" s="456"/>
      <c r="S214" s="456"/>
      <c r="T214" s="456"/>
      <c r="U214" s="456"/>
      <c r="V214" s="456"/>
      <c r="W214" s="456"/>
      <c r="X214" s="456"/>
      <c r="Y214" s="456"/>
      <c r="Z214" s="456"/>
      <c r="AA214" s="456"/>
      <c r="AB214" s="456"/>
      <c r="AC214" s="456"/>
      <c r="AD214" s="456"/>
      <c r="AE214" s="456"/>
      <c r="AF214" s="456"/>
      <c r="AG214" s="456"/>
      <c r="AH214" s="456"/>
      <c r="AI214" s="456"/>
      <c r="AJ214" s="456"/>
      <c r="AK214" s="456"/>
      <c r="AL214" s="711">
        <f t="shared" ref="AL214:AY214" si="391">AL66</f>
        <v>1</v>
      </c>
      <c r="AM214" s="711">
        <f t="shared" si="391"/>
        <v>8</v>
      </c>
      <c r="AN214" s="711">
        <f t="shared" si="391"/>
        <v>9</v>
      </c>
      <c r="AO214" s="711">
        <f t="shared" si="391"/>
        <v>1</v>
      </c>
      <c r="AP214" s="711">
        <f t="shared" si="391"/>
        <v>9</v>
      </c>
      <c r="AQ214" s="711">
        <f t="shared" si="391"/>
        <v>10</v>
      </c>
      <c r="AR214" s="711">
        <f t="shared" si="391"/>
        <v>0</v>
      </c>
      <c r="AS214" s="711">
        <f t="shared" si="391"/>
        <v>-1</v>
      </c>
      <c r="AT214" s="711">
        <f t="shared" si="391"/>
        <v>-1</v>
      </c>
      <c r="AU214" s="711">
        <f t="shared" si="391"/>
        <v>-10</v>
      </c>
      <c r="AV214" s="711">
        <f t="shared" si="391"/>
        <v>1</v>
      </c>
      <c r="AW214" s="711">
        <f t="shared" si="391"/>
        <v>0</v>
      </c>
      <c r="AX214" s="721">
        <f t="shared" si="391"/>
        <v>0</v>
      </c>
      <c r="AY214" s="711">
        <f t="shared" si="391"/>
        <v>0</v>
      </c>
      <c r="AZ214" s="456"/>
      <c r="BA214" s="415"/>
    </row>
    <row r="215" spans="1:53" s="394" customFormat="1" hidden="1">
      <c r="A215" s="446">
        <v>69</v>
      </c>
      <c r="B215" s="446" t="str">
        <f t="shared" ref="B215:G215" si="392">B67</f>
        <v>บ้านหน้าวัง</v>
      </c>
      <c r="C215" s="446" t="str">
        <f t="shared" si="392"/>
        <v>กงหรา</v>
      </c>
      <c r="D215" s="446">
        <f t="shared" si="392"/>
        <v>0</v>
      </c>
      <c r="E215" s="446">
        <f t="shared" si="392"/>
        <v>40</v>
      </c>
      <c r="F215" s="446">
        <f t="shared" si="392"/>
        <v>4</v>
      </c>
      <c r="G215" s="446" t="str">
        <f t="shared" si="392"/>
        <v>ป</v>
      </c>
      <c r="H215" s="456"/>
      <c r="I215" s="456"/>
      <c r="J215" s="456"/>
      <c r="K215" s="456"/>
      <c r="L215" s="456"/>
      <c r="M215" s="456"/>
      <c r="N215" s="456"/>
      <c r="O215" s="456"/>
      <c r="P215" s="456"/>
      <c r="Q215" s="456"/>
      <c r="R215" s="456"/>
      <c r="S215" s="456"/>
      <c r="T215" s="456"/>
      <c r="U215" s="456"/>
      <c r="V215" s="456"/>
      <c r="W215" s="456"/>
      <c r="X215" s="456"/>
      <c r="Y215" s="456"/>
      <c r="Z215" s="456"/>
      <c r="AA215" s="456"/>
      <c r="AB215" s="456"/>
      <c r="AC215" s="456"/>
      <c r="AD215" s="456"/>
      <c r="AE215" s="456"/>
      <c r="AF215" s="456"/>
      <c r="AG215" s="456"/>
      <c r="AH215" s="456"/>
      <c r="AI215" s="456"/>
      <c r="AJ215" s="456"/>
      <c r="AK215" s="456"/>
      <c r="AL215" s="711">
        <f t="shared" ref="AL215:AY215" si="393">AL67</f>
        <v>1</v>
      </c>
      <c r="AM215" s="711">
        <f t="shared" si="393"/>
        <v>7</v>
      </c>
      <c r="AN215" s="711">
        <f t="shared" si="393"/>
        <v>8</v>
      </c>
      <c r="AO215" s="711">
        <f t="shared" si="393"/>
        <v>1</v>
      </c>
      <c r="AP215" s="711">
        <f t="shared" si="393"/>
        <v>9</v>
      </c>
      <c r="AQ215" s="711">
        <f t="shared" si="393"/>
        <v>10</v>
      </c>
      <c r="AR215" s="711">
        <f t="shared" si="393"/>
        <v>0</v>
      </c>
      <c r="AS215" s="711">
        <f t="shared" si="393"/>
        <v>-2</v>
      </c>
      <c r="AT215" s="711">
        <f t="shared" si="393"/>
        <v>-2</v>
      </c>
      <c r="AU215" s="711">
        <f t="shared" si="393"/>
        <v>-20</v>
      </c>
      <c r="AV215" s="711">
        <f t="shared" si="393"/>
        <v>0</v>
      </c>
      <c r="AW215" s="711">
        <f t="shared" si="393"/>
        <v>0</v>
      </c>
      <c r="AX215" s="721">
        <f t="shared" si="393"/>
        <v>0</v>
      </c>
      <c r="AY215" s="711">
        <f t="shared" si="393"/>
        <v>0</v>
      </c>
      <c r="AZ215" s="456"/>
      <c r="BA215" s="415"/>
    </row>
    <row r="216" spans="1:53" s="394" customFormat="1" hidden="1">
      <c r="A216" s="446">
        <v>102</v>
      </c>
      <c r="B216" s="446" t="str">
        <f t="shared" ref="B216:G216" si="394">B68</f>
        <v>วัดโคกตะเคียน</v>
      </c>
      <c r="C216" s="446" t="str">
        <f t="shared" si="394"/>
        <v>ป่าบอน</v>
      </c>
      <c r="D216" s="446">
        <f t="shared" si="394"/>
        <v>0</v>
      </c>
      <c r="E216" s="446">
        <f t="shared" si="394"/>
        <v>8</v>
      </c>
      <c r="F216" s="446">
        <f t="shared" si="394"/>
        <v>4</v>
      </c>
      <c r="G216" s="446" t="str">
        <f t="shared" si="394"/>
        <v>ป</v>
      </c>
      <c r="H216" s="456"/>
      <c r="I216" s="456"/>
      <c r="J216" s="456"/>
      <c r="K216" s="456"/>
      <c r="L216" s="456"/>
      <c r="M216" s="456"/>
      <c r="N216" s="456"/>
      <c r="O216" s="456"/>
      <c r="P216" s="456"/>
      <c r="Q216" s="456"/>
      <c r="R216" s="456"/>
      <c r="S216" s="456"/>
      <c r="T216" s="456"/>
      <c r="U216" s="456"/>
      <c r="V216" s="456"/>
      <c r="W216" s="456"/>
      <c r="X216" s="456"/>
      <c r="Y216" s="456"/>
      <c r="Z216" s="456"/>
      <c r="AA216" s="456"/>
      <c r="AB216" s="456"/>
      <c r="AC216" s="456"/>
      <c r="AD216" s="456"/>
      <c r="AE216" s="456"/>
      <c r="AF216" s="456"/>
      <c r="AG216" s="456"/>
      <c r="AH216" s="456"/>
      <c r="AI216" s="456"/>
      <c r="AJ216" s="456"/>
      <c r="AK216" s="456"/>
      <c r="AL216" s="711">
        <f t="shared" ref="AL216:AY216" si="395">AL68</f>
        <v>1</v>
      </c>
      <c r="AM216" s="711">
        <f t="shared" si="395"/>
        <v>9</v>
      </c>
      <c r="AN216" s="711">
        <f t="shared" si="395"/>
        <v>10</v>
      </c>
      <c r="AO216" s="711">
        <f t="shared" si="395"/>
        <v>1</v>
      </c>
      <c r="AP216" s="711">
        <f t="shared" si="395"/>
        <v>9</v>
      </c>
      <c r="AQ216" s="711">
        <f t="shared" si="395"/>
        <v>10</v>
      </c>
      <c r="AR216" s="711">
        <f t="shared" si="395"/>
        <v>0</v>
      </c>
      <c r="AS216" s="711">
        <f t="shared" si="395"/>
        <v>0</v>
      </c>
      <c r="AT216" s="711">
        <f t="shared" si="395"/>
        <v>0</v>
      </c>
      <c r="AU216" s="711">
        <f t="shared" si="395"/>
        <v>0</v>
      </c>
      <c r="AV216" s="711">
        <f t="shared" si="395"/>
        <v>1</v>
      </c>
      <c r="AW216" s="711">
        <f t="shared" si="395"/>
        <v>1</v>
      </c>
      <c r="AX216" s="721">
        <f t="shared" si="395"/>
        <v>0</v>
      </c>
      <c r="AY216" s="711">
        <f t="shared" si="395"/>
        <v>0</v>
      </c>
      <c r="AZ216" s="456"/>
      <c r="BA216" s="415"/>
    </row>
    <row r="217" spans="1:53" s="394" customFormat="1" hidden="1">
      <c r="A217" s="446">
        <v>77</v>
      </c>
      <c r="B217" s="446" t="str">
        <f t="shared" ref="B217:G217" si="396">B69</f>
        <v>วัดหวัง</v>
      </c>
      <c r="C217" s="446" t="str">
        <f t="shared" si="396"/>
        <v>กงหรา</v>
      </c>
      <c r="D217" s="446">
        <f t="shared" si="396"/>
        <v>0</v>
      </c>
      <c r="E217" s="446">
        <f t="shared" si="396"/>
        <v>15</v>
      </c>
      <c r="F217" s="446">
        <f t="shared" si="396"/>
        <v>4</v>
      </c>
      <c r="G217" s="446" t="str">
        <f t="shared" si="396"/>
        <v>ป</v>
      </c>
      <c r="H217" s="456"/>
      <c r="I217" s="456"/>
      <c r="J217" s="456"/>
      <c r="K217" s="456"/>
      <c r="L217" s="456"/>
      <c r="M217" s="456"/>
      <c r="N217" s="456"/>
      <c r="O217" s="456"/>
      <c r="P217" s="456"/>
      <c r="Q217" s="456"/>
      <c r="R217" s="456"/>
      <c r="S217" s="456"/>
      <c r="T217" s="456"/>
      <c r="U217" s="456"/>
      <c r="V217" s="456"/>
      <c r="W217" s="456"/>
      <c r="X217" s="456"/>
      <c r="Y217" s="456"/>
      <c r="Z217" s="456"/>
      <c r="AA217" s="456"/>
      <c r="AB217" s="456"/>
      <c r="AC217" s="456"/>
      <c r="AD217" s="456"/>
      <c r="AE217" s="456"/>
      <c r="AF217" s="456"/>
      <c r="AG217" s="456"/>
      <c r="AH217" s="456"/>
      <c r="AI217" s="456"/>
      <c r="AJ217" s="456"/>
      <c r="AK217" s="456"/>
      <c r="AL217" s="711">
        <f t="shared" ref="AL217:AY217" si="397">AL69</f>
        <v>1</v>
      </c>
      <c r="AM217" s="711">
        <f t="shared" si="397"/>
        <v>9</v>
      </c>
      <c r="AN217" s="711">
        <f t="shared" si="397"/>
        <v>10</v>
      </c>
      <c r="AO217" s="711">
        <f t="shared" si="397"/>
        <v>1</v>
      </c>
      <c r="AP217" s="711">
        <f t="shared" si="397"/>
        <v>9</v>
      </c>
      <c r="AQ217" s="711">
        <f t="shared" si="397"/>
        <v>10</v>
      </c>
      <c r="AR217" s="711">
        <f t="shared" si="397"/>
        <v>0</v>
      </c>
      <c r="AS217" s="711">
        <f t="shared" si="397"/>
        <v>0</v>
      </c>
      <c r="AT217" s="711">
        <f t="shared" si="397"/>
        <v>0</v>
      </c>
      <c r="AU217" s="711">
        <f t="shared" si="397"/>
        <v>0</v>
      </c>
      <c r="AV217" s="711">
        <f t="shared" si="397"/>
        <v>2</v>
      </c>
      <c r="AW217" s="711">
        <f t="shared" si="397"/>
        <v>0</v>
      </c>
      <c r="AX217" s="721">
        <f t="shared" si="397"/>
        <v>0</v>
      </c>
      <c r="AY217" s="711">
        <f t="shared" si="397"/>
        <v>0</v>
      </c>
      <c r="AZ217" s="456"/>
      <c r="BA217" s="415"/>
    </row>
    <row r="218" spans="1:53" s="394" customFormat="1" hidden="1">
      <c r="A218" s="446">
        <v>54</v>
      </c>
      <c r="B218" s="446" t="str">
        <f t="shared" ref="B218:G218" si="398">B70</f>
        <v>วัดพระเกิด</v>
      </c>
      <c r="C218" s="446" t="str">
        <f t="shared" si="398"/>
        <v>ปากพะยูน</v>
      </c>
      <c r="D218" s="446">
        <f t="shared" si="398"/>
        <v>0</v>
      </c>
      <c r="E218" s="446">
        <f t="shared" si="398"/>
        <v>37</v>
      </c>
      <c r="F218" s="446">
        <f t="shared" si="398"/>
        <v>4</v>
      </c>
      <c r="G218" s="446" t="str">
        <f t="shared" si="398"/>
        <v>ป</v>
      </c>
      <c r="H218" s="456"/>
      <c r="I218" s="456"/>
      <c r="J218" s="456"/>
      <c r="K218" s="456"/>
      <c r="L218" s="456"/>
      <c r="M218" s="456"/>
      <c r="N218" s="456"/>
      <c r="O218" s="456"/>
      <c r="P218" s="456"/>
      <c r="Q218" s="456"/>
      <c r="R218" s="456"/>
      <c r="S218" s="456"/>
      <c r="T218" s="456"/>
      <c r="U218" s="456"/>
      <c r="V218" s="456"/>
      <c r="W218" s="456"/>
      <c r="X218" s="456"/>
      <c r="Y218" s="456"/>
      <c r="Z218" s="456"/>
      <c r="AA218" s="456"/>
      <c r="AB218" s="456"/>
      <c r="AC218" s="456"/>
      <c r="AD218" s="456"/>
      <c r="AE218" s="456"/>
      <c r="AF218" s="456"/>
      <c r="AG218" s="456"/>
      <c r="AH218" s="456"/>
      <c r="AI218" s="456"/>
      <c r="AJ218" s="456"/>
      <c r="AK218" s="456"/>
      <c r="AL218" s="711">
        <f t="shared" ref="AL218:AY218" si="399">AL70</f>
        <v>1</v>
      </c>
      <c r="AM218" s="711">
        <f t="shared" si="399"/>
        <v>8</v>
      </c>
      <c r="AN218" s="711">
        <f t="shared" si="399"/>
        <v>9</v>
      </c>
      <c r="AO218" s="711">
        <f t="shared" si="399"/>
        <v>1</v>
      </c>
      <c r="AP218" s="711">
        <f t="shared" si="399"/>
        <v>9</v>
      </c>
      <c r="AQ218" s="711">
        <f t="shared" si="399"/>
        <v>10</v>
      </c>
      <c r="AR218" s="711">
        <f t="shared" si="399"/>
        <v>0</v>
      </c>
      <c r="AS218" s="711">
        <f t="shared" si="399"/>
        <v>-1</v>
      </c>
      <c r="AT218" s="711">
        <f t="shared" si="399"/>
        <v>-1</v>
      </c>
      <c r="AU218" s="711">
        <f t="shared" si="399"/>
        <v>-10</v>
      </c>
      <c r="AV218" s="711">
        <f t="shared" si="399"/>
        <v>1</v>
      </c>
      <c r="AW218" s="711">
        <f t="shared" si="399"/>
        <v>0</v>
      </c>
      <c r="AX218" s="721">
        <f t="shared" si="399"/>
        <v>0</v>
      </c>
      <c r="AY218" s="711">
        <f t="shared" si="399"/>
        <v>0</v>
      </c>
      <c r="AZ218" s="456"/>
      <c r="BA218" s="415"/>
    </row>
    <row r="219" spans="1:53" s="394" customFormat="1" hidden="1">
      <c r="A219" s="446">
        <v>40</v>
      </c>
      <c r="B219" s="446" t="str">
        <f t="shared" ref="B219:G219" si="400">B71</f>
        <v>บ้านม่วงทวน</v>
      </c>
      <c r="C219" s="446" t="str">
        <f t="shared" si="400"/>
        <v>ปากพะยูน</v>
      </c>
      <c r="D219" s="446">
        <f t="shared" si="400"/>
        <v>0</v>
      </c>
      <c r="E219" s="446">
        <f t="shared" si="400"/>
        <v>26</v>
      </c>
      <c r="F219" s="446">
        <f t="shared" si="400"/>
        <v>4</v>
      </c>
      <c r="G219" s="446" t="str">
        <f t="shared" si="400"/>
        <v>ป</v>
      </c>
      <c r="H219" s="456"/>
      <c r="I219" s="456"/>
      <c r="J219" s="456"/>
      <c r="K219" s="456"/>
      <c r="L219" s="456"/>
      <c r="M219" s="456"/>
      <c r="N219" s="456"/>
      <c r="O219" s="456"/>
      <c r="P219" s="456"/>
      <c r="Q219" s="456"/>
      <c r="R219" s="456"/>
      <c r="S219" s="456"/>
      <c r="T219" s="456"/>
      <c r="U219" s="456"/>
      <c r="V219" s="456"/>
      <c r="W219" s="456"/>
      <c r="X219" s="456"/>
      <c r="Y219" s="456"/>
      <c r="Z219" s="456"/>
      <c r="AA219" s="456"/>
      <c r="AB219" s="456"/>
      <c r="AC219" s="456"/>
      <c r="AD219" s="456"/>
      <c r="AE219" s="456"/>
      <c r="AF219" s="456"/>
      <c r="AG219" s="456"/>
      <c r="AH219" s="456"/>
      <c r="AI219" s="456"/>
      <c r="AJ219" s="456"/>
      <c r="AK219" s="456"/>
      <c r="AL219" s="711">
        <f t="shared" ref="AL219:AY219" si="401">AL71</f>
        <v>1</v>
      </c>
      <c r="AM219" s="711">
        <f t="shared" si="401"/>
        <v>9</v>
      </c>
      <c r="AN219" s="711">
        <f t="shared" si="401"/>
        <v>10</v>
      </c>
      <c r="AO219" s="711">
        <f t="shared" si="401"/>
        <v>1</v>
      </c>
      <c r="AP219" s="711">
        <f t="shared" si="401"/>
        <v>10</v>
      </c>
      <c r="AQ219" s="711">
        <f t="shared" si="401"/>
        <v>11</v>
      </c>
      <c r="AR219" s="711">
        <f t="shared" si="401"/>
        <v>0</v>
      </c>
      <c r="AS219" s="711">
        <f t="shared" si="401"/>
        <v>-1</v>
      </c>
      <c r="AT219" s="711">
        <f t="shared" si="401"/>
        <v>-1</v>
      </c>
      <c r="AU219" s="711">
        <f t="shared" si="401"/>
        <v>-9.0909090909090917</v>
      </c>
      <c r="AV219" s="711">
        <f t="shared" si="401"/>
        <v>0</v>
      </c>
      <c r="AW219" s="711">
        <f t="shared" si="401"/>
        <v>1</v>
      </c>
      <c r="AX219" s="721">
        <f t="shared" si="401"/>
        <v>0</v>
      </c>
      <c r="AY219" s="711">
        <f t="shared" si="401"/>
        <v>0</v>
      </c>
      <c r="AZ219" s="456"/>
      <c r="BA219" s="415"/>
    </row>
    <row r="220" spans="1:53" s="394" customFormat="1" hidden="1">
      <c r="A220" s="446">
        <v>91</v>
      </c>
      <c r="B220" s="446" t="str">
        <f t="shared" ref="B220:G220" si="402">B72</f>
        <v>บ้านร่มโพธิ์ไทร</v>
      </c>
      <c r="C220" s="446" t="str">
        <f t="shared" si="402"/>
        <v>ตะโหมด</v>
      </c>
      <c r="D220" s="446">
        <f t="shared" si="402"/>
        <v>0</v>
      </c>
      <c r="E220" s="446">
        <f t="shared" si="402"/>
        <v>23</v>
      </c>
      <c r="F220" s="446">
        <f t="shared" si="402"/>
        <v>4</v>
      </c>
      <c r="G220" s="446" t="str">
        <f t="shared" si="402"/>
        <v>ป</v>
      </c>
      <c r="H220" s="456"/>
      <c r="I220" s="456"/>
      <c r="J220" s="456"/>
      <c r="K220" s="456"/>
      <c r="L220" s="456"/>
      <c r="M220" s="456"/>
      <c r="N220" s="456"/>
      <c r="O220" s="456"/>
      <c r="P220" s="456"/>
      <c r="Q220" s="456"/>
      <c r="R220" s="456"/>
      <c r="S220" s="456"/>
      <c r="T220" s="456"/>
      <c r="U220" s="456"/>
      <c r="V220" s="456"/>
      <c r="W220" s="456"/>
      <c r="X220" s="456"/>
      <c r="Y220" s="456"/>
      <c r="Z220" s="456"/>
      <c r="AA220" s="456"/>
      <c r="AB220" s="456"/>
      <c r="AC220" s="456"/>
      <c r="AD220" s="456"/>
      <c r="AE220" s="456"/>
      <c r="AF220" s="456"/>
      <c r="AG220" s="456"/>
      <c r="AH220" s="456"/>
      <c r="AI220" s="456"/>
      <c r="AJ220" s="456"/>
      <c r="AK220" s="456"/>
      <c r="AL220" s="711">
        <f t="shared" ref="AL220:AY220" si="403">AL72</f>
        <v>1</v>
      </c>
      <c r="AM220" s="711">
        <f t="shared" si="403"/>
        <v>9</v>
      </c>
      <c r="AN220" s="711">
        <f t="shared" si="403"/>
        <v>10</v>
      </c>
      <c r="AO220" s="711">
        <f t="shared" si="403"/>
        <v>1</v>
      </c>
      <c r="AP220" s="711">
        <f t="shared" si="403"/>
        <v>9</v>
      </c>
      <c r="AQ220" s="711">
        <f t="shared" si="403"/>
        <v>10</v>
      </c>
      <c r="AR220" s="711">
        <f t="shared" si="403"/>
        <v>0</v>
      </c>
      <c r="AS220" s="711">
        <f t="shared" si="403"/>
        <v>0</v>
      </c>
      <c r="AT220" s="711">
        <f t="shared" si="403"/>
        <v>0</v>
      </c>
      <c r="AU220" s="711">
        <f t="shared" si="403"/>
        <v>0</v>
      </c>
      <c r="AV220" s="711">
        <f t="shared" si="403"/>
        <v>1</v>
      </c>
      <c r="AW220" s="711">
        <f t="shared" si="403"/>
        <v>0</v>
      </c>
      <c r="AX220" s="721">
        <f t="shared" si="403"/>
        <v>0</v>
      </c>
      <c r="AY220" s="711">
        <f t="shared" si="403"/>
        <v>0</v>
      </c>
      <c r="AZ220" s="456"/>
      <c r="BA220" s="415"/>
    </row>
    <row r="221" spans="1:53" s="394" customFormat="1" hidden="1">
      <c r="A221" s="446">
        <v>34</v>
      </c>
      <c r="B221" s="446" t="str">
        <f t="shared" ref="B221:G221" si="404">B73</f>
        <v>บ้านเกาะนางคำเหนือ</v>
      </c>
      <c r="C221" s="446" t="str">
        <f t="shared" si="404"/>
        <v>ปากพะยูน</v>
      </c>
      <c r="D221" s="446">
        <f t="shared" si="404"/>
        <v>0</v>
      </c>
      <c r="E221" s="446">
        <f t="shared" si="404"/>
        <v>44</v>
      </c>
      <c r="F221" s="446">
        <f t="shared" si="404"/>
        <v>4</v>
      </c>
      <c r="G221" s="446" t="str">
        <f t="shared" si="404"/>
        <v>ป</v>
      </c>
      <c r="H221" s="456"/>
      <c r="I221" s="456"/>
      <c r="J221" s="456"/>
      <c r="K221" s="456"/>
      <c r="L221" s="456"/>
      <c r="M221" s="456"/>
      <c r="N221" s="456"/>
      <c r="O221" s="456"/>
      <c r="P221" s="456"/>
      <c r="Q221" s="456"/>
      <c r="R221" s="456"/>
      <c r="S221" s="456"/>
      <c r="T221" s="456"/>
      <c r="U221" s="456"/>
      <c r="V221" s="456"/>
      <c r="W221" s="456"/>
      <c r="X221" s="456"/>
      <c r="Y221" s="456"/>
      <c r="Z221" s="456"/>
      <c r="AA221" s="456"/>
      <c r="AB221" s="456"/>
      <c r="AC221" s="456"/>
      <c r="AD221" s="456"/>
      <c r="AE221" s="456"/>
      <c r="AF221" s="456"/>
      <c r="AG221" s="456"/>
      <c r="AH221" s="456"/>
      <c r="AI221" s="456"/>
      <c r="AJ221" s="456"/>
      <c r="AK221" s="456"/>
      <c r="AL221" s="711">
        <f t="shared" ref="AL221:AY221" si="405">AL73</f>
        <v>1</v>
      </c>
      <c r="AM221" s="711">
        <f t="shared" si="405"/>
        <v>9</v>
      </c>
      <c r="AN221" s="711">
        <f t="shared" si="405"/>
        <v>10</v>
      </c>
      <c r="AO221" s="711">
        <f t="shared" si="405"/>
        <v>1</v>
      </c>
      <c r="AP221" s="711">
        <f t="shared" si="405"/>
        <v>9</v>
      </c>
      <c r="AQ221" s="711">
        <f t="shared" si="405"/>
        <v>10</v>
      </c>
      <c r="AR221" s="711">
        <f t="shared" si="405"/>
        <v>0</v>
      </c>
      <c r="AS221" s="711">
        <f t="shared" si="405"/>
        <v>0</v>
      </c>
      <c r="AT221" s="711">
        <f t="shared" si="405"/>
        <v>0</v>
      </c>
      <c r="AU221" s="711">
        <f t="shared" si="405"/>
        <v>0</v>
      </c>
      <c r="AV221" s="711">
        <f t="shared" si="405"/>
        <v>1</v>
      </c>
      <c r="AW221" s="711">
        <f t="shared" si="405"/>
        <v>0</v>
      </c>
      <c r="AX221" s="721">
        <f t="shared" si="405"/>
        <v>0</v>
      </c>
      <c r="AY221" s="711">
        <f t="shared" si="405"/>
        <v>0</v>
      </c>
      <c r="AZ221" s="456"/>
      <c r="BA221" s="415"/>
    </row>
    <row r="222" spans="1:53" s="394" customFormat="1" hidden="1">
      <c r="A222" s="446">
        <v>42</v>
      </c>
      <c r="B222" s="446" t="str">
        <f t="shared" ref="B222:G222" si="406">B74</f>
        <v>สำนักสงฆ์ห้วยเรือ</v>
      </c>
      <c r="C222" s="446" t="str">
        <f t="shared" si="406"/>
        <v>ปากพะยูน</v>
      </c>
      <c r="D222" s="446">
        <f t="shared" si="406"/>
        <v>0</v>
      </c>
      <c r="E222" s="446">
        <f t="shared" si="406"/>
        <v>45</v>
      </c>
      <c r="F222" s="446">
        <f t="shared" si="406"/>
        <v>4</v>
      </c>
      <c r="G222" s="446" t="str">
        <f t="shared" si="406"/>
        <v>ป</v>
      </c>
      <c r="H222" s="456"/>
      <c r="I222" s="456"/>
      <c r="J222" s="456"/>
      <c r="K222" s="456"/>
      <c r="L222" s="456"/>
      <c r="M222" s="456"/>
      <c r="N222" s="456"/>
      <c r="O222" s="456"/>
      <c r="P222" s="456"/>
      <c r="Q222" s="456"/>
      <c r="R222" s="456"/>
      <c r="S222" s="456"/>
      <c r="T222" s="456"/>
      <c r="U222" s="456"/>
      <c r="V222" s="456"/>
      <c r="W222" s="456"/>
      <c r="X222" s="456"/>
      <c r="Y222" s="456"/>
      <c r="Z222" s="456"/>
      <c r="AA222" s="456"/>
      <c r="AB222" s="456"/>
      <c r="AC222" s="456"/>
      <c r="AD222" s="456"/>
      <c r="AE222" s="456"/>
      <c r="AF222" s="456"/>
      <c r="AG222" s="456"/>
      <c r="AH222" s="456"/>
      <c r="AI222" s="456"/>
      <c r="AJ222" s="456"/>
      <c r="AK222" s="456"/>
      <c r="AL222" s="711">
        <f t="shared" ref="AL222:AY222" si="407">AL74</f>
        <v>1</v>
      </c>
      <c r="AM222" s="711">
        <f t="shared" si="407"/>
        <v>9</v>
      </c>
      <c r="AN222" s="711">
        <f t="shared" si="407"/>
        <v>10</v>
      </c>
      <c r="AO222" s="711">
        <f t="shared" si="407"/>
        <v>1</v>
      </c>
      <c r="AP222" s="711">
        <f t="shared" si="407"/>
        <v>9</v>
      </c>
      <c r="AQ222" s="711">
        <f t="shared" si="407"/>
        <v>10</v>
      </c>
      <c r="AR222" s="711">
        <f t="shared" si="407"/>
        <v>0</v>
      </c>
      <c r="AS222" s="711">
        <f t="shared" si="407"/>
        <v>0</v>
      </c>
      <c r="AT222" s="711">
        <f t="shared" si="407"/>
        <v>0</v>
      </c>
      <c r="AU222" s="711">
        <f t="shared" si="407"/>
        <v>0</v>
      </c>
      <c r="AV222" s="711">
        <f t="shared" si="407"/>
        <v>0</v>
      </c>
      <c r="AW222" s="711">
        <f t="shared" si="407"/>
        <v>1</v>
      </c>
      <c r="AX222" s="721">
        <f t="shared" si="407"/>
        <v>0</v>
      </c>
      <c r="AY222" s="711">
        <f t="shared" si="407"/>
        <v>0</v>
      </c>
      <c r="AZ222" s="456"/>
      <c r="BA222" s="415"/>
    </row>
    <row r="223" spans="1:53" s="394" customFormat="1" hidden="1">
      <c r="A223" s="446">
        <v>119</v>
      </c>
      <c r="B223" s="446" t="str">
        <f t="shared" ref="B223:G223" si="408">B75</f>
        <v>บ้านโคกสัก</v>
      </c>
      <c r="C223" s="446" t="str">
        <f t="shared" si="408"/>
        <v>บางแก้ว</v>
      </c>
      <c r="D223" s="446">
        <f t="shared" si="408"/>
        <v>0</v>
      </c>
      <c r="E223" s="446">
        <f t="shared" si="408"/>
        <v>29</v>
      </c>
      <c r="F223" s="446">
        <f t="shared" si="408"/>
        <v>4</v>
      </c>
      <c r="G223" s="446" t="str">
        <f t="shared" si="408"/>
        <v>ป</v>
      </c>
      <c r="H223" s="456"/>
      <c r="I223" s="456"/>
      <c r="J223" s="456"/>
      <c r="K223" s="456"/>
      <c r="L223" s="456"/>
      <c r="M223" s="456"/>
      <c r="N223" s="456"/>
      <c r="O223" s="456"/>
      <c r="P223" s="456"/>
      <c r="Q223" s="456"/>
      <c r="R223" s="456"/>
      <c r="S223" s="456"/>
      <c r="T223" s="456"/>
      <c r="U223" s="456"/>
      <c r="V223" s="456"/>
      <c r="W223" s="456"/>
      <c r="X223" s="456"/>
      <c r="Y223" s="456"/>
      <c r="Z223" s="456"/>
      <c r="AA223" s="456"/>
      <c r="AB223" s="456"/>
      <c r="AC223" s="456"/>
      <c r="AD223" s="456"/>
      <c r="AE223" s="456"/>
      <c r="AF223" s="456"/>
      <c r="AG223" s="456"/>
      <c r="AH223" s="456"/>
      <c r="AI223" s="456"/>
      <c r="AJ223" s="456"/>
      <c r="AK223" s="456"/>
      <c r="AL223" s="711">
        <f t="shared" ref="AL223:AY223" si="409">AL75</f>
        <v>2</v>
      </c>
      <c r="AM223" s="711">
        <f t="shared" si="409"/>
        <v>11</v>
      </c>
      <c r="AN223" s="711">
        <f t="shared" si="409"/>
        <v>13</v>
      </c>
      <c r="AO223" s="711">
        <f t="shared" si="409"/>
        <v>1</v>
      </c>
      <c r="AP223" s="711">
        <f t="shared" si="409"/>
        <v>11</v>
      </c>
      <c r="AQ223" s="711">
        <f t="shared" si="409"/>
        <v>12</v>
      </c>
      <c r="AR223" s="711">
        <f t="shared" si="409"/>
        <v>1</v>
      </c>
      <c r="AS223" s="711">
        <f t="shared" si="409"/>
        <v>0</v>
      </c>
      <c r="AT223" s="711">
        <f t="shared" si="409"/>
        <v>1</v>
      </c>
      <c r="AU223" s="711">
        <f t="shared" si="409"/>
        <v>8.3333333333333321</v>
      </c>
      <c r="AV223" s="711">
        <f t="shared" si="409"/>
        <v>2</v>
      </c>
      <c r="AW223" s="711">
        <f t="shared" si="409"/>
        <v>0</v>
      </c>
      <c r="AX223" s="721">
        <f t="shared" si="409"/>
        <v>0</v>
      </c>
      <c r="AY223" s="711">
        <f t="shared" si="409"/>
        <v>0</v>
      </c>
      <c r="AZ223" s="456"/>
      <c r="BA223" s="415"/>
    </row>
    <row r="224" spans="1:53" s="394" customFormat="1" hidden="1">
      <c r="A224" s="446">
        <v>30</v>
      </c>
      <c r="B224" s="446" t="str">
        <f t="shared" ref="B224:G224" si="410">B76</f>
        <v>ปากพะยูน</v>
      </c>
      <c r="C224" s="446" t="str">
        <f t="shared" si="410"/>
        <v>ปากพะยูน</v>
      </c>
      <c r="D224" s="446">
        <f t="shared" si="410"/>
        <v>0</v>
      </c>
      <c r="E224" s="446">
        <f t="shared" si="410"/>
        <v>46</v>
      </c>
      <c r="F224" s="446">
        <f t="shared" si="410"/>
        <v>1</v>
      </c>
      <c r="G224" s="446" t="str">
        <f t="shared" si="410"/>
        <v>ป</v>
      </c>
      <c r="H224" s="456"/>
      <c r="I224" s="456"/>
      <c r="J224" s="456"/>
      <c r="K224" s="456"/>
      <c r="L224" s="456"/>
      <c r="M224" s="456"/>
      <c r="N224" s="456"/>
      <c r="O224" s="456"/>
      <c r="P224" s="456"/>
      <c r="Q224" s="456"/>
      <c r="R224" s="456"/>
      <c r="S224" s="456"/>
      <c r="T224" s="456"/>
      <c r="U224" s="456"/>
      <c r="V224" s="456"/>
      <c r="W224" s="456"/>
      <c r="X224" s="456"/>
      <c r="Y224" s="456"/>
      <c r="Z224" s="456"/>
      <c r="AA224" s="456"/>
      <c r="AB224" s="456"/>
      <c r="AC224" s="456"/>
      <c r="AD224" s="456"/>
      <c r="AE224" s="456"/>
      <c r="AF224" s="456"/>
      <c r="AG224" s="456"/>
      <c r="AH224" s="456"/>
      <c r="AI224" s="456"/>
      <c r="AJ224" s="456"/>
      <c r="AK224" s="456"/>
      <c r="AL224" s="711">
        <f t="shared" ref="AL224:AY224" si="411">AL76</f>
        <v>1</v>
      </c>
      <c r="AM224" s="711">
        <f t="shared" si="411"/>
        <v>9</v>
      </c>
      <c r="AN224" s="711">
        <f t="shared" si="411"/>
        <v>10</v>
      </c>
      <c r="AO224" s="711">
        <f t="shared" si="411"/>
        <v>1</v>
      </c>
      <c r="AP224" s="711">
        <f t="shared" si="411"/>
        <v>8</v>
      </c>
      <c r="AQ224" s="711">
        <f t="shared" si="411"/>
        <v>9</v>
      </c>
      <c r="AR224" s="711">
        <f t="shared" si="411"/>
        <v>0</v>
      </c>
      <c r="AS224" s="711">
        <f t="shared" si="411"/>
        <v>1</v>
      </c>
      <c r="AT224" s="711">
        <f t="shared" si="411"/>
        <v>1</v>
      </c>
      <c r="AU224" s="711">
        <f t="shared" si="411"/>
        <v>11.111111111111111</v>
      </c>
      <c r="AV224" s="711">
        <f t="shared" si="411"/>
        <v>1</v>
      </c>
      <c r="AW224" s="711">
        <f t="shared" si="411"/>
        <v>0</v>
      </c>
      <c r="AX224" s="721">
        <f t="shared" si="411"/>
        <v>0</v>
      </c>
      <c r="AY224" s="711">
        <f t="shared" si="411"/>
        <v>0</v>
      </c>
      <c r="AZ224" s="456"/>
      <c r="BA224" s="415"/>
    </row>
    <row r="225" spans="1:53" s="394" customFormat="1" hidden="1">
      <c r="A225" s="446">
        <v>64</v>
      </c>
      <c r="B225" s="446" t="str">
        <f t="shared" ref="B225:G225" si="412">B77</f>
        <v>บ้านพน</v>
      </c>
      <c r="C225" s="446" t="str">
        <f t="shared" si="412"/>
        <v>กงหรา</v>
      </c>
      <c r="D225" s="446">
        <f t="shared" si="412"/>
        <v>0</v>
      </c>
      <c r="E225" s="446">
        <f t="shared" si="412"/>
        <v>27</v>
      </c>
      <c r="F225" s="446">
        <f t="shared" si="412"/>
        <v>4</v>
      </c>
      <c r="G225" s="446" t="str">
        <f t="shared" si="412"/>
        <v>ป</v>
      </c>
      <c r="H225" s="456"/>
      <c r="I225" s="456"/>
      <c r="J225" s="456"/>
      <c r="K225" s="456"/>
      <c r="L225" s="456"/>
      <c r="M225" s="456"/>
      <c r="N225" s="456"/>
      <c r="O225" s="456"/>
      <c r="P225" s="456"/>
      <c r="Q225" s="456"/>
      <c r="R225" s="456"/>
      <c r="S225" s="456"/>
      <c r="T225" s="456"/>
      <c r="U225" s="456"/>
      <c r="V225" s="456"/>
      <c r="W225" s="456"/>
      <c r="X225" s="456"/>
      <c r="Y225" s="456"/>
      <c r="Z225" s="456"/>
      <c r="AA225" s="456"/>
      <c r="AB225" s="456"/>
      <c r="AC225" s="456"/>
      <c r="AD225" s="456"/>
      <c r="AE225" s="456"/>
      <c r="AF225" s="456"/>
      <c r="AG225" s="456"/>
      <c r="AH225" s="456"/>
      <c r="AI225" s="456"/>
      <c r="AJ225" s="456"/>
      <c r="AK225" s="456"/>
      <c r="AL225" s="711">
        <f t="shared" ref="AL225:AY225" si="413">AL77</f>
        <v>1</v>
      </c>
      <c r="AM225" s="711">
        <f t="shared" si="413"/>
        <v>9</v>
      </c>
      <c r="AN225" s="711">
        <f t="shared" si="413"/>
        <v>10</v>
      </c>
      <c r="AO225" s="711">
        <f t="shared" si="413"/>
        <v>1</v>
      </c>
      <c r="AP225" s="711">
        <f t="shared" si="413"/>
        <v>9</v>
      </c>
      <c r="AQ225" s="711">
        <f t="shared" si="413"/>
        <v>10</v>
      </c>
      <c r="AR225" s="711">
        <f t="shared" si="413"/>
        <v>0</v>
      </c>
      <c r="AS225" s="711">
        <f t="shared" si="413"/>
        <v>0</v>
      </c>
      <c r="AT225" s="711">
        <f t="shared" si="413"/>
        <v>0</v>
      </c>
      <c r="AU225" s="711">
        <f t="shared" si="413"/>
        <v>0</v>
      </c>
      <c r="AV225" s="711">
        <f t="shared" si="413"/>
        <v>0</v>
      </c>
      <c r="AW225" s="711">
        <f t="shared" si="413"/>
        <v>0</v>
      </c>
      <c r="AX225" s="721">
        <f t="shared" si="413"/>
        <v>0</v>
      </c>
      <c r="AY225" s="711">
        <f t="shared" si="413"/>
        <v>0</v>
      </c>
      <c r="AZ225" s="456"/>
      <c r="BA225" s="415"/>
    </row>
    <row r="226" spans="1:53" s="394" customFormat="1">
      <c r="A226" s="446">
        <v>117</v>
      </c>
      <c r="B226" s="446" t="str">
        <f t="shared" ref="B226:G226" si="414">B78</f>
        <v>บ้านต้นสน</v>
      </c>
      <c r="C226" s="446" t="str">
        <f t="shared" si="414"/>
        <v>บางแก้ว</v>
      </c>
      <c r="D226" s="446">
        <f t="shared" si="414"/>
        <v>0</v>
      </c>
      <c r="E226" s="446">
        <f t="shared" si="414"/>
        <v>16</v>
      </c>
      <c r="F226" s="446">
        <f t="shared" si="414"/>
        <v>4</v>
      </c>
      <c r="G226" s="446" t="str">
        <f t="shared" si="414"/>
        <v>ป</v>
      </c>
      <c r="H226" s="456"/>
      <c r="I226" s="456"/>
      <c r="J226" s="456"/>
      <c r="K226" s="456"/>
      <c r="L226" s="456"/>
      <c r="M226" s="456"/>
      <c r="N226" s="456"/>
      <c r="O226" s="456"/>
      <c r="P226" s="456"/>
      <c r="Q226" s="456"/>
      <c r="R226" s="456"/>
      <c r="S226" s="456"/>
      <c r="T226" s="456"/>
      <c r="U226" s="456"/>
      <c r="V226" s="456"/>
      <c r="W226" s="456"/>
      <c r="X226" s="456"/>
      <c r="Y226" s="456"/>
      <c r="Z226" s="456"/>
      <c r="AA226" s="456"/>
      <c r="AB226" s="456"/>
      <c r="AC226" s="456"/>
      <c r="AD226" s="456"/>
      <c r="AE226" s="456"/>
      <c r="AF226" s="456"/>
      <c r="AG226" s="456"/>
      <c r="AH226" s="456"/>
      <c r="AI226" s="456"/>
      <c r="AJ226" s="456"/>
      <c r="AK226" s="456"/>
      <c r="AL226" s="711">
        <f t="shared" ref="AL226:AY226" si="415">AL78</f>
        <v>1</v>
      </c>
      <c r="AM226" s="711">
        <f t="shared" si="415"/>
        <v>9</v>
      </c>
      <c r="AN226" s="711">
        <f t="shared" si="415"/>
        <v>10</v>
      </c>
      <c r="AO226" s="711">
        <f t="shared" si="415"/>
        <v>1</v>
      </c>
      <c r="AP226" s="711">
        <f t="shared" si="415"/>
        <v>9</v>
      </c>
      <c r="AQ226" s="711">
        <f t="shared" si="415"/>
        <v>10</v>
      </c>
      <c r="AR226" s="711">
        <f t="shared" si="415"/>
        <v>0</v>
      </c>
      <c r="AS226" s="711">
        <f t="shared" si="415"/>
        <v>0</v>
      </c>
      <c r="AT226" s="711">
        <f t="shared" si="415"/>
        <v>0</v>
      </c>
      <c r="AU226" s="711">
        <f t="shared" si="415"/>
        <v>0</v>
      </c>
      <c r="AV226" s="711">
        <f t="shared" si="415"/>
        <v>1</v>
      </c>
      <c r="AW226" s="711">
        <f t="shared" si="415"/>
        <v>0</v>
      </c>
      <c r="AX226" s="721">
        <f t="shared" si="415"/>
        <v>0</v>
      </c>
      <c r="AY226" s="711">
        <f t="shared" si="415"/>
        <v>1</v>
      </c>
      <c r="AZ226" s="456"/>
      <c r="BA226" s="415"/>
    </row>
    <row r="227" spans="1:53" s="394" customFormat="1" hidden="1">
      <c r="A227" s="446">
        <v>99</v>
      </c>
      <c r="B227" s="446" t="str">
        <f t="shared" ref="B227:G227" si="416">B79</f>
        <v>บ้านห้วยทราย (มิตรภาพที่ 150)</v>
      </c>
      <c r="C227" s="446" t="str">
        <f t="shared" si="416"/>
        <v>ป่าบอน</v>
      </c>
      <c r="D227" s="446">
        <f t="shared" si="416"/>
        <v>0</v>
      </c>
      <c r="E227" s="446">
        <f t="shared" si="416"/>
        <v>22</v>
      </c>
      <c r="F227" s="446">
        <f t="shared" si="416"/>
        <v>1</v>
      </c>
      <c r="G227" s="446" t="str">
        <f t="shared" si="416"/>
        <v>ป</v>
      </c>
      <c r="H227" s="456"/>
      <c r="I227" s="456"/>
      <c r="J227" s="456"/>
      <c r="K227" s="456"/>
      <c r="L227" s="456"/>
      <c r="M227" s="456"/>
      <c r="N227" s="456"/>
      <c r="O227" s="456"/>
      <c r="P227" s="456"/>
      <c r="Q227" s="456"/>
      <c r="R227" s="456"/>
      <c r="S227" s="456"/>
      <c r="T227" s="456"/>
      <c r="U227" s="456"/>
      <c r="V227" s="456"/>
      <c r="W227" s="456"/>
      <c r="X227" s="456"/>
      <c r="Y227" s="456"/>
      <c r="Z227" s="456"/>
      <c r="AA227" s="456"/>
      <c r="AB227" s="456"/>
      <c r="AC227" s="456"/>
      <c r="AD227" s="456"/>
      <c r="AE227" s="456"/>
      <c r="AF227" s="456"/>
      <c r="AG227" s="456"/>
      <c r="AH227" s="456"/>
      <c r="AI227" s="456"/>
      <c r="AJ227" s="456"/>
      <c r="AK227" s="456"/>
      <c r="AL227" s="711">
        <f t="shared" ref="AL227:AY227" si="417">AL79</f>
        <v>1</v>
      </c>
      <c r="AM227" s="711">
        <f t="shared" si="417"/>
        <v>9</v>
      </c>
      <c r="AN227" s="711">
        <f t="shared" si="417"/>
        <v>10</v>
      </c>
      <c r="AO227" s="711">
        <f t="shared" si="417"/>
        <v>1</v>
      </c>
      <c r="AP227" s="711">
        <f t="shared" si="417"/>
        <v>9</v>
      </c>
      <c r="AQ227" s="711">
        <f t="shared" si="417"/>
        <v>10</v>
      </c>
      <c r="AR227" s="711">
        <f t="shared" si="417"/>
        <v>0</v>
      </c>
      <c r="AS227" s="711">
        <f t="shared" si="417"/>
        <v>0</v>
      </c>
      <c r="AT227" s="711">
        <f t="shared" si="417"/>
        <v>0</v>
      </c>
      <c r="AU227" s="711">
        <f t="shared" si="417"/>
        <v>0</v>
      </c>
      <c r="AV227" s="711">
        <f t="shared" si="417"/>
        <v>0</v>
      </c>
      <c r="AW227" s="711">
        <f t="shared" si="417"/>
        <v>0</v>
      </c>
      <c r="AX227" s="721">
        <f t="shared" si="417"/>
        <v>0</v>
      </c>
      <c r="AY227" s="711">
        <f t="shared" si="417"/>
        <v>0</v>
      </c>
      <c r="AZ227" s="456"/>
      <c r="BA227" s="415"/>
    </row>
    <row r="228" spans="1:53" s="394" customFormat="1" hidden="1">
      <c r="A228" s="446">
        <v>103</v>
      </c>
      <c r="B228" s="446" t="str">
        <f t="shared" ref="B228:G228" si="418">B80</f>
        <v>วัดพรุพ้อ</v>
      </c>
      <c r="C228" s="446" t="str">
        <f t="shared" si="418"/>
        <v>ป่าบอน</v>
      </c>
      <c r="D228" s="446">
        <f t="shared" si="418"/>
        <v>0</v>
      </c>
      <c r="E228" s="446">
        <f t="shared" si="418"/>
        <v>15</v>
      </c>
      <c r="F228" s="446">
        <f t="shared" si="418"/>
        <v>4</v>
      </c>
      <c r="G228" s="446" t="str">
        <f t="shared" si="418"/>
        <v>ป</v>
      </c>
      <c r="H228" s="456"/>
      <c r="I228" s="456"/>
      <c r="J228" s="456"/>
      <c r="K228" s="456"/>
      <c r="L228" s="456"/>
      <c r="M228" s="456"/>
      <c r="N228" s="456"/>
      <c r="O228" s="456"/>
      <c r="P228" s="456"/>
      <c r="Q228" s="456"/>
      <c r="R228" s="456"/>
      <c r="S228" s="456"/>
      <c r="T228" s="456"/>
      <c r="U228" s="456"/>
      <c r="V228" s="456"/>
      <c r="W228" s="456"/>
      <c r="X228" s="456"/>
      <c r="Y228" s="456"/>
      <c r="Z228" s="456"/>
      <c r="AA228" s="456"/>
      <c r="AB228" s="456"/>
      <c r="AC228" s="456"/>
      <c r="AD228" s="456"/>
      <c r="AE228" s="456"/>
      <c r="AF228" s="456"/>
      <c r="AG228" s="456"/>
      <c r="AH228" s="456"/>
      <c r="AI228" s="456"/>
      <c r="AJ228" s="456"/>
      <c r="AK228" s="456"/>
      <c r="AL228" s="711">
        <f t="shared" ref="AL228:AY228" si="419">AL80</f>
        <v>1</v>
      </c>
      <c r="AM228" s="711">
        <f t="shared" si="419"/>
        <v>9</v>
      </c>
      <c r="AN228" s="711">
        <f t="shared" si="419"/>
        <v>10</v>
      </c>
      <c r="AO228" s="711">
        <f t="shared" si="419"/>
        <v>1</v>
      </c>
      <c r="AP228" s="711">
        <f t="shared" si="419"/>
        <v>9</v>
      </c>
      <c r="AQ228" s="711">
        <f t="shared" si="419"/>
        <v>10</v>
      </c>
      <c r="AR228" s="711">
        <f t="shared" si="419"/>
        <v>0</v>
      </c>
      <c r="AS228" s="711">
        <f t="shared" si="419"/>
        <v>0</v>
      </c>
      <c r="AT228" s="711">
        <f t="shared" si="419"/>
        <v>0</v>
      </c>
      <c r="AU228" s="711">
        <f t="shared" si="419"/>
        <v>0</v>
      </c>
      <c r="AV228" s="711">
        <f t="shared" si="419"/>
        <v>0</v>
      </c>
      <c r="AW228" s="711">
        <f t="shared" si="419"/>
        <v>0</v>
      </c>
      <c r="AX228" s="721">
        <f t="shared" si="419"/>
        <v>0</v>
      </c>
      <c r="AY228" s="711">
        <f t="shared" si="419"/>
        <v>0</v>
      </c>
      <c r="AZ228" s="456"/>
      <c r="BA228" s="415"/>
    </row>
    <row r="229" spans="1:53" s="394" customFormat="1" hidden="1">
      <c r="A229" s="446">
        <v>49</v>
      </c>
      <c r="B229" s="446" t="str">
        <f t="shared" ref="B229:G229" si="420">B81</f>
        <v>บ้านบางมวง</v>
      </c>
      <c r="C229" s="446" t="str">
        <f t="shared" si="420"/>
        <v>ปากพะยูน</v>
      </c>
      <c r="D229" s="446">
        <f t="shared" si="420"/>
        <v>0</v>
      </c>
      <c r="E229" s="446">
        <f t="shared" si="420"/>
        <v>22</v>
      </c>
      <c r="F229" s="446">
        <f t="shared" si="420"/>
        <v>4</v>
      </c>
      <c r="G229" s="446" t="str">
        <f t="shared" si="420"/>
        <v>ป</v>
      </c>
      <c r="H229" s="456"/>
      <c r="I229" s="456"/>
      <c r="J229" s="456"/>
      <c r="K229" s="456"/>
      <c r="L229" s="456"/>
      <c r="M229" s="456"/>
      <c r="N229" s="456"/>
      <c r="O229" s="456"/>
      <c r="P229" s="456"/>
      <c r="Q229" s="456"/>
      <c r="R229" s="456"/>
      <c r="S229" s="456"/>
      <c r="T229" s="456"/>
      <c r="U229" s="456"/>
      <c r="V229" s="456"/>
      <c r="W229" s="456"/>
      <c r="X229" s="456"/>
      <c r="Y229" s="456"/>
      <c r="Z229" s="456"/>
      <c r="AA229" s="456"/>
      <c r="AB229" s="456"/>
      <c r="AC229" s="456"/>
      <c r="AD229" s="456"/>
      <c r="AE229" s="456"/>
      <c r="AF229" s="456"/>
      <c r="AG229" s="456"/>
      <c r="AH229" s="456"/>
      <c r="AI229" s="456"/>
      <c r="AJ229" s="456"/>
      <c r="AK229" s="456"/>
      <c r="AL229" s="711">
        <f t="shared" ref="AL229:AY229" si="421">AL81</f>
        <v>1</v>
      </c>
      <c r="AM229" s="711">
        <f t="shared" si="421"/>
        <v>9</v>
      </c>
      <c r="AN229" s="711">
        <f t="shared" si="421"/>
        <v>10</v>
      </c>
      <c r="AO229" s="711">
        <f t="shared" si="421"/>
        <v>1</v>
      </c>
      <c r="AP229" s="711">
        <f t="shared" si="421"/>
        <v>9</v>
      </c>
      <c r="AQ229" s="711">
        <f t="shared" si="421"/>
        <v>10</v>
      </c>
      <c r="AR229" s="711">
        <f t="shared" si="421"/>
        <v>0</v>
      </c>
      <c r="AS229" s="711">
        <f t="shared" si="421"/>
        <v>0</v>
      </c>
      <c r="AT229" s="711">
        <f t="shared" si="421"/>
        <v>0</v>
      </c>
      <c r="AU229" s="711">
        <f t="shared" si="421"/>
        <v>0</v>
      </c>
      <c r="AV229" s="711">
        <f t="shared" si="421"/>
        <v>0</v>
      </c>
      <c r="AW229" s="711">
        <f t="shared" si="421"/>
        <v>0</v>
      </c>
      <c r="AX229" s="721">
        <f t="shared" si="421"/>
        <v>0</v>
      </c>
      <c r="AY229" s="711">
        <f t="shared" si="421"/>
        <v>0</v>
      </c>
      <c r="AZ229" s="456"/>
      <c r="BA229" s="415"/>
    </row>
    <row r="230" spans="1:53" s="394" customFormat="1" hidden="1">
      <c r="A230" s="446">
        <v>100</v>
      </c>
      <c r="B230" s="446" t="str">
        <f t="shared" ref="B230:G230" si="422">B82</f>
        <v>วัดท่าดินแดง</v>
      </c>
      <c r="C230" s="446" t="str">
        <f t="shared" si="422"/>
        <v>ป่าบอน</v>
      </c>
      <c r="D230" s="446">
        <f t="shared" si="422"/>
        <v>0</v>
      </c>
      <c r="E230" s="446">
        <f t="shared" si="422"/>
        <v>21</v>
      </c>
      <c r="F230" s="446">
        <f t="shared" si="422"/>
        <v>4</v>
      </c>
      <c r="G230" s="446" t="str">
        <f t="shared" si="422"/>
        <v>ป</v>
      </c>
      <c r="H230" s="456"/>
      <c r="I230" s="456"/>
      <c r="J230" s="456"/>
      <c r="K230" s="456"/>
      <c r="L230" s="456"/>
      <c r="M230" s="456"/>
      <c r="N230" s="456"/>
      <c r="O230" s="456"/>
      <c r="P230" s="456"/>
      <c r="Q230" s="456"/>
      <c r="R230" s="456"/>
      <c r="S230" s="456"/>
      <c r="T230" s="456"/>
      <c r="U230" s="456"/>
      <c r="V230" s="456"/>
      <c r="W230" s="456"/>
      <c r="X230" s="456"/>
      <c r="Y230" s="456"/>
      <c r="Z230" s="456"/>
      <c r="AA230" s="456"/>
      <c r="AB230" s="456"/>
      <c r="AC230" s="456"/>
      <c r="AD230" s="456"/>
      <c r="AE230" s="456"/>
      <c r="AF230" s="456"/>
      <c r="AG230" s="456"/>
      <c r="AH230" s="456"/>
      <c r="AI230" s="456"/>
      <c r="AJ230" s="456"/>
      <c r="AK230" s="456"/>
      <c r="AL230" s="711">
        <f t="shared" ref="AL230:AY230" si="423">AL82</f>
        <v>1</v>
      </c>
      <c r="AM230" s="711">
        <f t="shared" si="423"/>
        <v>9</v>
      </c>
      <c r="AN230" s="711">
        <f t="shared" si="423"/>
        <v>10</v>
      </c>
      <c r="AO230" s="711">
        <f t="shared" si="423"/>
        <v>1</v>
      </c>
      <c r="AP230" s="711">
        <f t="shared" si="423"/>
        <v>9</v>
      </c>
      <c r="AQ230" s="711">
        <f t="shared" si="423"/>
        <v>10</v>
      </c>
      <c r="AR230" s="711">
        <f t="shared" si="423"/>
        <v>0</v>
      </c>
      <c r="AS230" s="711">
        <f t="shared" si="423"/>
        <v>0</v>
      </c>
      <c r="AT230" s="711">
        <f t="shared" si="423"/>
        <v>0</v>
      </c>
      <c r="AU230" s="711">
        <f t="shared" si="423"/>
        <v>0</v>
      </c>
      <c r="AV230" s="711">
        <f t="shared" si="423"/>
        <v>0</v>
      </c>
      <c r="AW230" s="711">
        <f t="shared" si="423"/>
        <v>0</v>
      </c>
      <c r="AX230" s="721">
        <f t="shared" si="423"/>
        <v>0</v>
      </c>
      <c r="AY230" s="711">
        <f t="shared" si="423"/>
        <v>0</v>
      </c>
      <c r="AZ230" s="456"/>
      <c r="BA230" s="415"/>
    </row>
    <row r="231" spans="1:53" s="394" customFormat="1" hidden="1">
      <c r="A231" s="446">
        <v>106</v>
      </c>
      <c r="B231" s="446" t="str">
        <f t="shared" ref="B231:G231" si="424">B83</f>
        <v>บ้านทุ่งคลองควาย</v>
      </c>
      <c r="C231" s="446" t="str">
        <f t="shared" si="424"/>
        <v>ป่าบอน</v>
      </c>
      <c r="D231" s="446">
        <f t="shared" si="424"/>
        <v>0</v>
      </c>
      <c r="E231" s="446">
        <f t="shared" si="424"/>
        <v>15</v>
      </c>
      <c r="F231" s="446">
        <f t="shared" si="424"/>
        <v>4</v>
      </c>
      <c r="G231" s="446" t="str">
        <f t="shared" si="424"/>
        <v>ป</v>
      </c>
      <c r="H231" s="456"/>
      <c r="I231" s="456"/>
      <c r="J231" s="456"/>
      <c r="K231" s="456"/>
      <c r="L231" s="456"/>
      <c r="M231" s="456"/>
      <c r="N231" s="456"/>
      <c r="O231" s="456"/>
      <c r="P231" s="456"/>
      <c r="Q231" s="456"/>
      <c r="R231" s="456"/>
      <c r="S231" s="456"/>
      <c r="T231" s="456"/>
      <c r="U231" s="456"/>
      <c r="V231" s="456"/>
      <c r="W231" s="456"/>
      <c r="X231" s="456"/>
      <c r="Y231" s="456"/>
      <c r="Z231" s="456"/>
      <c r="AA231" s="456"/>
      <c r="AB231" s="456"/>
      <c r="AC231" s="456"/>
      <c r="AD231" s="456"/>
      <c r="AE231" s="456"/>
      <c r="AF231" s="456"/>
      <c r="AG231" s="456"/>
      <c r="AH231" s="456"/>
      <c r="AI231" s="456"/>
      <c r="AJ231" s="456"/>
      <c r="AK231" s="456"/>
      <c r="AL231" s="711">
        <f t="shared" ref="AL231:AY231" si="425">AL83</f>
        <v>1</v>
      </c>
      <c r="AM231" s="711">
        <f t="shared" si="425"/>
        <v>9</v>
      </c>
      <c r="AN231" s="711">
        <f t="shared" si="425"/>
        <v>10</v>
      </c>
      <c r="AO231" s="711">
        <f t="shared" si="425"/>
        <v>1</v>
      </c>
      <c r="AP231" s="711">
        <f t="shared" si="425"/>
        <v>9</v>
      </c>
      <c r="AQ231" s="711">
        <f t="shared" si="425"/>
        <v>10</v>
      </c>
      <c r="AR231" s="711">
        <f t="shared" si="425"/>
        <v>0</v>
      </c>
      <c r="AS231" s="711">
        <f t="shared" si="425"/>
        <v>0</v>
      </c>
      <c r="AT231" s="711">
        <f t="shared" si="425"/>
        <v>0</v>
      </c>
      <c r="AU231" s="711">
        <f t="shared" si="425"/>
        <v>0</v>
      </c>
      <c r="AV231" s="711">
        <f t="shared" si="425"/>
        <v>0</v>
      </c>
      <c r="AW231" s="711">
        <f t="shared" si="425"/>
        <v>0</v>
      </c>
      <c r="AX231" s="721">
        <f t="shared" si="425"/>
        <v>0</v>
      </c>
      <c r="AY231" s="711">
        <f t="shared" si="425"/>
        <v>0</v>
      </c>
      <c r="AZ231" s="456"/>
      <c r="BA231" s="415"/>
    </row>
    <row r="232" spans="1:53" s="394" customFormat="1" hidden="1">
      <c r="A232" s="446">
        <v>68</v>
      </c>
      <c r="B232" s="446" t="str">
        <f t="shared" ref="B232:G232" si="426">B84</f>
        <v>สามัคคีอนุสรณ์</v>
      </c>
      <c r="C232" s="446" t="str">
        <f t="shared" si="426"/>
        <v>กงหรา</v>
      </c>
      <c r="D232" s="446">
        <f t="shared" si="426"/>
        <v>0</v>
      </c>
      <c r="E232" s="446">
        <f t="shared" si="426"/>
        <v>25</v>
      </c>
      <c r="F232" s="446">
        <f t="shared" si="426"/>
        <v>4</v>
      </c>
      <c r="G232" s="446" t="str">
        <f t="shared" si="426"/>
        <v>ป</v>
      </c>
      <c r="H232" s="456"/>
      <c r="I232" s="456"/>
      <c r="J232" s="456"/>
      <c r="K232" s="456"/>
      <c r="L232" s="456"/>
      <c r="M232" s="456"/>
      <c r="N232" s="456"/>
      <c r="O232" s="456"/>
      <c r="P232" s="456"/>
      <c r="Q232" s="456"/>
      <c r="R232" s="456"/>
      <c r="S232" s="456"/>
      <c r="T232" s="456"/>
      <c r="U232" s="456"/>
      <c r="V232" s="456"/>
      <c r="W232" s="456"/>
      <c r="X232" s="456"/>
      <c r="Y232" s="456"/>
      <c r="Z232" s="456"/>
      <c r="AA232" s="456"/>
      <c r="AB232" s="456"/>
      <c r="AC232" s="456"/>
      <c r="AD232" s="456"/>
      <c r="AE232" s="456"/>
      <c r="AF232" s="456"/>
      <c r="AG232" s="456"/>
      <c r="AH232" s="456"/>
      <c r="AI232" s="456"/>
      <c r="AJ232" s="456"/>
      <c r="AK232" s="456"/>
      <c r="AL232" s="711">
        <f t="shared" ref="AL232:AY232" si="427">AL84</f>
        <v>1</v>
      </c>
      <c r="AM232" s="711">
        <f t="shared" si="427"/>
        <v>9</v>
      </c>
      <c r="AN232" s="711">
        <f t="shared" si="427"/>
        <v>10</v>
      </c>
      <c r="AO232" s="711">
        <f t="shared" si="427"/>
        <v>1</v>
      </c>
      <c r="AP232" s="711">
        <f t="shared" si="427"/>
        <v>9</v>
      </c>
      <c r="AQ232" s="711">
        <f t="shared" si="427"/>
        <v>10</v>
      </c>
      <c r="AR232" s="711">
        <f t="shared" si="427"/>
        <v>0</v>
      </c>
      <c r="AS232" s="711">
        <f t="shared" si="427"/>
        <v>0</v>
      </c>
      <c r="AT232" s="711">
        <f t="shared" si="427"/>
        <v>0</v>
      </c>
      <c r="AU232" s="711">
        <f t="shared" si="427"/>
        <v>0</v>
      </c>
      <c r="AV232" s="711">
        <f t="shared" si="427"/>
        <v>0</v>
      </c>
      <c r="AW232" s="711">
        <f t="shared" si="427"/>
        <v>0</v>
      </c>
      <c r="AX232" s="721">
        <f t="shared" si="427"/>
        <v>0</v>
      </c>
      <c r="AY232" s="711">
        <f t="shared" si="427"/>
        <v>0</v>
      </c>
      <c r="AZ232" s="456"/>
      <c r="BA232" s="415"/>
    </row>
    <row r="233" spans="1:53" s="394" customFormat="1" hidden="1">
      <c r="A233" s="446">
        <v>110</v>
      </c>
      <c r="B233" s="446" t="str">
        <f t="shared" ref="B233:G233" si="428">B85</f>
        <v>บ้านยางขาคีม</v>
      </c>
      <c r="C233" s="446" t="str">
        <f t="shared" si="428"/>
        <v>ป่าบอน</v>
      </c>
      <c r="D233" s="446">
        <f t="shared" si="428"/>
        <v>0</v>
      </c>
      <c r="E233" s="446">
        <f t="shared" si="428"/>
        <v>18</v>
      </c>
      <c r="F233" s="446">
        <f t="shared" si="428"/>
        <v>4</v>
      </c>
      <c r="G233" s="446" t="str">
        <f t="shared" si="428"/>
        <v>ป</v>
      </c>
      <c r="H233" s="456"/>
      <c r="I233" s="456"/>
      <c r="J233" s="456"/>
      <c r="K233" s="456"/>
      <c r="L233" s="456"/>
      <c r="M233" s="456"/>
      <c r="N233" s="456"/>
      <c r="O233" s="456"/>
      <c r="P233" s="456"/>
      <c r="Q233" s="456"/>
      <c r="R233" s="456"/>
      <c r="S233" s="456"/>
      <c r="T233" s="456"/>
      <c r="U233" s="456"/>
      <c r="V233" s="456"/>
      <c r="W233" s="456"/>
      <c r="X233" s="456"/>
      <c r="Y233" s="456"/>
      <c r="Z233" s="456"/>
      <c r="AA233" s="456"/>
      <c r="AB233" s="456"/>
      <c r="AC233" s="456"/>
      <c r="AD233" s="456"/>
      <c r="AE233" s="456"/>
      <c r="AF233" s="456"/>
      <c r="AG233" s="456"/>
      <c r="AH233" s="456"/>
      <c r="AI233" s="456"/>
      <c r="AJ233" s="456"/>
      <c r="AK233" s="456"/>
      <c r="AL233" s="711">
        <f t="shared" ref="AL233:AY233" si="429">AL85</f>
        <v>1</v>
      </c>
      <c r="AM233" s="711">
        <f t="shared" si="429"/>
        <v>9</v>
      </c>
      <c r="AN233" s="711">
        <f t="shared" si="429"/>
        <v>10</v>
      </c>
      <c r="AO233" s="711">
        <f t="shared" si="429"/>
        <v>1</v>
      </c>
      <c r="AP233" s="711">
        <f t="shared" si="429"/>
        <v>9</v>
      </c>
      <c r="AQ233" s="711">
        <f t="shared" si="429"/>
        <v>10</v>
      </c>
      <c r="AR233" s="711">
        <f t="shared" si="429"/>
        <v>0</v>
      </c>
      <c r="AS233" s="711">
        <f t="shared" si="429"/>
        <v>0</v>
      </c>
      <c r="AT233" s="711">
        <f t="shared" si="429"/>
        <v>0</v>
      </c>
      <c r="AU233" s="711">
        <f t="shared" si="429"/>
        <v>0</v>
      </c>
      <c r="AV233" s="711">
        <f t="shared" si="429"/>
        <v>0</v>
      </c>
      <c r="AW233" s="711">
        <f t="shared" si="429"/>
        <v>0</v>
      </c>
      <c r="AX233" s="721">
        <f t="shared" si="429"/>
        <v>0</v>
      </c>
      <c r="AY233" s="711">
        <f t="shared" si="429"/>
        <v>0</v>
      </c>
      <c r="AZ233" s="456"/>
      <c r="BA233" s="415"/>
    </row>
    <row r="234" spans="1:53" s="394" customFormat="1" hidden="1">
      <c r="A234" s="446">
        <v>62</v>
      </c>
      <c r="B234" s="446" t="str">
        <f t="shared" ref="B234:G234" si="430">B86</f>
        <v>บ้านควนนกหว้า</v>
      </c>
      <c r="C234" s="446" t="str">
        <f t="shared" si="430"/>
        <v>ปากพะยูน</v>
      </c>
      <c r="D234" s="446">
        <f t="shared" si="430"/>
        <v>0</v>
      </c>
      <c r="E234" s="446">
        <f t="shared" si="430"/>
        <v>34</v>
      </c>
      <c r="F234" s="446">
        <f t="shared" si="430"/>
        <v>4</v>
      </c>
      <c r="G234" s="446" t="str">
        <f t="shared" si="430"/>
        <v>ป</v>
      </c>
      <c r="H234" s="456"/>
      <c r="I234" s="456"/>
      <c r="J234" s="456"/>
      <c r="K234" s="456"/>
      <c r="L234" s="456"/>
      <c r="M234" s="456"/>
      <c r="N234" s="456"/>
      <c r="O234" s="456"/>
      <c r="P234" s="456"/>
      <c r="Q234" s="456"/>
      <c r="R234" s="456"/>
      <c r="S234" s="456"/>
      <c r="T234" s="456"/>
      <c r="U234" s="456"/>
      <c r="V234" s="456"/>
      <c r="W234" s="456"/>
      <c r="X234" s="456"/>
      <c r="Y234" s="456"/>
      <c r="Z234" s="456"/>
      <c r="AA234" s="456"/>
      <c r="AB234" s="456"/>
      <c r="AC234" s="456"/>
      <c r="AD234" s="456"/>
      <c r="AE234" s="456"/>
      <c r="AF234" s="456"/>
      <c r="AG234" s="456"/>
      <c r="AH234" s="456"/>
      <c r="AI234" s="456"/>
      <c r="AJ234" s="456"/>
      <c r="AK234" s="456"/>
      <c r="AL234" s="711">
        <f t="shared" ref="AL234:AY234" si="431">AL86</f>
        <v>1</v>
      </c>
      <c r="AM234" s="711">
        <f t="shared" si="431"/>
        <v>9</v>
      </c>
      <c r="AN234" s="711">
        <f t="shared" si="431"/>
        <v>10</v>
      </c>
      <c r="AO234" s="711">
        <f t="shared" si="431"/>
        <v>1</v>
      </c>
      <c r="AP234" s="711">
        <f t="shared" si="431"/>
        <v>9</v>
      </c>
      <c r="AQ234" s="711">
        <f t="shared" si="431"/>
        <v>10</v>
      </c>
      <c r="AR234" s="711">
        <f t="shared" si="431"/>
        <v>0</v>
      </c>
      <c r="AS234" s="711">
        <f t="shared" si="431"/>
        <v>0</v>
      </c>
      <c r="AT234" s="711">
        <f t="shared" si="431"/>
        <v>0</v>
      </c>
      <c r="AU234" s="711">
        <f t="shared" si="431"/>
        <v>0</v>
      </c>
      <c r="AV234" s="711">
        <f t="shared" si="431"/>
        <v>0</v>
      </c>
      <c r="AW234" s="711">
        <f t="shared" si="431"/>
        <v>0</v>
      </c>
      <c r="AX234" s="721">
        <f t="shared" si="431"/>
        <v>0</v>
      </c>
      <c r="AY234" s="711">
        <f t="shared" si="431"/>
        <v>0</v>
      </c>
      <c r="AZ234" s="456"/>
      <c r="BA234" s="415"/>
    </row>
    <row r="235" spans="1:53" s="394" customFormat="1" hidden="1">
      <c r="A235" s="446">
        <v>8</v>
      </c>
      <c r="B235" s="446" t="str">
        <f t="shared" ref="B235:G235" si="432">B87</f>
        <v>บ้านลานช้าง(มิตรภาพ 45)</v>
      </c>
      <c r="C235" s="446" t="str">
        <f t="shared" si="432"/>
        <v>เขาชัยสน</v>
      </c>
      <c r="D235" s="446">
        <f t="shared" si="432"/>
        <v>0</v>
      </c>
      <c r="E235" s="446">
        <f t="shared" si="432"/>
        <v>21</v>
      </c>
      <c r="F235" s="446">
        <f t="shared" si="432"/>
        <v>4</v>
      </c>
      <c r="G235" s="446" t="str">
        <f t="shared" si="432"/>
        <v>ป</v>
      </c>
      <c r="H235" s="456"/>
      <c r="I235" s="456"/>
      <c r="J235" s="456"/>
      <c r="K235" s="456"/>
      <c r="L235" s="456"/>
      <c r="M235" s="456"/>
      <c r="N235" s="456"/>
      <c r="O235" s="456"/>
      <c r="P235" s="456"/>
      <c r="Q235" s="456"/>
      <c r="R235" s="456"/>
      <c r="S235" s="456"/>
      <c r="T235" s="456"/>
      <c r="U235" s="456"/>
      <c r="V235" s="456"/>
      <c r="W235" s="456"/>
      <c r="X235" s="456"/>
      <c r="Y235" s="456"/>
      <c r="Z235" s="456"/>
      <c r="AA235" s="456"/>
      <c r="AB235" s="456"/>
      <c r="AC235" s="456"/>
      <c r="AD235" s="456"/>
      <c r="AE235" s="456"/>
      <c r="AF235" s="456"/>
      <c r="AG235" s="456"/>
      <c r="AH235" s="456"/>
      <c r="AI235" s="456"/>
      <c r="AJ235" s="456"/>
      <c r="AK235" s="456"/>
      <c r="AL235" s="711">
        <f t="shared" ref="AL235:AY235" si="433">AL87</f>
        <v>1</v>
      </c>
      <c r="AM235" s="711">
        <f t="shared" si="433"/>
        <v>10</v>
      </c>
      <c r="AN235" s="711">
        <f t="shared" si="433"/>
        <v>11</v>
      </c>
      <c r="AO235" s="711">
        <f t="shared" si="433"/>
        <v>1</v>
      </c>
      <c r="AP235" s="711">
        <f t="shared" si="433"/>
        <v>10</v>
      </c>
      <c r="AQ235" s="711">
        <f t="shared" si="433"/>
        <v>11</v>
      </c>
      <c r="AR235" s="711">
        <f t="shared" si="433"/>
        <v>0</v>
      </c>
      <c r="AS235" s="711">
        <f t="shared" si="433"/>
        <v>0</v>
      </c>
      <c r="AT235" s="711">
        <f t="shared" si="433"/>
        <v>0</v>
      </c>
      <c r="AU235" s="711">
        <f t="shared" si="433"/>
        <v>0</v>
      </c>
      <c r="AV235" s="711">
        <f t="shared" si="433"/>
        <v>0</v>
      </c>
      <c r="AW235" s="711">
        <f t="shared" si="433"/>
        <v>0</v>
      </c>
      <c r="AX235" s="721">
        <f t="shared" si="433"/>
        <v>0</v>
      </c>
      <c r="AY235" s="711">
        <f t="shared" si="433"/>
        <v>0</v>
      </c>
      <c r="AZ235" s="456"/>
      <c r="BA235" s="415"/>
    </row>
    <row r="236" spans="1:53" s="394" customFormat="1" hidden="1">
      <c r="A236" s="446">
        <v>32</v>
      </c>
      <c r="B236" s="446" t="str">
        <f t="shared" ref="B236:G236" si="434">B88</f>
        <v>บ้านโพธิ์ (ชุมคณานุสรณ์)</v>
      </c>
      <c r="C236" s="446" t="str">
        <f t="shared" si="434"/>
        <v>ปากพะยูน</v>
      </c>
      <c r="D236" s="446">
        <f t="shared" si="434"/>
        <v>0</v>
      </c>
      <c r="E236" s="446">
        <f t="shared" si="434"/>
        <v>30</v>
      </c>
      <c r="F236" s="446">
        <f t="shared" si="434"/>
        <v>4</v>
      </c>
      <c r="G236" s="446" t="str">
        <f t="shared" si="434"/>
        <v>ป</v>
      </c>
      <c r="H236" s="456"/>
      <c r="I236" s="456"/>
      <c r="J236" s="456"/>
      <c r="K236" s="456"/>
      <c r="L236" s="456"/>
      <c r="M236" s="456"/>
      <c r="N236" s="456"/>
      <c r="O236" s="456"/>
      <c r="P236" s="456"/>
      <c r="Q236" s="456"/>
      <c r="R236" s="456"/>
      <c r="S236" s="456"/>
      <c r="T236" s="456"/>
      <c r="U236" s="456"/>
      <c r="V236" s="456"/>
      <c r="W236" s="456"/>
      <c r="X236" s="456"/>
      <c r="Y236" s="456"/>
      <c r="Z236" s="456"/>
      <c r="AA236" s="456"/>
      <c r="AB236" s="456"/>
      <c r="AC236" s="456"/>
      <c r="AD236" s="456"/>
      <c r="AE236" s="456"/>
      <c r="AF236" s="456"/>
      <c r="AG236" s="456"/>
      <c r="AH236" s="456"/>
      <c r="AI236" s="456"/>
      <c r="AJ236" s="456"/>
      <c r="AK236" s="456"/>
      <c r="AL236" s="711">
        <f t="shared" ref="AL236:AY236" si="435">AL88</f>
        <v>1</v>
      </c>
      <c r="AM236" s="711">
        <f t="shared" si="435"/>
        <v>10</v>
      </c>
      <c r="AN236" s="711">
        <f t="shared" si="435"/>
        <v>11</v>
      </c>
      <c r="AO236" s="711">
        <f t="shared" si="435"/>
        <v>1</v>
      </c>
      <c r="AP236" s="711">
        <f t="shared" si="435"/>
        <v>10</v>
      </c>
      <c r="AQ236" s="711">
        <f t="shared" si="435"/>
        <v>11</v>
      </c>
      <c r="AR236" s="711">
        <f t="shared" si="435"/>
        <v>0</v>
      </c>
      <c r="AS236" s="711">
        <f t="shared" si="435"/>
        <v>0</v>
      </c>
      <c r="AT236" s="711">
        <f t="shared" si="435"/>
        <v>0</v>
      </c>
      <c r="AU236" s="711">
        <f t="shared" si="435"/>
        <v>0</v>
      </c>
      <c r="AV236" s="711">
        <f t="shared" si="435"/>
        <v>0</v>
      </c>
      <c r="AW236" s="711">
        <f t="shared" si="435"/>
        <v>0</v>
      </c>
      <c r="AX236" s="721">
        <f t="shared" si="435"/>
        <v>0</v>
      </c>
      <c r="AY236" s="711">
        <f t="shared" si="435"/>
        <v>0</v>
      </c>
      <c r="AZ236" s="456"/>
      <c r="BA236" s="415"/>
    </row>
    <row r="237" spans="1:53" s="394" customFormat="1" hidden="1">
      <c r="A237" s="446">
        <v>46</v>
      </c>
      <c r="B237" s="446" t="str">
        <f t="shared" ref="B237:G237" si="436">B89</f>
        <v>วัดหัวควน</v>
      </c>
      <c r="C237" s="446" t="str">
        <f t="shared" si="436"/>
        <v>ปากพะยูน</v>
      </c>
      <c r="D237" s="446">
        <f t="shared" si="436"/>
        <v>0</v>
      </c>
      <c r="E237" s="446">
        <f t="shared" si="436"/>
        <v>27</v>
      </c>
      <c r="F237" s="446">
        <f t="shared" si="436"/>
        <v>4</v>
      </c>
      <c r="G237" s="446" t="str">
        <f t="shared" si="436"/>
        <v>ป</v>
      </c>
      <c r="H237" s="456"/>
      <c r="I237" s="456"/>
      <c r="J237" s="456"/>
      <c r="K237" s="456"/>
      <c r="L237" s="456"/>
      <c r="M237" s="456"/>
      <c r="N237" s="456"/>
      <c r="O237" s="456"/>
      <c r="P237" s="456"/>
      <c r="Q237" s="456"/>
      <c r="R237" s="456"/>
      <c r="S237" s="456"/>
      <c r="T237" s="456"/>
      <c r="U237" s="456"/>
      <c r="V237" s="456"/>
      <c r="W237" s="456"/>
      <c r="X237" s="456"/>
      <c r="Y237" s="456"/>
      <c r="Z237" s="456"/>
      <c r="AA237" s="456"/>
      <c r="AB237" s="456"/>
      <c r="AC237" s="456"/>
      <c r="AD237" s="456"/>
      <c r="AE237" s="456"/>
      <c r="AF237" s="456"/>
      <c r="AG237" s="456"/>
      <c r="AH237" s="456"/>
      <c r="AI237" s="456"/>
      <c r="AJ237" s="456"/>
      <c r="AK237" s="456"/>
      <c r="AL237" s="711">
        <f t="shared" ref="AL237:AY237" si="437">AL89</f>
        <v>1</v>
      </c>
      <c r="AM237" s="711">
        <f t="shared" si="437"/>
        <v>11</v>
      </c>
      <c r="AN237" s="711">
        <f t="shared" si="437"/>
        <v>12</v>
      </c>
      <c r="AO237" s="711">
        <f t="shared" si="437"/>
        <v>1</v>
      </c>
      <c r="AP237" s="711">
        <f t="shared" si="437"/>
        <v>11</v>
      </c>
      <c r="AQ237" s="711">
        <f t="shared" si="437"/>
        <v>12</v>
      </c>
      <c r="AR237" s="711">
        <f t="shared" si="437"/>
        <v>0</v>
      </c>
      <c r="AS237" s="711">
        <f t="shared" si="437"/>
        <v>0</v>
      </c>
      <c r="AT237" s="711">
        <f t="shared" si="437"/>
        <v>0</v>
      </c>
      <c r="AU237" s="711">
        <f t="shared" si="437"/>
        <v>0</v>
      </c>
      <c r="AV237" s="711">
        <f t="shared" si="437"/>
        <v>0</v>
      </c>
      <c r="AW237" s="711">
        <f t="shared" si="437"/>
        <v>0</v>
      </c>
      <c r="AX237" s="721">
        <f t="shared" si="437"/>
        <v>0</v>
      </c>
      <c r="AY237" s="711">
        <f t="shared" si="437"/>
        <v>0</v>
      </c>
      <c r="AZ237" s="456"/>
      <c r="BA237" s="415"/>
    </row>
    <row r="238" spans="1:53" s="394" customFormat="1" hidden="1">
      <c r="A238" s="446">
        <v>21</v>
      </c>
      <c r="B238" s="446" t="str">
        <f t="shared" ref="B238:G238" si="438">B90</f>
        <v>บ้านท่าลาด</v>
      </c>
      <c r="C238" s="446" t="str">
        <f t="shared" si="438"/>
        <v>เขาชัยสน</v>
      </c>
      <c r="D238" s="446">
        <f t="shared" si="438"/>
        <v>0</v>
      </c>
      <c r="E238" s="446">
        <f t="shared" si="438"/>
        <v>20</v>
      </c>
      <c r="F238" s="446">
        <f t="shared" si="438"/>
        <v>1</v>
      </c>
      <c r="G238" s="446" t="str">
        <f t="shared" si="438"/>
        <v>ป</v>
      </c>
      <c r="H238" s="456"/>
      <c r="I238" s="456"/>
      <c r="J238" s="456"/>
      <c r="K238" s="456"/>
      <c r="L238" s="456"/>
      <c r="M238" s="456"/>
      <c r="N238" s="456"/>
      <c r="O238" s="456"/>
      <c r="P238" s="456"/>
      <c r="Q238" s="456"/>
      <c r="R238" s="456"/>
      <c r="S238" s="456"/>
      <c r="T238" s="456"/>
      <c r="U238" s="456"/>
      <c r="V238" s="456"/>
      <c r="W238" s="456"/>
      <c r="X238" s="456"/>
      <c r="Y238" s="456"/>
      <c r="Z238" s="456"/>
      <c r="AA238" s="456"/>
      <c r="AB238" s="456"/>
      <c r="AC238" s="456"/>
      <c r="AD238" s="456"/>
      <c r="AE238" s="456"/>
      <c r="AF238" s="456"/>
      <c r="AG238" s="456"/>
      <c r="AH238" s="456"/>
      <c r="AI238" s="456"/>
      <c r="AJ238" s="456"/>
      <c r="AK238" s="456"/>
      <c r="AL238" s="711">
        <f t="shared" ref="AL238:AY238" si="439">AL90</f>
        <v>1</v>
      </c>
      <c r="AM238" s="711">
        <f t="shared" si="439"/>
        <v>12</v>
      </c>
      <c r="AN238" s="711">
        <f t="shared" si="439"/>
        <v>13</v>
      </c>
      <c r="AO238" s="711">
        <f t="shared" si="439"/>
        <v>1</v>
      </c>
      <c r="AP238" s="711">
        <f t="shared" si="439"/>
        <v>11</v>
      </c>
      <c r="AQ238" s="711">
        <f t="shared" si="439"/>
        <v>12</v>
      </c>
      <c r="AR238" s="711">
        <f t="shared" si="439"/>
        <v>0</v>
      </c>
      <c r="AS238" s="711">
        <f t="shared" si="439"/>
        <v>1</v>
      </c>
      <c r="AT238" s="711">
        <f t="shared" si="439"/>
        <v>1</v>
      </c>
      <c r="AU238" s="711">
        <f t="shared" si="439"/>
        <v>8.3333333333333321</v>
      </c>
      <c r="AV238" s="711">
        <f t="shared" si="439"/>
        <v>0</v>
      </c>
      <c r="AW238" s="711">
        <f t="shared" si="439"/>
        <v>0</v>
      </c>
      <c r="AX238" s="721">
        <f t="shared" si="439"/>
        <v>0</v>
      </c>
      <c r="AY238" s="711">
        <f t="shared" si="439"/>
        <v>0</v>
      </c>
      <c r="AZ238" s="456"/>
      <c r="BA238" s="415"/>
    </row>
    <row r="239" spans="1:53" s="394" customFormat="1" hidden="1">
      <c r="A239" s="446">
        <v>85</v>
      </c>
      <c r="B239" s="446" t="str">
        <f t="shared" ref="B239:G239" si="440">B91</f>
        <v>บ้านท่าเชียด</v>
      </c>
      <c r="C239" s="446" t="str">
        <f t="shared" si="440"/>
        <v>ตะโหมด</v>
      </c>
      <c r="D239" s="446">
        <f t="shared" si="440"/>
        <v>0</v>
      </c>
      <c r="E239" s="446">
        <f t="shared" si="440"/>
        <v>25</v>
      </c>
      <c r="F239" s="446">
        <f t="shared" si="440"/>
        <v>4</v>
      </c>
      <c r="G239" s="446" t="str">
        <f t="shared" si="440"/>
        <v>ป</v>
      </c>
      <c r="H239" s="456"/>
      <c r="I239" s="456"/>
      <c r="J239" s="456"/>
      <c r="K239" s="456"/>
      <c r="L239" s="456"/>
      <c r="M239" s="456"/>
      <c r="N239" s="456"/>
      <c r="O239" s="456"/>
      <c r="P239" s="456"/>
      <c r="Q239" s="456"/>
      <c r="R239" s="456"/>
      <c r="S239" s="456"/>
      <c r="T239" s="456"/>
      <c r="U239" s="456"/>
      <c r="V239" s="456"/>
      <c r="W239" s="456"/>
      <c r="X239" s="456"/>
      <c r="Y239" s="456"/>
      <c r="Z239" s="456"/>
      <c r="AA239" s="456"/>
      <c r="AB239" s="456"/>
      <c r="AC239" s="456"/>
      <c r="AD239" s="456"/>
      <c r="AE239" s="456"/>
      <c r="AF239" s="456"/>
      <c r="AG239" s="456"/>
      <c r="AH239" s="456"/>
      <c r="AI239" s="456"/>
      <c r="AJ239" s="456"/>
      <c r="AK239" s="456"/>
      <c r="AL239" s="711">
        <f t="shared" ref="AL239:AY239" si="441">AL91</f>
        <v>1</v>
      </c>
      <c r="AM239" s="711">
        <f t="shared" si="441"/>
        <v>9</v>
      </c>
      <c r="AN239" s="711">
        <f t="shared" si="441"/>
        <v>10</v>
      </c>
      <c r="AO239" s="711">
        <f t="shared" si="441"/>
        <v>1</v>
      </c>
      <c r="AP239" s="711">
        <f t="shared" si="441"/>
        <v>10</v>
      </c>
      <c r="AQ239" s="711">
        <f t="shared" si="441"/>
        <v>11</v>
      </c>
      <c r="AR239" s="711">
        <f t="shared" si="441"/>
        <v>0</v>
      </c>
      <c r="AS239" s="711">
        <f t="shared" si="441"/>
        <v>-1</v>
      </c>
      <c r="AT239" s="711">
        <f t="shared" si="441"/>
        <v>-1</v>
      </c>
      <c r="AU239" s="711">
        <f t="shared" si="441"/>
        <v>-9.0909090909090917</v>
      </c>
      <c r="AV239" s="711">
        <f t="shared" si="441"/>
        <v>0</v>
      </c>
      <c r="AW239" s="711">
        <f t="shared" si="441"/>
        <v>0</v>
      </c>
      <c r="AX239" s="721">
        <f t="shared" si="441"/>
        <v>0</v>
      </c>
      <c r="AY239" s="711">
        <f t="shared" si="441"/>
        <v>0</v>
      </c>
      <c r="AZ239" s="456"/>
      <c r="BA239" s="415"/>
    </row>
    <row r="240" spans="1:53" s="394" customFormat="1" hidden="1">
      <c r="A240" s="446">
        <v>67</v>
      </c>
      <c r="B240" s="446" t="str">
        <f t="shared" ref="B240:G240" si="442">B92</f>
        <v>อนุบาลกงหรา</v>
      </c>
      <c r="C240" s="446" t="str">
        <f t="shared" si="442"/>
        <v>กงหรา</v>
      </c>
      <c r="D240" s="446">
        <f t="shared" si="442"/>
        <v>0</v>
      </c>
      <c r="E240" s="446">
        <f t="shared" si="442"/>
        <v>26</v>
      </c>
      <c r="F240" s="446">
        <f t="shared" si="442"/>
        <v>4</v>
      </c>
      <c r="G240" s="446" t="str">
        <f t="shared" si="442"/>
        <v>ป</v>
      </c>
      <c r="H240" s="456"/>
      <c r="I240" s="456"/>
      <c r="J240" s="456"/>
      <c r="K240" s="456"/>
      <c r="L240" s="456"/>
      <c r="M240" s="456"/>
      <c r="N240" s="456"/>
      <c r="O240" s="456"/>
      <c r="P240" s="456"/>
      <c r="Q240" s="456"/>
      <c r="R240" s="456"/>
      <c r="S240" s="456"/>
      <c r="T240" s="456"/>
      <c r="U240" s="456"/>
      <c r="V240" s="456"/>
      <c r="W240" s="456"/>
      <c r="X240" s="456"/>
      <c r="Y240" s="456"/>
      <c r="Z240" s="456"/>
      <c r="AA240" s="456"/>
      <c r="AB240" s="456"/>
      <c r="AC240" s="456"/>
      <c r="AD240" s="456"/>
      <c r="AE240" s="456"/>
      <c r="AF240" s="456"/>
      <c r="AG240" s="456"/>
      <c r="AH240" s="456"/>
      <c r="AI240" s="456"/>
      <c r="AJ240" s="456"/>
      <c r="AK240" s="456"/>
      <c r="AL240" s="711">
        <f t="shared" ref="AL240:AY240" si="443">AL92</f>
        <v>1</v>
      </c>
      <c r="AM240" s="711">
        <f t="shared" si="443"/>
        <v>11</v>
      </c>
      <c r="AN240" s="711">
        <f t="shared" si="443"/>
        <v>12</v>
      </c>
      <c r="AO240" s="711">
        <f t="shared" si="443"/>
        <v>1</v>
      </c>
      <c r="AP240" s="711">
        <f t="shared" si="443"/>
        <v>10</v>
      </c>
      <c r="AQ240" s="711">
        <f t="shared" si="443"/>
        <v>11</v>
      </c>
      <c r="AR240" s="711">
        <f t="shared" si="443"/>
        <v>0</v>
      </c>
      <c r="AS240" s="711">
        <f t="shared" si="443"/>
        <v>1</v>
      </c>
      <c r="AT240" s="711">
        <f t="shared" si="443"/>
        <v>1</v>
      </c>
      <c r="AU240" s="711">
        <f t="shared" si="443"/>
        <v>9.0909090909090917</v>
      </c>
      <c r="AV240" s="711">
        <f t="shared" si="443"/>
        <v>0</v>
      </c>
      <c r="AW240" s="711">
        <f t="shared" si="443"/>
        <v>0</v>
      </c>
      <c r="AX240" s="721">
        <f t="shared" si="443"/>
        <v>0</v>
      </c>
      <c r="AY240" s="711">
        <f t="shared" si="443"/>
        <v>0</v>
      </c>
      <c r="AZ240" s="456"/>
      <c r="BA240" s="415"/>
    </row>
    <row r="241" spans="1:158" s="394" customFormat="1" hidden="1">
      <c r="A241" s="446">
        <v>71</v>
      </c>
      <c r="B241" s="446" t="str">
        <f t="shared" ref="B241:G241" si="444">B93</f>
        <v>บ้านป่าแก่</v>
      </c>
      <c r="C241" s="446" t="str">
        <f t="shared" si="444"/>
        <v>กงหรา</v>
      </c>
      <c r="D241" s="446">
        <f t="shared" si="444"/>
        <v>0</v>
      </c>
      <c r="E241" s="446">
        <f t="shared" si="444"/>
        <v>26</v>
      </c>
      <c r="F241" s="446">
        <f t="shared" si="444"/>
        <v>4</v>
      </c>
      <c r="G241" s="446" t="str">
        <f t="shared" si="444"/>
        <v>ป</v>
      </c>
      <c r="H241" s="456"/>
      <c r="I241" s="456"/>
      <c r="J241" s="456"/>
      <c r="K241" s="456"/>
      <c r="L241" s="456"/>
      <c r="M241" s="456"/>
      <c r="N241" s="456"/>
      <c r="O241" s="456"/>
      <c r="P241" s="456"/>
      <c r="Q241" s="456"/>
      <c r="R241" s="456"/>
      <c r="S241" s="456"/>
      <c r="T241" s="456"/>
      <c r="U241" s="456"/>
      <c r="V241" s="456"/>
      <c r="W241" s="456"/>
      <c r="X241" s="456"/>
      <c r="Y241" s="456"/>
      <c r="Z241" s="456"/>
      <c r="AA241" s="456"/>
      <c r="AB241" s="456"/>
      <c r="AC241" s="456"/>
      <c r="AD241" s="456"/>
      <c r="AE241" s="456"/>
      <c r="AF241" s="456"/>
      <c r="AG241" s="456"/>
      <c r="AH241" s="456"/>
      <c r="AI241" s="456"/>
      <c r="AJ241" s="456"/>
      <c r="AK241" s="456"/>
      <c r="AL241" s="711">
        <f t="shared" ref="AL241:AY241" si="445">AL93</f>
        <v>1</v>
      </c>
      <c r="AM241" s="711">
        <f t="shared" si="445"/>
        <v>11</v>
      </c>
      <c r="AN241" s="711">
        <f t="shared" si="445"/>
        <v>12</v>
      </c>
      <c r="AO241" s="711">
        <f t="shared" si="445"/>
        <v>1</v>
      </c>
      <c r="AP241" s="711">
        <f t="shared" si="445"/>
        <v>10</v>
      </c>
      <c r="AQ241" s="711">
        <f t="shared" si="445"/>
        <v>11</v>
      </c>
      <c r="AR241" s="711">
        <f t="shared" si="445"/>
        <v>0</v>
      </c>
      <c r="AS241" s="711">
        <f t="shared" si="445"/>
        <v>1</v>
      </c>
      <c r="AT241" s="711">
        <f t="shared" si="445"/>
        <v>1</v>
      </c>
      <c r="AU241" s="711">
        <f t="shared" si="445"/>
        <v>9.0909090909090917</v>
      </c>
      <c r="AV241" s="711">
        <f t="shared" si="445"/>
        <v>1</v>
      </c>
      <c r="AW241" s="711">
        <f t="shared" si="445"/>
        <v>0</v>
      </c>
      <c r="AX241" s="721">
        <f t="shared" si="445"/>
        <v>0</v>
      </c>
      <c r="AY241" s="711">
        <f t="shared" si="445"/>
        <v>0</v>
      </c>
      <c r="AZ241" s="456"/>
      <c r="BA241" s="415"/>
    </row>
    <row r="242" spans="1:158" hidden="1">
      <c r="A242" s="446">
        <v>47</v>
      </c>
      <c r="B242" s="446" t="str">
        <f t="shared" ref="B242:G242" si="446">B94</f>
        <v>วัดควนเผยอ</v>
      </c>
      <c r="C242" s="446" t="str">
        <f t="shared" si="446"/>
        <v>ปากพะยูน</v>
      </c>
      <c r="D242" s="446">
        <f t="shared" si="446"/>
        <v>0</v>
      </c>
      <c r="E242" s="446">
        <f t="shared" si="446"/>
        <v>22</v>
      </c>
      <c r="F242" s="446">
        <f t="shared" si="446"/>
        <v>4</v>
      </c>
      <c r="G242" s="446" t="str">
        <f t="shared" si="446"/>
        <v>ป</v>
      </c>
      <c r="AL242" s="711">
        <f t="shared" ref="AL242:AY242" si="447">AL94</f>
        <v>1</v>
      </c>
      <c r="AM242" s="711">
        <f t="shared" si="447"/>
        <v>10</v>
      </c>
      <c r="AN242" s="711">
        <f t="shared" si="447"/>
        <v>11</v>
      </c>
      <c r="AO242" s="711">
        <f t="shared" si="447"/>
        <v>1</v>
      </c>
      <c r="AP242" s="711">
        <f t="shared" si="447"/>
        <v>9</v>
      </c>
      <c r="AQ242" s="711">
        <f t="shared" si="447"/>
        <v>10</v>
      </c>
      <c r="AR242" s="711">
        <f t="shared" si="447"/>
        <v>0</v>
      </c>
      <c r="AS242" s="711">
        <f t="shared" si="447"/>
        <v>1</v>
      </c>
      <c r="AT242" s="711">
        <f t="shared" si="447"/>
        <v>1</v>
      </c>
      <c r="AU242" s="711">
        <f t="shared" si="447"/>
        <v>10</v>
      </c>
      <c r="AV242" s="711">
        <f t="shared" si="447"/>
        <v>0</v>
      </c>
      <c r="AW242" s="711">
        <f t="shared" si="447"/>
        <v>0</v>
      </c>
      <c r="AX242" s="721">
        <f t="shared" si="447"/>
        <v>0</v>
      </c>
      <c r="AY242" s="711">
        <f t="shared" si="447"/>
        <v>0</v>
      </c>
      <c r="CL242" s="394"/>
      <c r="CM242" s="394"/>
      <c r="CN242" s="394"/>
      <c r="CO242" s="394"/>
      <c r="CP242" s="394"/>
      <c r="CQ242" s="394"/>
      <c r="CR242" s="394"/>
      <c r="CS242" s="394"/>
      <c r="CT242" s="394"/>
      <c r="CU242" s="394"/>
      <c r="CV242" s="394"/>
      <c r="CW242" s="394"/>
      <c r="CX242" s="394"/>
      <c r="CY242" s="394"/>
      <c r="CZ242" s="394"/>
      <c r="DA242" s="394"/>
      <c r="DB242" s="394"/>
      <c r="DC242" s="394"/>
      <c r="DD242" s="394"/>
      <c r="DE242" s="394"/>
      <c r="DF242" s="394"/>
      <c r="DG242" s="394"/>
      <c r="DH242" s="394"/>
      <c r="DI242" s="394"/>
      <c r="DJ242" s="394"/>
      <c r="DK242" s="394"/>
      <c r="DL242" s="394"/>
      <c r="DM242" s="394"/>
      <c r="DN242" s="394"/>
      <c r="DO242" s="394"/>
      <c r="DP242" s="394"/>
      <c r="DQ242" s="394"/>
      <c r="DR242" s="394"/>
      <c r="DS242" s="394"/>
      <c r="DT242" s="394"/>
      <c r="DU242" s="394"/>
      <c r="DV242" s="394"/>
      <c r="DW242" s="394"/>
      <c r="DX242" s="394"/>
      <c r="DY242" s="394"/>
      <c r="DZ242" s="394"/>
      <c r="EA242" s="394"/>
      <c r="EB242" s="394"/>
      <c r="EC242" s="394"/>
      <c r="ED242" s="394"/>
      <c r="EE242" s="394"/>
      <c r="EF242" s="394"/>
      <c r="EG242" s="394"/>
      <c r="EH242" s="394"/>
      <c r="EI242" s="394"/>
      <c r="EJ242" s="394"/>
      <c r="EK242" s="394"/>
      <c r="EL242" s="394"/>
      <c r="EM242" s="394"/>
      <c r="EN242" s="394"/>
      <c r="EO242" s="394"/>
      <c r="EP242" s="394"/>
      <c r="EQ242" s="394"/>
      <c r="ER242" s="394"/>
      <c r="ES242" s="394"/>
      <c r="ET242" s="394"/>
      <c r="EU242" s="394"/>
      <c r="EV242" s="394"/>
      <c r="EW242" s="394"/>
      <c r="EX242" s="394"/>
      <c r="EY242" s="394"/>
      <c r="EZ242" s="394"/>
      <c r="FA242" s="394"/>
      <c r="FB242" s="394"/>
    </row>
    <row r="243" spans="1:158" hidden="1">
      <c r="A243" s="446">
        <v>37</v>
      </c>
      <c r="B243" s="446" t="str">
        <f t="shared" ref="B243:G243" si="448">B95</f>
        <v>วัดแหลมดินสอ</v>
      </c>
      <c r="C243" s="446" t="str">
        <f t="shared" si="448"/>
        <v>ปากพะยูน</v>
      </c>
      <c r="D243" s="446">
        <f t="shared" si="448"/>
        <v>0</v>
      </c>
      <c r="E243" s="446">
        <f t="shared" si="448"/>
        <v>33</v>
      </c>
      <c r="F243" s="446">
        <f t="shared" si="448"/>
        <v>4</v>
      </c>
      <c r="G243" s="446" t="str">
        <f t="shared" si="448"/>
        <v>ป</v>
      </c>
      <c r="AL243" s="711">
        <f t="shared" ref="AL243:AY243" si="449">AL95</f>
        <v>1</v>
      </c>
      <c r="AM243" s="711">
        <f t="shared" si="449"/>
        <v>10</v>
      </c>
      <c r="AN243" s="711">
        <f t="shared" si="449"/>
        <v>11</v>
      </c>
      <c r="AO243" s="711">
        <f t="shared" si="449"/>
        <v>1</v>
      </c>
      <c r="AP243" s="711">
        <f t="shared" si="449"/>
        <v>9</v>
      </c>
      <c r="AQ243" s="711">
        <f t="shared" si="449"/>
        <v>10</v>
      </c>
      <c r="AR243" s="711">
        <f t="shared" si="449"/>
        <v>0</v>
      </c>
      <c r="AS243" s="711">
        <f t="shared" si="449"/>
        <v>1</v>
      </c>
      <c r="AT243" s="711">
        <f t="shared" si="449"/>
        <v>1</v>
      </c>
      <c r="AU243" s="711">
        <f t="shared" si="449"/>
        <v>10</v>
      </c>
      <c r="AV243" s="711">
        <f t="shared" si="449"/>
        <v>0</v>
      </c>
      <c r="AW243" s="711">
        <f t="shared" si="449"/>
        <v>0</v>
      </c>
      <c r="AX243" s="721">
        <f t="shared" si="449"/>
        <v>0</v>
      </c>
      <c r="AY243" s="711">
        <f t="shared" si="449"/>
        <v>0</v>
      </c>
    </row>
    <row r="244" spans="1:158" hidden="1">
      <c r="A244" s="446">
        <v>52</v>
      </c>
      <c r="B244" s="446" t="str">
        <f t="shared" ref="B244:G244" si="450">B96</f>
        <v>วัดบางขวน</v>
      </c>
      <c r="C244" s="446" t="str">
        <f t="shared" si="450"/>
        <v>ปากพะยูน</v>
      </c>
      <c r="D244" s="446">
        <f t="shared" si="450"/>
        <v>0</v>
      </c>
      <c r="E244" s="446">
        <f t="shared" si="450"/>
        <v>36</v>
      </c>
      <c r="F244" s="446">
        <f t="shared" si="450"/>
        <v>4</v>
      </c>
      <c r="G244" s="446" t="str">
        <f t="shared" si="450"/>
        <v>ป</v>
      </c>
      <c r="AL244" s="711">
        <f t="shared" ref="AL244:AY244" si="451">AL96</f>
        <v>1</v>
      </c>
      <c r="AM244" s="711">
        <f t="shared" si="451"/>
        <v>10</v>
      </c>
      <c r="AN244" s="711">
        <f t="shared" si="451"/>
        <v>11</v>
      </c>
      <c r="AO244" s="711">
        <f t="shared" si="451"/>
        <v>1</v>
      </c>
      <c r="AP244" s="711">
        <f t="shared" si="451"/>
        <v>9</v>
      </c>
      <c r="AQ244" s="711">
        <f t="shared" si="451"/>
        <v>10</v>
      </c>
      <c r="AR244" s="711">
        <f t="shared" si="451"/>
        <v>0</v>
      </c>
      <c r="AS244" s="711">
        <f t="shared" si="451"/>
        <v>1</v>
      </c>
      <c r="AT244" s="711">
        <f t="shared" si="451"/>
        <v>1</v>
      </c>
      <c r="AU244" s="711">
        <f t="shared" si="451"/>
        <v>10</v>
      </c>
      <c r="AV244" s="711">
        <f t="shared" si="451"/>
        <v>0</v>
      </c>
      <c r="AW244" s="711">
        <f t="shared" si="451"/>
        <v>0</v>
      </c>
      <c r="AX244" s="721">
        <f t="shared" si="451"/>
        <v>0</v>
      </c>
      <c r="AY244" s="711">
        <f t="shared" si="451"/>
        <v>0</v>
      </c>
    </row>
    <row r="245" spans="1:158" hidden="1">
      <c r="A245" s="446">
        <v>73</v>
      </c>
      <c r="B245" s="446" t="str">
        <f t="shared" ref="B245:G245" si="452">B97</f>
        <v>บ้านคู</v>
      </c>
      <c r="C245" s="446" t="str">
        <f t="shared" si="452"/>
        <v>กงหรา</v>
      </c>
      <c r="D245" s="446">
        <f t="shared" si="452"/>
        <v>0</v>
      </c>
      <c r="E245" s="446">
        <f t="shared" si="452"/>
        <v>15</v>
      </c>
      <c r="F245" s="446">
        <f t="shared" si="452"/>
        <v>4</v>
      </c>
      <c r="G245" s="446" t="str">
        <f t="shared" si="452"/>
        <v>ป</v>
      </c>
      <c r="AL245" s="711">
        <f t="shared" ref="AL245:AY245" si="453">AL97</f>
        <v>1</v>
      </c>
      <c r="AM245" s="711">
        <f t="shared" si="453"/>
        <v>10</v>
      </c>
      <c r="AN245" s="711">
        <f t="shared" si="453"/>
        <v>11</v>
      </c>
      <c r="AO245" s="711">
        <f t="shared" si="453"/>
        <v>1</v>
      </c>
      <c r="AP245" s="711">
        <f t="shared" si="453"/>
        <v>9</v>
      </c>
      <c r="AQ245" s="711">
        <f t="shared" si="453"/>
        <v>10</v>
      </c>
      <c r="AR245" s="711">
        <f t="shared" si="453"/>
        <v>0</v>
      </c>
      <c r="AS245" s="711">
        <f t="shared" si="453"/>
        <v>1</v>
      </c>
      <c r="AT245" s="711">
        <f t="shared" si="453"/>
        <v>1</v>
      </c>
      <c r="AU245" s="711">
        <f t="shared" si="453"/>
        <v>10</v>
      </c>
      <c r="AV245" s="711">
        <f t="shared" si="453"/>
        <v>0</v>
      </c>
      <c r="AW245" s="711">
        <f t="shared" si="453"/>
        <v>0</v>
      </c>
      <c r="AX245" s="721">
        <f t="shared" si="453"/>
        <v>0</v>
      </c>
      <c r="AY245" s="711">
        <f t="shared" si="453"/>
        <v>0</v>
      </c>
    </row>
    <row r="246" spans="1:158" hidden="1">
      <c r="A246" s="446">
        <v>82</v>
      </c>
      <c r="B246" s="446" t="str">
        <f t="shared" ref="B246:G246" si="454">B98</f>
        <v>บ้านหัวช้าง</v>
      </c>
      <c r="C246" s="446" t="str">
        <f t="shared" si="454"/>
        <v>ตะโหมด</v>
      </c>
      <c r="D246" s="446">
        <f t="shared" si="454"/>
        <v>0</v>
      </c>
      <c r="E246" s="446">
        <f t="shared" si="454"/>
        <v>20</v>
      </c>
      <c r="F246" s="446">
        <f t="shared" si="454"/>
        <v>4</v>
      </c>
      <c r="G246" s="446" t="str">
        <f t="shared" si="454"/>
        <v>ป</v>
      </c>
      <c r="AL246" s="711">
        <f t="shared" ref="AL246:AY246" si="455">AL98</f>
        <v>1</v>
      </c>
      <c r="AM246" s="711">
        <f t="shared" si="455"/>
        <v>10</v>
      </c>
      <c r="AN246" s="711">
        <f t="shared" si="455"/>
        <v>11</v>
      </c>
      <c r="AO246" s="711">
        <f t="shared" si="455"/>
        <v>1</v>
      </c>
      <c r="AP246" s="711">
        <f t="shared" si="455"/>
        <v>9</v>
      </c>
      <c r="AQ246" s="711">
        <f t="shared" si="455"/>
        <v>10</v>
      </c>
      <c r="AR246" s="711">
        <f t="shared" si="455"/>
        <v>0</v>
      </c>
      <c r="AS246" s="711">
        <f t="shared" si="455"/>
        <v>1</v>
      </c>
      <c r="AT246" s="711">
        <f t="shared" si="455"/>
        <v>1</v>
      </c>
      <c r="AU246" s="711">
        <f t="shared" si="455"/>
        <v>10</v>
      </c>
      <c r="AV246" s="711">
        <f t="shared" si="455"/>
        <v>0</v>
      </c>
      <c r="AW246" s="711">
        <f t="shared" si="455"/>
        <v>0</v>
      </c>
      <c r="AX246" s="721">
        <f t="shared" si="455"/>
        <v>0</v>
      </c>
      <c r="AY246" s="711">
        <f t="shared" si="455"/>
        <v>0</v>
      </c>
    </row>
    <row r="247" spans="1:158" hidden="1">
      <c r="A247" s="446">
        <v>96</v>
      </c>
      <c r="B247" s="446" t="str">
        <f t="shared" ref="B247:G247" si="456">B99</f>
        <v>วัดควนเพ็ง</v>
      </c>
      <c r="C247" s="446" t="str">
        <f t="shared" si="456"/>
        <v>ป่าบอน</v>
      </c>
      <c r="D247" s="446">
        <f t="shared" si="456"/>
        <v>0</v>
      </c>
      <c r="E247" s="446">
        <f t="shared" si="456"/>
        <v>23</v>
      </c>
      <c r="F247" s="446">
        <f t="shared" si="456"/>
        <v>4</v>
      </c>
      <c r="G247" s="446" t="str">
        <f t="shared" si="456"/>
        <v>ป</v>
      </c>
      <c r="AL247" s="711">
        <f t="shared" ref="AL247:AY247" si="457">AL99</f>
        <v>1</v>
      </c>
      <c r="AM247" s="711">
        <f t="shared" si="457"/>
        <v>10</v>
      </c>
      <c r="AN247" s="711">
        <f t="shared" si="457"/>
        <v>11</v>
      </c>
      <c r="AO247" s="711">
        <f t="shared" si="457"/>
        <v>1</v>
      </c>
      <c r="AP247" s="711">
        <f t="shared" si="457"/>
        <v>9</v>
      </c>
      <c r="AQ247" s="711">
        <f t="shared" si="457"/>
        <v>10</v>
      </c>
      <c r="AR247" s="711">
        <f t="shared" si="457"/>
        <v>0</v>
      </c>
      <c r="AS247" s="711">
        <f t="shared" si="457"/>
        <v>1</v>
      </c>
      <c r="AT247" s="711">
        <f t="shared" si="457"/>
        <v>1</v>
      </c>
      <c r="AU247" s="711">
        <f t="shared" si="457"/>
        <v>10</v>
      </c>
      <c r="AV247" s="711">
        <f t="shared" si="457"/>
        <v>0</v>
      </c>
      <c r="AW247" s="711">
        <f t="shared" si="457"/>
        <v>0</v>
      </c>
      <c r="AX247" s="721">
        <f t="shared" si="457"/>
        <v>0</v>
      </c>
      <c r="AY247" s="711">
        <f t="shared" si="457"/>
        <v>0</v>
      </c>
    </row>
    <row r="248" spans="1:158" hidden="1">
      <c r="A248" s="446">
        <v>39</v>
      </c>
      <c r="B248" s="446" t="str">
        <f t="shared" ref="B248:G248" si="458">B100</f>
        <v>บ้านทะเลเหมียง</v>
      </c>
      <c r="C248" s="446" t="str">
        <f t="shared" si="458"/>
        <v>ปากพะยูน</v>
      </c>
      <c r="D248" s="446">
        <f t="shared" si="458"/>
        <v>0</v>
      </c>
      <c r="E248" s="446">
        <f t="shared" si="458"/>
        <v>38</v>
      </c>
      <c r="F248" s="446">
        <f t="shared" si="458"/>
        <v>4</v>
      </c>
      <c r="G248" s="446" t="str">
        <f t="shared" si="458"/>
        <v>ป</v>
      </c>
      <c r="AL248" s="711">
        <f t="shared" ref="AL248:AY248" si="459">AL100</f>
        <v>1</v>
      </c>
      <c r="AM248" s="711">
        <f t="shared" si="459"/>
        <v>10</v>
      </c>
      <c r="AN248" s="711">
        <f t="shared" si="459"/>
        <v>11</v>
      </c>
      <c r="AO248" s="711">
        <f t="shared" si="459"/>
        <v>1</v>
      </c>
      <c r="AP248" s="711">
        <f t="shared" si="459"/>
        <v>9</v>
      </c>
      <c r="AQ248" s="711">
        <f t="shared" si="459"/>
        <v>10</v>
      </c>
      <c r="AR248" s="711">
        <f t="shared" si="459"/>
        <v>0</v>
      </c>
      <c r="AS248" s="711">
        <f t="shared" si="459"/>
        <v>1</v>
      </c>
      <c r="AT248" s="711">
        <f t="shared" si="459"/>
        <v>1</v>
      </c>
      <c r="AU248" s="711">
        <f t="shared" si="459"/>
        <v>10</v>
      </c>
      <c r="AV248" s="711">
        <f t="shared" si="459"/>
        <v>0</v>
      </c>
      <c r="AW248" s="711">
        <f t="shared" si="459"/>
        <v>0</v>
      </c>
      <c r="AX248" s="721">
        <f t="shared" si="459"/>
        <v>0</v>
      </c>
      <c r="AY248" s="711">
        <f t="shared" si="459"/>
        <v>0</v>
      </c>
    </row>
    <row r="249" spans="1:158" hidden="1">
      <c r="A249" s="446">
        <v>101</v>
      </c>
      <c r="B249" s="446" t="str">
        <f t="shared" ref="B249:G249" si="460">B101</f>
        <v>บ้านน้ำตก</v>
      </c>
      <c r="C249" s="446" t="str">
        <f t="shared" si="460"/>
        <v>ป่าบอน</v>
      </c>
      <c r="D249" s="446">
        <f t="shared" si="460"/>
        <v>0</v>
      </c>
      <c r="E249" s="446">
        <f t="shared" si="460"/>
        <v>22</v>
      </c>
      <c r="F249" s="446">
        <f t="shared" si="460"/>
        <v>4</v>
      </c>
      <c r="G249" s="446" t="str">
        <f t="shared" si="460"/>
        <v>ป</v>
      </c>
      <c r="AL249" s="711">
        <f t="shared" ref="AL249:AY249" si="461">AL101</f>
        <v>1</v>
      </c>
      <c r="AM249" s="711">
        <f t="shared" si="461"/>
        <v>10</v>
      </c>
      <c r="AN249" s="711">
        <f t="shared" si="461"/>
        <v>11</v>
      </c>
      <c r="AO249" s="711">
        <f t="shared" si="461"/>
        <v>1</v>
      </c>
      <c r="AP249" s="711">
        <f t="shared" si="461"/>
        <v>9</v>
      </c>
      <c r="AQ249" s="711">
        <f t="shared" si="461"/>
        <v>10</v>
      </c>
      <c r="AR249" s="711">
        <f t="shared" si="461"/>
        <v>0</v>
      </c>
      <c r="AS249" s="711">
        <f t="shared" si="461"/>
        <v>1</v>
      </c>
      <c r="AT249" s="711">
        <f t="shared" si="461"/>
        <v>1</v>
      </c>
      <c r="AU249" s="711">
        <f t="shared" si="461"/>
        <v>10</v>
      </c>
      <c r="AV249" s="711">
        <f t="shared" si="461"/>
        <v>0</v>
      </c>
      <c r="AW249" s="711">
        <f t="shared" si="461"/>
        <v>0</v>
      </c>
      <c r="AX249" s="721">
        <f t="shared" si="461"/>
        <v>0</v>
      </c>
      <c r="AY249" s="711">
        <f t="shared" si="461"/>
        <v>0</v>
      </c>
    </row>
    <row r="250" spans="1:158" hidden="1">
      <c r="A250" s="446">
        <v>45</v>
      </c>
      <c r="B250" s="446" t="str">
        <f t="shared" ref="B250:G250" si="462">B102</f>
        <v>บ้านดอนประดู่</v>
      </c>
      <c r="C250" s="446" t="str">
        <f t="shared" si="462"/>
        <v>ปากพะยูน</v>
      </c>
      <c r="D250" s="446">
        <f t="shared" si="462"/>
        <v>0</v>
      </c>
      <c r="E250" s="446">
        <f t="shared" si="462"/>
        <v>13</v>
      </c>
      <c r="F250" s="446">
        <f t="shared" si="462"/>
        <v>4</v>
      </c>
      <c r="G250" s="446" t="str">
        <f t="shared" si="462"/>
        <v>ป</v>
      </c>
      <c r="AL250" s="711">
        <f t="shared" ref="AL250:AY250" si="463">AL102</f>
        <v>1</v>
      </c>
      <c r="AM250" s="711">
        <f t="shared" si="463"/>
        <v>10</v>
      </c>
      <c r="AN250" s="711">
        <f t="shared" si="463"/>
        <v>11</v>
      </c>
      <c r="AO250" s="711">
        <f t="shared" si="463"/>
        <v>1</v>
      </c>
      <c r="AP250" s="711">
        <f t="shared" si="463"/>
        <v>9</v>
      </c>
      <c r="AQ250" s="711">
        <f t="shared" si="463"/>
        <v>10</v>
      </c>
      <c r="AR250" s="711">
        <f t="shared" si="463"/>
        <v>0</v>
      </c>
      <c r="AS250" s="711">
        <f t="shared" si="463"/>
        <v>1</v>
      </c>
      <c r="AT250" s="711">
        <f t="shared" si="463"/>
        <v>1</v>
      </c>
      <c r="AU250" s="711">
        <f t="shared" si="463"/>
        <v>10</v>
      </c>
      <c r="AV250" s="711">
        <f t="shared" si="463"/>
        <v>0</v>
      </c>
      <c r="AW250" s="711">
        <f t="shared" si="463"/>
        <v>0</v>
      </c>
      <c r="AX250" s="721">
        <f t="shared" si="463"/>
        <v>0</v>
      </c>
      <c r="AY250" s="711">
        <f t="shared" si="463"/>
        <v>0</v>
      </c>
    </row>
    <row r="251" spans="1:158" hidden="1">
      <c r="A251" s="446">
        <v>90</v>
      </c>
      <c r="B251" s="446" t="str">
        <f t="shared" ref="B251:G251" si="464">B103</f>
        <v>บ้านควนอินนอโม</v>
      </c>
      <c r="C251" s="446" t="str">
        <f t="shared" si="464"/>
        <v>ตะโหมด</v>
      </c>
      <c r="D251" s="446">
        <f t="shared" si="464"/>
        <v>0</v>
      </c>
      <c r="E251" s="446">
        <f t="shared" si="464"/>
        <v>25</v>
      </c>
      <c r="F251" s="446">
        <f t="shared" si="464"/>
        <v>4</v>
      </c>
      <c r="G251" s="446" t="str">
        <f t="shared" si="464"/>
        <v>ป</v>
      </c>
      <c r="AL251" s="711">
        <f t="shared" ref="AL251:AY251" si="465">AL103</f>
        <v>1</v>
      </c>
      <c r="AM251" s="711">
        <f t="shared" si="465"/>
        <v>14</v>
      </c>
      <c r="AN251" s="711">
        <f t="shared" si="465"/>
        <v>15</v>
      </c>
      <c r="AO251" s="711">
        <f t="shared" si="465"/>
        <v>1</v>
      </c>
      <c r="AP251" s="711">
        <f t="shared" si="465"/>
        <v>11</v>
      </c>
      <c r="AQ251" s="711">
        <f t="shared" si="465"/>
        <v>12</v>
      </c>
      <c r="AR251" s="711">
        <f t="shared" si="465"/>
        <v>0</v>
      </c>
      <c r="AS251" s="711">
        <f t="shared" si="465"/>
        <v>3</v>
      </c>
      <c r="AT251" s="711">
        <f t="shared" si="465"/>
        <v>3</v>
      </c>
      <c r="AU251" s="711">
        <f t="shared" si="465"/>
        <v>25</v>
      </c>
      <c r="AV251" s="711">
        <f t="shared" si="465"/>
        <v>1</v>
      </c>
      <c r="AW251" s="711">
        <f t="shared" si="465"/>
        <v>0</v>
      </c>
      <c r="AX251" s="721">
        <f t="shared" si="465"/>
        <v>0</v>
      </c>
      <c r="AY251" s="711">
        <f t="shared" si="465"/>
        <v>0</v>
      </c>
    </row>
    <row r="252" spans="1:158">
      <c r="A252" s="446">
        <v>12</v>
      </c>
      <c r="B252" s="446" t="str">
        <f t="shared" ref="B252:G252" si="466">B104</f>
        <v>บ้านเกาะทองสม</v>
      </c>
      <c r="C252" s="446" t="str">
        <f t="shared" si="466"/>
        <v>เขาชัยสน</v>
      </c>
      <c r="D252" s="446">
        <f t="shared" si="466"/>
        <v>0</v>
      </c>
      <c r="E252" s="446">
        <f t="shared" si="466"/>
        <v>13</v>
      </c>
      <c r="F252" s="446">
        <f t="shared" si="466"/>
        <v>4</v>
      </c>
      <c r="G252" s="446" t="str">
        <f t="shared" si="466"/>
        <v>ป</v>
      </c>
      <c r="AL252" s="711">
        <f t="shared" ref="AL252:AY252" si="467">AL104</f>
        <v>1</v>
      </c>
      <c r="AM252" s="711">
        <f t="shared" si="467"/>
        <v>11</v>
      </c>
      <c r="AN252" s="711">
        <f t="shared" si="467"/>
        <v>12</v>
      </c>
      <c r="AO252" s="711">
        <f t="shared" si="467"/>
        <v>1</v>
      </c>
      <c r="AP252" s="711">
        <f t="shared" si="467"/>
        <v>10</v>
      </c>
      <c r="AQ252" s="711">
        <f t="shared" si="467"/>
        <v>11</v>
      </c>
      <c r="AR252" s="711">
        <f t="shared" si="467"/>
        <v>0</v>
      </c>
      <c r="AS252" s="711">
        <f t="shared" si="467"/>
        <v>1</v>
      </c>
      <c r="AT252" s="711">
        <f t="shared" si="467"/>
        <v>1</v>
      </c>
      <c r="AU252" s="711">
        <f t="shared" si="467"/>
        <v>9.0909090909090917</v>
      </c>
      <c r="AV252" s="711">
        <f t="shared" si="467"/>
        <v>0</v>
      </c>
      <c r="AW252" s="711">
        <f t="shared" si="467"/>
        <v>0</v>
      </c>
      <c r="AX252" s="721">
        <f t="shared" si="467"/>
        <v>0</v>
      </c>
      <c r="AY252" s="711">
        <f t="shared" si="467"/>
        <v>1</v>
      </c>
    </row>
    <row r="253" spans="1:158" hidden="1">
      <c r="A253" s="446">
        <v>121</v>
      </c>
      <c r="B253" s="446" t="str">
        <f t="shared" ref="B253:G253" si="468">B105</f>
        <v>วัดรัตนวราราม</v>
      </c>
      <c r="C253" s="446" t="str">
        <f t="shared" si="468"/>
        <v>บางแก้ว</v>
      </c>
      <c r="D253" s="446">
        <f t="shared" si="468"/>
        <v>0</v>
      </c>
      <c r="E253" s="446">
        <f t="shared" si="468"/>
        <v>13</v>
      </c>
      <c r="F253" s="446">
        <f t="shared" si="468"/>
        <v>1</v>
      </c>
      <c r="G253" s="446" t="str">
        <f t="shared" si="468"/>
        <v>ป</v>
      </c>
      <c r="AL253" s="711">
        <f t="shared" ref="AL253:AY253" si="469">AL105</f>
        <v>1</v>
      </c>
      <c r="AM253" s="711">
        <f t="shared" si="469"/>
        <v>11</v>
      </c>
      <c r="AN253" s="711">
        <f t="shared" si="469"/>
        <v>12</v>
      </c>
      <c r="AO253" s="711">
        <f t="shared" si="469"/>
        <v>1</v>
      </c>
      <c r="AP253" s="711">
        <f t="shared" si="469"/>
        <v>10</v>
      </c>
      <c r="AQ253" s="711">
        <f t="shared" si="469"/>
        <v>11</v>
      </c>
      <c r="AR253" s="711">
        <f t="shared" si="469"/>
        <v>0</v>
      </c>
      <c r="AS253" s="711">
        <f t="shared" si="469"/>
        <v>1</v>
      </c>
      <c r="AT253" s="711">
        <f t="shared" si="469"/>
        <v>1</v>
      </c>
      <c r="AU253" s="711">
        <f t="shared" si="469"/>
        <v>9.0909090909090917</v>
      </c>
      <c r="AV253" s="711">
        <f t="shared" si="469"/>
        <v>0</v>
      </c>
      <c r="AW253" s="711">
        <f t="shared" si="469"/>
        <v>0</v>
      </c>
      <c r="AX253" s="721">
        <f t="shared" si="469"/>
        <v>1</v>
      </c>
      <c r="AY253" s="711">
        <f t="shared" si="469"/>
        <v>0</v>
      </c>
    </row>
    <row r="254" spans="1:158">
      <c r="A254" s="446">
        <v>44</v>
      </c>
      <c r="B254" s="446" t="str">
        <f t="shared" ref="B254:G254" si="470">B106</f>
        <v>บ้านโคกทราย</v>
      </c>
      <c r="C254" s="446" t="str">
        <f t="shared" si="470"/>
        <v>ปากพะยูน</v>
      </c>
      <c r="D254" s="446">
        <f t="shared" si="470"/>
        <v>0</v>
      </c>
      <c r="E254" s="446">
        <f t="shared" si="470"/>
        <v>31</v>
      </c>
      <c r="F254" s="446">
        <f t="shared" si="470"/>
        <v>4</v>
      </c>
      <c r="G254" s="446" t="str">
        <f t="shared" si="470"/>
        <v>ป</v>
      </c>
      <c r="AL254" s="711">
        <f t="shared" ref="AL254:AY254" si="471">AL106</f>
        <v>1</v>
      </c>
      <c r="AM254" s="711">
        <f t="shared" si="471"/>
        <v>10</v>
      </c>
      <c r="AN254" s="711">
        <f t="shared" si="471"/>
        <v>11</v>
      </c>
      <c r="AO254" s="711">
        <f t="shared" si="471"/>
        <v>1</v>
      </c>
      <c r="AP254" s="711">
        <f t="shared" si="471"/>
        <v>9</v>
      </c>
      <c r="AQ254" s="711">
        <f t="shared" si="471"/>
        <v>10</v>
      </c>
      <c r="AR254" s="711">
        <f t="shared" si="471"/>
        <v>0</v>
      </c>
      <c r="AS254" s="711">
        <f t="shared" si="471"/>
        <v>1</v>
      </c>
      <c r="AT254" s="711">
        <f t="shared" si="471"/>
        <v>1</v>
      </c>
      <c r="AU254" s="711">
        <f t="shared" si="471"/>
        <v>10</v>
      </c>
      <c r="AV254" s="711">
        <f t="shared" si="471"/>
        <v>0</v>
      </c>
      <c r="AW254" s="711">
        <f t="shared" si="471"/>
        <v>0</v>
      </c>
      <c r="AX254" s="721">
        <f t="shared" si="471"/>
        <v>0</v>
      </c>
      <c r="AY254" s="711">
        <f t="shared" si="471"/>
        <v>1</v>
      </c>
    </row>
    <row r="255" spans="1:158">
      <c r="A255" s="446">
        <v>2</v>
      </c>
      <c r="B255" s="446" t="str">
        <f t="shared" ref="B255:G255" si="472">B107</f>
        <v>อนุบาลเขาชัยสน</v>
      </c>
      <c r="C255" s="446" t="str">
        <f t="shared" si="472"/>
        <v>เขาชัยสน</v>
      </c>
      <c r="D255" s="446">
        <f t="shared" si="472"/>
        <v>0</v>
      </c>
      <c r="E255" s="446">
        <f t="shared" si="472"/>
        <v>30</v>
      </c>
      <c r="F255" s="446">
        <f t="shared" si="472"/>
        <v>1</v>
      </c>
      <c r="G255" s="446" t="str">
        <f t="shared" si="472"/>
        <v>ป</v>
      </c>
      <c r="AL255" s="711">
        <f t="shared" ref="AL255:AY255" si="473">AL107</f>
        <v>1</v>
      </c>
      <c r="AM255" s="711">
        <f t="shared" si="473"/>
        <v>14</v>
      </c>
      <c r="AN255" s="711">
        <f t="shared" si="473"/>
        <v>15</v>
      </c>
      <c r="AO255" s="711">
        <f t="shared" si="473"/>
        <v>1</v>
      </c>
      <c r="AP255" s="711">
        <f t="shared" si="473"/>
        <v>12</v>
      </c>
      <c r="AQ255" s="711">
        <f t="shared" si="473"/>
        <v>13</v>
      </c>
      <c r="AR255" s="711">
        <f t="shared" si="473"/>
        <v>0</v>
      </c>
      <c r="AS255" s="711">
        <f t="shared" si="473"/>
        <v>2</v>
      </c>
      <c r="AT255" s="711">
        <f t="shared" si="473"/>
        <v>2</v>
      </c>
      <c r="AU255" s="711">
        <f t="shared" si="473"/>
        <v>15.384615384615385</v>
      </c>
      <c r="AV255" s="711">
        <f t="shared" si="473"/>
        <v>0</v>
      </c>
      <c r="AW255" s="711">
        <f t="shared" si="473"/>
        <v>0</v>
      </c>
      <c r="AX255" s="721">
        <f t="shared" si="473"/>
        <v>0</v>
      </c>
      <c r="AY255" s="711">
        <f t="shared" si="473"/>
        <v>1</v>
      </c>
    </row>
    <row r="256" spans="1:158" hidden="1">
      <c r="A256" s="446">
        <v>89</v>
      </c>
      <c r="B256" s="446" t="str">
        <f t="shared" ref="B256:G256" si="474">B108</f>
        <v>บ้านด่านโลด</v>
      </c>
      <c r="C256" s="446" t="str">
        <f t="shared" si="474"/>
        <v>ตะโหมด</v>
      </c>
      <c r="D256" s="446">
        <f t="shared" si="474"/>
        <v>0</v>
      </c>
      <c r="E256" s="446">
        <f t="shared" si="474"/>
        <v>25</v>
      </c>
      <c r="F256" s="446">
        <f t="shared" si="474"/>
        <v>4</v>
      </c>
      <c r="G256" s="446" t="str">
        <f t="shared" si="474"/>
        <v>ป</v>
      </c>
      <c r="AL256" s="711">
        <f t="shared" ref="AL256:AY256" si="475">AL108</f>
        <v>1</v>
      </c>
      <c r="AM256" s="711">
        <f t="shared" si="475"/>
        <v>17</v>
      </c>
      <c r="AN256" s="711">
        <f t="shared" si="475"/>
        <v>18</v>
      </c>
      <c r="AO256" s="711">
        <f t="shared" si="475"/>
        <v>1</v>
      </c>
      <c r="AP256" s="711">
        <f t="shared" si="475"/>
        <v>11</v>
      </c>
      <c r="AQ256" s="711">
        <f t="shared" si="475"/>
        <v>12</v>
      </c>
      <c r="AR256" s="711">
        <f t="shared" si="475"/>
        <v>0</v>
      </c>
      <c r="AS256" s="711">
        <f t="shared" si="475"/>
        <v>6</v>
      </c>
      <c r="AT256" s="711">
        <f t="shared" si="475"/>
        <v>6</v>
      </c>
      <c r="AU256" s="711">
        <f t="shared" si="475"/>
        <v>50</v>
      </c>
      <c r="AV256" s="711">
        <f t="shared" si="475"/>
        <v>1</v>
      </c>
      <c r="AW256" s="711">
        <f t="shared" si="475"/>
        <v>0</v>
      </c>
      <c r="AX256" s="721">
        <f t="shared" si="475"/>
        <v>0</v>
      </c>
      <c r="AY256" s="711">
        <f t="shared" si="475"/>
        <v>0</v>
      </c>
    </row>
    <row r="257" spans="1:51" hidden="1">
      <c r="A257" s="446">
        <v>86</v>
      </c>
      <c r="B257" s="446" t="str">
        <f t="shared" ref="B257:G257" si="476">B109</f>
        <v>บ้านพรุนายขาว</v>
      </c>
      <c r="C257" s="446" t="str">
        <f t="shared" si="476"/>
        <v>ตะโหมด</v>
      </c>
      <c r="D257" s="446">
        <f t="shared" si="476"/>
        <v>0</v>
      </c>
      <c r="E257" s="446">
        <f t="shared" si="476"/>
        <v>15</v>
      </c>
      <c r="F257" s="446">
        <f t="shared" si="476"/>
        <v>4</v>
      </c>
      <c r="G257" s="446" t="str">
        <f t="shared" si="476"/>
        <v>ป</v>
      </c>
      <c r="AL257" s="711">
        <f t="shared" ref="AL257:AY257" si="477">AL109</f>
        <v>1</v>
      </c>
      <c r="AM257" s="711">
        <f t="shared" si="477"/>
        <v>15</v>
      </c>
      <c r="AN257" s="711">
        <f t="shared" si="477"/>
        <v>16</v>
      </c>
      <c r="AO257" s="711">
        <f t="shared" si="477"/>
        <v>1</v>
      </c>
      <c r="AP257" s="711">
        <f t="shared" si="477"/>
        <v>10</v>
      </c>
      <c r="AQ257" s="711">
        <f t="shared" si="477"/>
        <v>11</v>
      </c>
      <c r="AR257" s="711">
        <f t="shared" si="477"/>
        <v>0</v>
      </c>
      <c r="AS257" s="711">
        <f t="shared" si="477"/>
        <v>5</v>
      </c>
      <c r="AT257" s="711">
        <f t="shared" si="477"/>
        <v>5</v>
      </c>
      <c r="AU257" s="711">
        <f t="shared" si="477"/>
        <v>45.454545454545453</v>
      </c>
      <c r="AV257" s="711">
        <f t="shared" si="477"/>
        <v>0</v>
      </c>
      <c r="AW257" s="711">
        <f t="shared" si="477"/>
        <v>0</v>
      </c>
      <c r="AX257" s="721">
        <f t="shared" si="477"/>
        <v>0</v>
      </c>
      <c r="AY257" s="711">
        <f t="shared" si="477"/>
        <v>0</v>
      </c>
    </row>
    <row r="258" spans="1:51" hidden="1">
      <c r="A258" s="446"/>
      <c r="B258" s="446">
        <f t="shared" ref="B258:G258" si="478">B110</f>
        <v>0</v>
      </c>
      <c r="C258" s="446">
        <f t="shared" si="478"/>
        <v>0</v>
      </c>
      <c r="D258" s="446">
        <f t="shared" si="478"/>
        <v>0</v>
      </c>
      <c r="E258" s="446">
        <f t="shared" si="478"/>
        <v>0</v>
      </c>
      <c r="F258" s="446">
        <f t="shared" si="478"/>
        <v>0</v>
      </c>
      <c r="G258" s="446">
        <f t="shared" si="478"/>
        <v>0</v>
      </c>
      <c r="AL258" s="711">
        <f t="shared" ref="AL258:AY258" si="479">AL110</f>
        <v>0</v>
      </c>
      <c r="AM258" s="711">
        <f t="shared" si="479"/>
        <v>0</v>
      </c>
      <c r="AN258" s="711">
        <f t="shared" si="479"/>
        <v>488</v>
      </c>
      <c r="AO258" s="711">
        <f t="shared" si="479"/>
        <v>0</v>
      </c>
      <c r="AP258" s="711">
        <f t="shared" si="479"/>
        <v>0</v>
      </c>
      <c r="AQ258" s="711">
        <f t="shared" si="479"/>
        <v>0</v>
      </c>
      <c r="AR258" s="711">
        <f t="shared" si="479"/>
        <v>0</v>
      </c>
      <c r="AS258" s="711">
        <f t="shared" si="479"/>
        <v>0</v>
      </c>
      <c r="AT258" s="711">
        <f t="shared" si="479"/>
        <v>0</v>
      </c>
      <c r="AU258" s="711">
        <f t="shared" si="479"/>
        <v>0</v>
      </c>
      <c r="AV258" s="711">
        <f t="shared" si="479"/>
        <v>0</v>
      </c>
      <c r="AW258" s="711">
        <f t="shared" si="479"/>
        <v>0</v>
      </c>
      <c r="AX258" s="721">
        <f t="shared" si="479"/>
        <v>0</v>
      </c>
      <c r="AY258" s="711">
        <f t="shared" si="479"/>
        <v>0</v>
      </c>
    </row>
    <row r="259" spans="1:51" hidden="1">
      <c r="A259" s="526">
        <v>65</v>
      </c>
      <c r="B259" s="446" t="str">
        <f t="shared" ref="B259:G259" si="480">B111</f>
        <v>วัดเขาวงก์</v>
      </c>
      <c r="C259" s="446" t="str">
        <f t="shared" si="480"/>
        <v>กงหรา</v>
      </c>
      <c r="D259" s="446">
        <f t="shared" si="480"/>
        <v>0</v>
      </c>
      <c r="E259" s="446">
        <f t="shared" si="480"/>
        <v>30</v>
      </c>
      <c r="F259" s="446">
        <f t="shared" si="480"/>
        <v>4</v>
      </c>
      <c r="G259" s="446" t="str">
        <f t="shared" si="480"/>
        <v>ป</v>
      </c>
      <c r="AL259" s="711">
        <f t="shared" ref="AL259:AY259" si="481">AL111</f>
        <v>1</v>
      </c>
      <c r="AM259" s="711">
        <f t="shared" si="481"/>
        <v>14</v>
      </c>
      <c r="AN259" s="711">
        <f t="shared" si="481"/>
        <v>15</v>
      </c>
      <c r="AO259" s="711">
        <f t="shared" si="481"/>
        <v>1</v>
      </c>
      <c r="AP259" s="711">
        <f t="shared" si="481"/>
        <v>15</v>
      </c>
      <c r="AQ259" s="711">
        <f t="shared" si="481"/>
        <v>16</v>
      </c>
      <c r="AR259" s="711">
        <f t="shared" si="481"/>
        <v>0</v>
      </c>
      <c r="AS259" s="711">
        <f t="shared" si="481"/>
        <v>-1</v>
      </c>
      <c r="AT259" s="711">
        <f t="shared" si="481"/>
        <v>-1</v>
      </c>
      <c r="AU259" s="711">
        <f t="shared" si="481"/>
        <v>-6.25</v>
      </c>
      <c r="AV259" s="711">
        <f t="shared" si="481"/>
        <v>1</v>
      </c>
      <c r="AW259" s="711">
        <f t="shared" si="481"/>
        <v>0</v>
      </c>
      <c r="AX259" s="721">
        <f t="shared" si="481"/>
        <v>0</v>
      </c>
      <c r="AY259" s="711">
        <f t="shared" si="481"/>
        <v>0</v>
      </c>
    </row>
    <row r="260" spans="1:51" hidden="1">
      <c r="A260" s="526">
        <v>43</v>
      </c>
      <c r="B260" s="446" t="str">
        <f t="shared" ref="B260:G260" si="482">B112</f>
        <v>วัดฝาละมี</v>
      </c>
      <c r="C260" s="446" t="str">
        <f t="shared" si="482"/>
        <v>ปากพะยูน</v>
      </c>
      <c r="D260" s="446">
        <f t="shared" si="482"/>
        <v>0</v>
      </c>
      <c r="E260" s="446">
        <f t="shared" si="482"/>
        <v>36</v>
      </c>
      <c r="F260" s="446">
        <f t="shared" si="482"/>
        <v>4</v>
      </c>
      <c r="G260" s="446" t="str">
        <f t="shared" si="482"/>
        <v>ป</v>
      </c>
      <c r="AL260" s="711">
        <f t="shared" ref="AL260:AY260" si="483">AL112</f>
        <v>1</v>
      </c>
      <c r="AM260" s="711">
        <f t="shared" si="483"/>
        <v>14</v>
      </c>
      <c r="AN260" s="711">
        <f t="shared" si="483"/>
        <v>15</v>
      </c>
      <c r="AO260" s="711">
        <f t="shared" si="483"/>
        <v>1</v>
      </c>
      <c r="AP260" s="711">
        <f t="shared" si="483"/>
        <v>14</v>
      </c>
      <c r="AQ260" s="711">
        <f t="shared" si="483"/>
        <v>15</v>
      </c>
      <c r="AR260" s="711">
        <f t="shared" si="483"/>
        <v>0</v>
      </c>
      <c r="AS260" s="711">
        <f t="shared" si="483"/>
        <v>0</v>
      </c>
      <c r="AT260" s="711">
        <f t="shared" si="483"/>
        <v>0</v>
      </c>
      <c r="AU260" s="711">
        <f t="shared" si="483"/>
        <v>0</v>
      </c>
      <c r="AV260" s="711">
        <f t="shared" si="483"/>
        <v>1</v>
      </c>
      <c r="AW260" s="711">
        <f t="shared" si="483"/>
        <v>0</v>
      </c>
      <c r="AX260" s="721">
        <f t="shared" si="483"/>
        <v>0</v>
      </c>
      <c r="AY260" s="711">
        <f t="shared" si="483"/>
        <v>0</v>
      </c>
    </row>
    <row r="261" spans="1:51" hidden="1">
      <c r="A261" s="526">
        <v>115</v>
      </c>
      <c r="B261" s="446" t="str">
        <f t="shared" ref="B261:G261" si="484">B113</f>
        <v>บ้านปากพล</v>
      </c>
      <c r="C261" s="446" t="str">
        <f t="shared" si="484"/>
        <v>บางแก้ว</v>
      </c>
      <c r="D261" s="446">
        <f t="shared" si="484"/>
        <v>0</v>
      </c>
      <c r="E261" s="446">
        <f t="shared" si="484"/>
        <v>30</v>
      </c>
      <c r="F261" s="446">
        <f t="shared" si="484"/>
        <v>4</v>
      </c>
      <c r="G261" s="446" t="str">
        <f t="shared" si="484"/>
        <v>ป</v>
      </c>
      <c r="AL261" s="711">
        <f t="shared" ref="AL261:AY261" si="485">AL113</f>
        <v>1</v>
      </c>
      <c r="AM261" s="711">
        <f t="shared" si="485"/>
        <v>14</v>
      </c>
      <c r="AN261" s="711">
        <f t="shared" si="485"/>
        <v>15</v>
      </c>
      <c r="AO261" s="711">
        <f t="shared" si="485"/>
        <v>1</v>
      </c>
      <c r="AP261" s="711">
        <f t="shared" si="485"/>
        <v>14</v>
      </c>
      <c r="AQ261" s="711">
        <f t="shared" si="485"/>
        <v>15</v>
      </c>
      <c r="AR261" s="711">
        <f t="shared" si="485"/>
        <v>0</v>
      </c>
      <c r="AS261" s="711">
        <f t="shared" si="485"/>
        <v>0</v>
      </c>
      <c r="AT261" s="711">
        <f t="shared" si="485"/>
        <v>0</v>
      </c>
      <c r="AU261" s="711">
        <f t="shared" si="485"/>
        <v>0</v>
      </c>
      <c r="AV261" s="711">
        <f t="shared" si="485"/>
        <v>0</v>
      </c>
      <c r="AW261" s="711">
        <f t="shared" si="485"/>
        <v>1</v>
      </c>
      <c r="AX261" s="721">
        <f t="shared" si="485"/>
        <v>0</v>
      </c>
      <c r="AY261" s="711">
        <f t="shared" si="485"/>
        <v>0</v>
      </c>
    </row>
    <row r="262" spans="1:51" hidden="1">
      <c r="A262" s="526">
        <v>124</v>
      </c>
      <c r="B262" s="446" t="str">
        <f t="shared" ref="B262:G262" si="486">B114</f>
        <v>วัดลอน</v>
      </c>
      <c r="C262" s="446" t="str">
        <f t="shared" si="486"/>
        <v>บางแก้ว</v>
      </c>
      <c r="D262" s="446">
        <f t="shared" si="486"/>
        <v>0</v>
      </c>
      <c r="E262" s="446">
        <f t="shared" si="486"/>
        <v>9</v>
      </c>
      <c r="F262" s="446">
        <f t="shared" si="486"/>
        <v>4</v>
      </c>
      <c r="G262" s="446" t="str">
        <f t="shared" si="486"/>
        <v>ป</v>
      </c>
      <c r="AL262" s="711">
        <f t="shared" ref="AL262:AY262" si="487">AL114</f>
        <v>1</v>
      </c>
      <c r="AM262" s="711">
        <f t="shared" si="487"/>
        <v>16</v>
      </c>
      <c r="AN262" s="711">
        <f t="shared" si="487"/>
        <v>17</v>
      </c>
      <c r="AO262" s="711">
        <f t="shared" si="487"/>
        <v>1</v>
      </c>
      <c r="AP262" s="711">
        <f t="shared" si="487"/>
        <v>15</v>
      </c>
      <c r="AQ262" s="711">
        <f t="shared" si="487"/>
        <v>16</v>
      </c>
      <c r="AR262" s="711">
        <f t="shared" si="487"/>
        <v>0</v>
      </c>
      <c r="AS262" s="711">
        <f t="shared" si="487"/>
        <v>1</v>
      </c>
      <c r="AT262" s="711">
        <f t="shared" si="487"/>
        <v>1</v>
      </c>
      <c r="AU262" s="711">
        <f t="shared" si="487"/>
        <v>6.25</v>
      </c>
      <c r="AV262" s="711">
        <f t="shared" si="487"/>
        <v>2</v>
      </c>
      <c r="AW262" s="711">
        <f t="shared" si="487"/>
        <v>0</v>
      </c>
      <c r="AX262" s="721">
        <f t="shared" si="487"/>
        <v>0</v>
      </c>
      <c r="AY262" s="711">
        <f t="shared" si="487"/>
        <v>0</v>
      </c>
    </row>
    <row r="263" spans="1:51" hidden="1">
      <c r="A263" s="526">
        <v>11</v>
      </c>
      <c r="B263" s="446" t="str">
        <f t="shared" ref="B263:G263" si="488">B115</f>
        <v>บ้านควนหมอทอง</v>
      </c>
      <c r="C263" s="446" t="str">
        <f t="shared" si="488"/>
        <v>เขาชัยสน</v>
      </c>
      <c r="D263" s="446">
        <f t="shared" si="488"/>
        <v>0</v>
      </c>
      <c r="E263" s="446">
        <f t="shared" si="488"/>
        <v>27</v>
      </c>
      <c r="F263" s="446">
        <f t="shared" si="488"/>
        <v>4</v>
      </c>
      <c r="G263" s="446" t="str">
        <f t="shared" si="488"/>
        <v>ป</v>
      </c>
      <c r="AL263" s="711">
        <f t="shared" ref="AL263:AY263" si="489">AL115</f>
        <v>1</v>
      </c>
      <c r="AM263" s="711">
        <f t="shared" si="489"/>
        <v>15</v>
      </c>
      <c r="AN263" s="711">
        <f t="shared" si="489"/>
        <v>16</v>
      </c>
      <c r="AO263" s="711">
        <f t="shared" si="489"/>
        <v>1</v>
      </c>
      <c r="AP263" s="711">
        <f t="shared" si="489"/>
        <v>15</v>
      </c>
      <c r="AQ263" s="711">
        <f t="shared" si="489"/>
        <v>16</v>
      </c>
      <c r="AR263" s="711">
        <f t="shared" si="489"/>
        <v>0</v>
      </c>
      <c r="AS263" s="711">
        <f t="shared" si="489"/>
        <v>0</v>
      </c>
      <c r="AT263" s="711">
        <f t="shared" si="489"/>
        <v>0</v>
      </c>
      <c r="AU263" s="711">
        <f t="shared" si="489"/>
        <v>0</v>
      </c>
      <c r="AV263" s="711">
        <f t="shared" si="489"/>
        <v>0</v>
      </c>
      <c r="AW263" s="711">
        <f t="shared" si="489"/>
        <v>1</v>
      </c>
      <c r="AX263" s="721">
        <f t="shared" si="489"/>
        <v>0</v>
      </c>
      <c r="AY263" s="711">
        <f t="shared" si="489"/>
        <v>0</v>
      </c>
    </row>
    <row r="264" spans="1:51" hidden="1">
      <c r="A264" s="526">
        <v>28</v>
      </c>
      <c r="B264" s="446" t="str">
        <f t="shared" ref="B264:G264" si="490">B116</f>
        <v>วัดท่าควาย</v>
      </c>
      <c r="C264" s="446" t="str">
        <f t="shared" si="490"/>
        <v>เขาชัยสน</v>
      </c>
      <c r="D264" s="446">
        <f t="shared" si="490"/>
        <v>0</v>
      </c>
      <c r="E264" s="446">
        <f t="shared" si="490"/>
        <v>21</v>
      </c>
      <c r="F264" s="446">
        <f t="shared" si="490"/>
        <v>4</v>
      </c>
      <c r="G264" s="446" t="str">
        <f t="shared" si="490"/>
        <v>ป</v>
      </c>
      <c r="AL264" s="711">
        <f t="shared" ref="AL264:AY264" si="491">AL116</f>
        <v>1</v>
      </c>
      <c r="AM264" s="711">
        <f t="shared" si="491"/>
        <v>13</v>
      </c>
      <c r="AN264" s="711">
        <f t="shared" si="491"/>
        <v>14</v>
      </c>
      <c r="AO264" s="711">
        <f t="shared" si="491"/>
        <v>1</v>
      </c>
      <c r="AP264" s="711">
        <f t="shared" si="491"/>
        <v>12</v>
      </c>
      <c r="AQ264" s="711">
        <f t="shared" si="491"/>
        <v>13</v>
      </c>
      <c r="AR264" s="711">
        <f t="shared" si="491"/>
        <v>0</v>
      </c>
      <c r="AS264" s="711">
        <f t="shared" si="491"/>
        <v>1</v>
      </c>
      <c r="AT264" s="711">
        <f t="shared" si="491"/>
        <v>1</v>
      </c>
      <c r="AU264" s="711">
        <f t="shared" si="491"/>
        <v>7.6923076923076925</v>
      </c>
      <c r="AV264" s="711">
        <f t="shared" si="491"/>
        <v>1</v>
      </c>
      <c r="AW264" s="711">
        <f t="shared" si="491"/>
        <v>0</v>
      </c>
      <c r="AX264" s="721">
        <f t="shared" si="491"/>
        <v>0</v>
      </c>
      <c r="AY264" s="711">
        <f t="shared" si="491"/>
        <v>0</v>
      </c>
    </row>
    <row r="265" spans="1:51" hidden="1">
      <c r="A265" s="526">
        <v>6</v>
      </c>
      <c r="B265" s="446" t="str">
        <f t="shared" ref="B265:G265" si="492">B117</f>
        <v>วัดแตระ (ปาลานุเคราะห์)</v>
      </c>
      <c r="C265" s="446" t="str">
        <f t="shared" si="492"/>
        <v>เขาชัยสน</v>
      </c>
      <c r="D265" s="446">
        <f t="shared" si="492"/>
        <v>0</v>
      </c>
      <c r="E265" s="446">
        <f t="shared" si="492"/>
        <v>25</v>
      </c>
      <c r="F265" s="446">
        <f t="shared" si="492"/>
        <v>4</v>
      </c>
      <c r="G265" s="446" t="str">
        <f t="shared" si="492"/>
        <v>ป</v>
      </c>
      <c r="AL265" s="711">
        <f t="shared" ref="AL265:AY265" si="493">AL117</f>
        <v>1</v>
      </c>
      <c r="AM265" s="711">
        <f t="shared" si="493"/>
        <v>16</v>
      </c>
      <c r="AN265" s="711">
        <f t="shared" si="493"/>
        <v>17</v>
      </c>
      <c r="AO265" s="711">
        <f t="shared" si="493"/>
        <v>1</v>
      </c>
      <c r="AP265" s="711">
        <f t="shared" si="493"/>
        <v>14</v>
      </c>
      <c r="AQ265" s="711">
        <f t="shared" si="493"/>
        <v>15</v>
      </c>
      <c r="AR265" s="711">
        <f t="shared" si="493"/>
        <v>0</v>
      </c>
      <c r="AS265" s="711">
        <f t="shared" si="493"/>
        <v>2</v>
      </c>
      <c r="AT265" s="711">
        <f t="shared" si="493"/>
        <v>2</v>
      </c>
      <c r="AU265" s="711">
        <f t="shared" si="493"/>
        <v>13.333333333333334</v>
      </c>
      <c r="AV265" s="711">
        <f t="shared" si="493"/>
        <v>2</v>
      </c>
      <c r="AW265" s="711">
        <f t="shared" si="493"/>
        <v>0</v>
      </c>
      <c r="AX265" s="721">
        <f t="shared" si="493"/>
        <v>0</v>
      </c>
      <c r="AY265" s="711">
        <f t="shared" si="493"/>
        <v>0</v>
      </c>
    </row>
    <row r="266" spans="1:51" hidden="1">
      <c r="A266" s="526">
        <v>61</v>
      </c>
      <c r="B266" s="446" t="str">
        <f t="shared" ref="B266:G266" si="494">B118</f>
        <v>วัดบ้านแหลมกรวด (อินทรประดิษฐ์)</v>
      </c>
      <c r="C266" s="446" t="str">
        <f t="shared" si="494"/>
        <v>ปากพะยูน</v>
      </c>
      <c r="D266" s="446">
        <f t="shared" si="494"/>
        <v>0</v>
      </c>
      <c r="E266" s="446">
        <f t="shared" si="494"/>
        <v>42</v>
      </c>
      <c r="F266" s="446">
        <f t="shared" si="494"/>
        <v>4</v>
      </c>
      <c r="G266" s="446" t="str">
        <f t="shared" si="494"/>
        <v>ป</v>
      </c>
      <c r="AL266" s="711">
        <f t="shared" ref="AL266:AY266" si="495">AL118</f>
        <v>1</v>
      </c>
      <c r="AM266" s="711">
        <f t="shared" si="495"/>
        <v>15</v>
      </c>
      <c r="AN266" s="711">
        <f t="shared" si="495"/>
        <v>16</v>
      </c>
      <c r="AO266" s="711">
        <f t="shared" si="495"/>
        <v>1</v>
      </c>
      <c r="AP266" s="711">
        <f t="shared" si="495"/>
        <v>15</v>
      </c>
      <c r="AQ266" s="711">
        <f t="shared" si="495"/>
        <v>16</v>
      </c>
      <c r="AR266" s="711">
        <f t="shared" si="495"/>
        <v>0</v>
      </c>
      <c r="AS266" s="711">
        <f t="shared" si="495"/>
        <v>0</v>
      </c>
      <c r="AT266" s="711">
        <f t="shared" si="495"/>
        <v>0</v>
      </c>
      <c r="AU266" s="711">
        <f t="shared" si="495"/>
        <v>0</v>
      </c>
      <c r="AV266" s="711">
        <f t="shared" si="495"/>
        <v>0</v>
      </c>
      <c r="AW266" s="711">
        <f t="shared" si="495"/>
        <v>0</v>
      </c>
      <c r="AX266" s="721">
        <f t="shared" si="495"/>
        <v>0</v>
      </c>
      <c r="AY266" s="711">
        <f t="shared" si="495"/>
        <v>0</v>
      </c>
    </row>
    <row r="267" spans="1:51" hidden="1">
      <c r="A267" s="526">
        <v>33</v>
      </c>
      <c r="B267" s="446" t="str">
        <f t="shared" ref="B267:G267" si="496">B119</f>
        <v>บ้านเกาะนางคำ</v>
      </c>
      <c r="C267" s="446" t="str">
        <f t="shared" si="496"/>
        <v>ปากพะยูน</v>
      </c>
      <c r="D267" s="446">
        <f t="shared" si="496"/>
        <v>0</v>
      </c>
      <c r="E267" s="446">
        <f t="shared" si="496"/>
        <v>43</v>
      </c>
      <c r="F267" s="446">
        <f t="shared" si="496"/>
        <v>4</v>
      </c>
      <c r="G267" s="446" t="str">
        <f t="shared" si="496"/>
        <v>ป</v>
      </c>
      <c r="AL267" s="711">
        <f t="shared" ref="AL267:AY267" si="497">AL119</f>
        <v>1</v>
      </c>
      <c r="AM267" s="711">
        <f t="shared" si="497"/>
        <v>15</v>
      </c>
      <c r="AN267" s="711">
        <f t="shared" si="497"/>
        <v>16</v>
      </c>
      <c r="AO267" s="711">
        <f t="shared" si="497"/>
        <v>1</v>
      </c>
      <c r="AP267" s="711">
        <f t="shared" si="497"/>
        <v>15</v>
      </c>
      <c r="AQ267" s="711">
        <f t="shared" si="497"/>
        <v>16</v>
      </c>
      <c r="AR267" s="711">
        <f t="shared" si="497"/>
        <v>0</v>
      </c>
      <c r="AS267" s="711">
        <f t="shared" si="497"/>
        <v>0</v>
      </c>
      <c r="AT267" s="711">
        <f t="shared" si="497"/>
        <v>0</v>
      </c>
      <c r="AU267" s="711">
        <f t="shared" si="497"/>
        <v>0</v>
      </c>
      <c r="AV267" s="711">
        <f t="shared" si="497"/>
        <v>0</v>
      </c>
      <c r="AW267" s="711">
        <f t="shared" si="497"/>
        <v>0</v>
      </c>
      <c r="AX267" s="721">
        <f t="shared" si="497"/>
        <v>0</v>
      </c>
      <c r="AY267" s="711">
        <f t="shared" si="497"/>
        <v>0</v>
      </c>
    </row>
    <row r="268" spans="1:51" hidden="1">
      <c r="A268" s="526">
        <v>105</v>
      </c>
      <c r="B268" s="446" t="str">
        <f t="shared" ref="B268:G268" si="498">B120</f>
        <v>บ้านเหมืองตะกั่ว</v>
      </c>
      <c r="C268" s="446" t="str">
        <f t="shared" si="498"/>
        <v>ป่าบอน</v>
      </c>
      <c r="D268" s="446">
        <f t="shared" si="498"/>
        <v>0</v>
      </c>
      <c r="E268" s="446">
        <f t="shared" si="498"/>
        <v>15</v>
      </c>
      <c r="F268" s="446">
        <f t="shared" si="498"/>
        <v>4</v>
      </c>
      <c r="G268" s="446" t="str">
        <f t="shared" si="498"/>
        <v>ป</v>
      </c>
      <c r="AL268" s="711">
        <f t="shared" ref="AL268:AY268" si="499">AL120</f>
        <v>1</v>
      </c>
      <c r="AM268" s="711">
        <f t="shared" si="499"/>
        <v>14</v>
      </c>
      <c r="AN268" s="711">
        <f t="shared" si="499"/>
        <v>15</v>
      </c>
      <c r="AO268" s="711">
        <f t="shared" si="499"/>
        <v>1</v>
      </c>
      <c r="AP268" s="711">
        <f t="shared" si="499"/>
        <v>11</v>
      </c>
      <c r="AQ268" s="711">
        <f t="shared" si="499"/>
        <v>12</v>
      </c>
      <c r="AR268" s="711">
        <f t="shared" si="499"/>
        <v>0</v>
      </c>
      <c r="AS268" s="711">
        <f t="shared" si="499"/>
        <v>3</v>
      </c>
      <c r="AT268" s="711">
        <f t="shared" si="499"/>
        <v>3</v>
      </c>
      <c r="AU268" s="711">
        <f t="shared" si="499"/>
        <v>25</v>
      </c>
      <c r="AV268" s="711">
        <f t="shared" si="499"/>
        <v>0</v>
      </c>
      <c r="AW268" s="711">
        <f t="shared" si="499"/>
        <v>0</v>
      </c>
      <c r="AX268" s="721">
        <f t="shared" si="499"/>
        <v>0</v>
      </c>
      <c r="AY268" s="711">
        <f t="shared" si="499"/>
        <v>0</v>
      </c>
    </row>
    <row r="269" spans="1:51" hidden="1">
      <c r="A269" s="446"/>
      <c r="B269" s="446">
        <f t="shared" ref="B269:G269" si="500">B121</f>
        <v>0</v>
      </c>
      <c r="C269" s="446">
        <f t="shared" si="500"/>
        <v>0</v>
      </c>
      <c r="D269" s="446">
        <f t="shared" si="500"/>
        <v>0</v>
      </c>
      <c r="E269" s="446">
        <f t="shared" si="500"/>
        <v>0</v>
      </c>
      <c r="F269" s="446">
        <f t="shared" si="500"/>
        <v>0</v>
      </c>
      <c r="G269" s="446">
        <f t="shared" si="500"/>
        <v>0</v>
      </c>
      <c r="AL269" s="711">
        <f t="shared" ref="AL269:AY269" si="501">AL121</f>
        <v>0</v>
      </c>
      <c r="AM269" s="711">
        <f t="shared" si="501"/>
        <v>0</v>
      </c>
      <c r="AN269" s="711">
        <f t="shared" si="501"/>
        <v>0</v>
      </c>
      <c r="AO269" s="711">
        <f t="shared" si="501"/>
        <v>0</v>
      </c>
      <c r="AP269" s="711">
        <f t="shared" si="501"/>
        <v>0</v>
      </c>
      <c r="AQ269" s="711">
        <f t="shared" si="501"/>
        <v>0</v>
      </c>
      <c r="AR269" s="711">
        <f t="shared" si="501"/>
        <v>0</v>
      </c>
      <c r="AS269" s="711">
        <f t="shared" si="501"/>
        <v>0</v>
      </c>
      <c r="AT269" s="711">
        <f t="shared" si="501"/>
        <v>0</v>
      </c>
      <c r="AU269" s="711">
        <f t="shared" si="501"/>
        <v>0</v>
      </c>
      <c r="AV269" s="711">
        <f t="shared" si="501"/>
        <v>0</v>
      </c>
      <c r="AW269" s="711">
        <f t="shared" si="501"/>
        <v>0</v>
      </c>
      <c r="AX269" s="721">
        <f t="shared" si="501"/>
        <v>0</v>
      </c>
      <c r="AY269" s="711">
        <f t="shared" si="501"/>
        <v>0</v>
      </c>
    </row>
    <row r="270" spans="1:51" hidden="1">
      <c r="A270" s="446">
        <v>118</v>
      </c>
      <c r="B270" s="446" t="str">
        <f t="shared" ref="B270:G270" si="502">B122</f>
        <v>อนุบาลบางแก้ว</v>
      </c>
      <c r="C270" s="446" t="str">
        <f t="shared" si="502"/>
        <v>บางแก้ว</v>
      </c>
      <c r="D270" s="446">
        <f t="shared" si="502"/>
        <v>0</v>
      </c>
      <c r="E270" s="446">
        <f t="shared" si="502"/>
        <v>35</v>
      </c>
      <c r="F270" s="446">
        <f t="shared" si="502"/>
        <v>1</v>
      </c>
      <c r="G270" s="446" t="str">
        <f t="shared" si="502"/>
        <v>ป</v>
      </c>
      <c r="AL270" s="711">
        <f t="shared" ref="AL270:AY270" si="503">AL122</f>
        <v>1</v>
      </c>
      <c r="AM270" s="711">
        <f t="shared" si="503"/>
        <v>14</v>
      </c>
      <c r="AN270" s="711">
        <f t="shared" si="503"/>
        <v>15</v>
      </c>
      <c r="AO270" s="711">
        <f t="shared" si="503"/>
        <v>1</v>
      </c>
      <c r="AP270" s="711">
        <f t="shared" si="503"/>
        <v>14</v>
      </c>
      <c r="AQ270" s="711">
        <f t="shared" si="503"/>
        <v>15</v>
      </c>
      <c r="AR270" s="711">
        <f t="shared" si="503"/>
        <v>0</v>
      </c>
      <c r="AS270" s="711">
        <f t="shared" si="503"/>
        <v>0</v>
      </c>
      <c r="AT270" s="711">
        <f t="shared" si="503"/>
        <v>0</v>
      </c>
      <c r="AU270" s="711">
        <f t="shared" si="503"/>
        <v>0</v>
      </c>
      <c r="AV270" s="711">
        <f t="shared" si="503"/>
        <v>2</v>
      </c>
      <c r="AW270" s="711">
        <f t="shared" si="503"/>
        <v>0</v>
      </c>
      <c r="AX270" s="721">
        <f t="shared" si="503"/>
        <v>0</v>
      </c>
      <c r="AY270" s="711">
        <f t="shared" si="503"/>
        <v>0</v>
      </c>
    </row>
    <row r="271" spans="1:51" hidden="1">
      <c r="A271" s="446">
        <v>97</v>
      </c>
      <c r="B271" s="446" t="str">
        <f t="shared" ref="B271:G271" si="504">B123</f>
        <v>วัดป่าบอนต่ำ</v>
      </c>
      <c r="C271" s="446" t="str">
        <f t="shared" si="504"/>
        <v>ป่าบอน</v>
      </c>
      <c r="D271" s="446">
        <f t="shared" si="504"/>
        <v>0</v>
      </c>
      <c r="E271" s="446">
        <f t="shared" si="504"/>
        <v>23</v>
      </c>
      <c r="F271" s="446">
        <f t="shared" si="504"/>
        <v>4</v>
      </c>
      <c r="G271" s="446" t="str">
        <f t="shared" si="504"/>
        <v>ป</v>
      </c>
      <c r="AL271" s="711">
        <f t="shared" ref="AL271:AY271" si="505">AL123</f>
        <v>2</v>
      </c>
      <c r="AM271" s="711">
        <f t="shared" si="505"/>
        <v>12</v>
      </c>
      <c r="AN271" s="711">
        <f t="shared" si="505"/>
        <v>14</v>
      </c>
      <c r="AO271" s="711">
        <f t="shared" si="505"/>
        <v>1</v>
      </c>
      <c r="AP271" s="711">
        <f t="shared" si="505"/>
        <v>13</v>
      </c>
      <c r="AQ271" s="711">
        <f t="shared" si="505"/>
        <v>14</v>
      </c>
      <c r="AR271" s="711">
        <f t="shared" si="505"/>
        <v>1</v>
      </c>
      <c r="AS271" s="711">
        <f t="shared" si="505"/>
        <v>-1</v>
      </c>
      <c r="AT271" s="711">
        <f t="shared" si="505"/>
        <v>0</v>
      </c>
      <c r="AU271" s="711">
        <f t="shared" si="505"/>
        <v>0</v>
      </c>
      <c r="AV271" s="711">
        <f t="shared" si="505"/>
        <v>1</v>
      </c>
      <c r="AW271" s="711">
        <f t="shared" si="505"/>
        <v>0</v>
      </c>
      <c r="AX271" s="721">
        <f t="shared" si="505"/>
        <v>0</v>
      </c>
      <c r="AY271" s="711">
        <f t="shared" si="505"/>
        <v>0</v>
      </c>
    </row>
    <row r="272" spans="1:51" hidden="1">
      <c r="A272" s="446">
        <v>48</v>
      </c>
      <c r="B272" s="446" t="str">
        <f t="shared" ref="B272:G272" si="506">B124</f>
        <v>บ้านควนพระสาครินทร์</v>
      </c>
      <c r="C272" s="446" t="str">
        <f t="shared" si="506"/>
        <v>ปากพะยูน</v>
      </c>
      <c r="D272" s="446">
        <f t="shared" si="506"/>
        <v>0</v>
      </c>
      <c r="E272" s="446">
        <f t="shared" si="506"/>
        <v>15</v>
      </c>
      <c r="F272" s="446">
        <f t="shared" si="506"/>
        <v>4</v>
      </c>
      <c r="G272" s="446" t="str">
        <f t="shared" si="506"/>
        <v>ป</v>
      </c>
      <c r="AL272" s="711">
        <f t="shared" ref="AL272:AY272" si="507">AL124</f>
        <v>1</v>
      </c>
      <c r="AM272" s="711">
        <f t="shared" si="507"/>
        <v>12</v>
      </c>
      <c r="AN272" s="711">
        <f t="shared" si="507"/>
        <v>13</v>
      </c>
      <c r="AO272" s="711">
        <f t="shared" si="507"/>
        <v>1</v>
      </c>
      <c r="AP272" s="711">
        <f t="shared" si="507"/>
        <v>11</v>
      </c>
      <c r="AQ272" s="711">
        <f t="shared" si="507"/>
        <v>12</v>
      </c>
      <c r="AR272" s="711">
        <f t="shared" si="507"/>
        <v>0</v>
      </c>
      <c r="AS272" s="711">
        <f t="shared" si="507"/>
        <v>1</v>
      </c>
      <c r="AT272" s="711">
        <f t="shared" si="507"/>
        <v>1</v>
      </c>
      <c r="AU272" s="711">
        <f t="shared" si="507"/>
        <v>8.3333333333333321</v>
      </c>
      <c r="AV272" s="711">
        <f t="shared" si="507"/>
        <v>1</v>
      </c>
      <c r="AW272" s="711">
        <f t="shared" si="507"/>
        <v>0</v>
      </c>
      <c r="AX272" s="721">
        <f t="shared" si="507"/>
        <v>0</v>
      </c>
      <c r="AY272" s="711">
        <f t="shared" si="507"/>
        <v>0</v>
      </c>
    </row>
    <row r="273" spans="1:51" hidden="1">
      <c r="A273" s="446">
        <v>66</v>
      </c>
      <c r="B273" s="446" t="str">
        <f t="shared" ref="B273:G273" si="508">B125</f>
        <v>บ้านทอนตรน</v>
      </c>
      <c r="C273" s="446" t="str">
        <f t="shared" si="508"/>
        <v>กงหรา</v>
      </c>
      <c r="D273" s="446">
        <f t="shared" si="508"/>
        <v>0</v>
      </c>
      <c r="E273" s="446">
        <f t="shared" si="508"/>
        <v>26</v>
      </c>
      <c r="F273" s="446">
        <f t="shared" si="508"/>
        <v>4</v>
      </c>
      <c r="G273" s="446" t="str">
        <f t="shared" si="508"/>
        <v>ป</v>
      </c>
      <c r="AL273" s="711">
        <f t="shared" ref="AL273:AY273" si="509">AL125</f>
        <v>1</v>
      </c>
      <c r="AM273" s="711">
        <f t="shared" si="509"/>
        <v>14</v>
      </c>
      <c r="AN273" s="711">
        <f t="shared" si="509"/>
        <v>15</v>
      </c>
      <c r="AO273" s="711">
        <f t="shared" si="509"/>
        <v>1</v>
      </c>
      <c r="AP273" s="711">
        <f t="shared" si="509"/>
        <v>12</v>
      </c>
      <c r="AQ273" s="711">
        <f t="shared" si="509"/>
        <v>13</v>
      </c>
      <c r="AR273" s="711">
        <f t="shared" si="509"/>
        <v>0</v>
      </c>
      <c r="AS273" s="711">
        <f t="shared" si="509"/>
        <v>2</v>
      </c>
      <c r="AT273" s="711">
        <f t="shared" si="509"/>
        <v>2</v>
      </c>
      <c r="AU273" s="711">
        <f t="shared" si="509"/>
        <v>15.384615384615385</v>
      </c>
      <c r="AV273" s="711">
        <f t="shared" si="509"/>
        <v>0</v>
      </c>
      <c r="AW273" s="711">
        <f t="shared" si="509"/>
        <v>2</v>
      </c>
      <c r="AX273" s="721">
        <f t="shared" si="509"/>
        <v>0</v>
      </c>
      <c r="AY273" s="711">
        <f t="shared" si="509"/>
        <v>0</v>
      </c>
    </row>
    <row r="274" spans="1:51">
      <c r="A274" s="446">
        <v>70</v>
      </c>
      <c r="B274" s="446" t="str">
        <f t="shared" ref="B274:G274" si="510">B126</f>
        <v>บ้านนาทุ่งโพธิ์</v>
      </c>
      <c r="C274" s="446" t="str">
        <f t="shared" si="510"/>
        <v>กงหรา</v>
      </c>
      <c r="D274" s="446">
        <f t="shared" si="510"/>
        <v>0</v>
      </c>
      <c r="E274" s="446">
        <f t="shared" si="510"/>
        <v>32</v>
      </c>
      <c r="F274" s="446">
        <f t="shared" si="510"/>
        <v>4</v>
      </c>
      <c r="G274" s="446" t="str">
        <f t="shared" si="510"/>
        <v>ป</v>
      </c>
      <c r="AL274" s="711">
        <f t="shared" ref="AL274:AY274" si="511">AL126</f>
        <v>1</v>
      </c>
      <c r="AM274" s="711">
        <f t="shared" si="511"/>
        <v>11</v>
      </c>
      <c r="AN274" s="711">
        <f t="shared" si="511"/>
        <v>12</v>
      </c>
      <c r="AO274" s="711">
        <f t="shared" si="511"/>
        <v>1</v>
      </c>
      <c r="AP274" s="711">
        <f t="shared" si="511"/>
        <v>11</v>
      </c>
      <c r="AQ274" s="711">
        <f t="shared" si="511"/>
        <v>12</v>
      </c>
      <c r="AR274" s="711">
        <f t="shared" si="511"/>
        <v>0</v>
      </c>
      <c r="AS274" s="711">
        <f t="shared" si="511"/>
        <v>0</v>
      </c>
      <c r="AT274" s="711">
        <f t="shared" si="511"/>
        <v>0</v>
      </c>
      <c r="AU274" s="711">
        <f t="shared" si="511"/>
        <v>0</v>
      </c>
      <c r="AV274" s="711">
        <f t="shared" si="511"/>
        <v>0</v>
      </c>
      <c r="AW274" s="711">
        <f t="shared" si="511"/>
        <v>0</v>
      </c>
      <c r="AX274" s="721">
        <f t="shared" si="511"/>
        <v>0</v>
      </c>
      <c r="AY274" s="711">
        <f t="shared" si="511"/>
        <v>1</v>
      </c>
    </row>
    <row r="275" spans="1:51" hidden="1">
      <c r="A275" s="446">
        <v>81</v>
      </c>
      <c r="B275" s="446" t="str">
        <f t="shared" ref="B275:G275" si="512">B127</f>
        <v>วัดตะโหมด (หมุนคณานุสรณ์)</v>
      </c>
      <c r="C275" s="446" t="str">
        <f t="shared" si="512"/>
        <v>ตะโหมด</v>
      </c>
      <c r="D275" s="446">
        <f t="shared" si="512"/>
        <v>0</v>
      </c>
      <c r="E275" s="446">
        <f t="shared" si="512"/>
        <v>13</v>
      </c>
      <c r="F275" s="446">
        <f t="shared" si="512"/>
        <v>1</v>
      </c>
      <c r="G275" s="446" t="str">
        <f t="shared" si="512"/>
        <v>ป</v>
      </c>
      <c r="AL275" s="711">
        <f t="shared" ref="AL275:AY275" si="513">AL127</f>
        <v>2</v>
      </c>
      <c r="AM275" s="711">
        <f t="shared" si="513"/>
        <v>16</v>
      </c>
      <c r="AN275" s="711">
        <f t="shared" si="513"/>
        <v>18</v>
      </c>
      <c r="AO275" s="711">
        <f t="shared" si="513"/>
        <v>1</v>
      </c>
      <c r="AP275" s="711">
        <f t="shared" si="513"/>
        <v>12</v>
      </c>
      <c r="AQ275" s="711">
        <f t="shared" si="513"/>
        <v>13</v>
      </c>
      <c r="AR275" s="711">
        <f t="shared" si="513"/>
        <v>1</v>
      </c>
      <c r="AS275" s="711">
        <f t="shared" si="513"/>
        <v>4</v>
      </c>
      <c r="AT275" s="711">
        <f t="shared" si="513"/>
        <v>5</v>
      </c>
      <c r="AU275" s="711">
        <f t="shared" si="513"/>
        <v>38.461538461538467</v>
      </c>
      <c r="AV275" s="711">
        <f t="shared" si="513"/>
        <v>2</v>
      </c>
      <c r="AW275" s="711">
        <f t="shared" si="513"/>
        <v>0</v>
      </c>
      <c r="AX275" s="721">
        <f t="shared" si="513"/>
        <v>0</v>
      </c>
      <c r="AY275" s="711">
        <f t="shared" si="513"/>
        <v>0</v>
      </c>
    </row>
    <row r="276" spans="1:51" hidden="1">
      <c r="A276" s="446">
        <v>95</v>
      </c>
      <c r="B276" s="446" t="str">
        <f t="shared" ref="B276:G276" si="514">B128</f>
        <v>บ้านควนแหวง</v>
      </c>
      <c r="C276" s="446" t="str">
        <f t="shared" si="514"/>
        <v>ป่าบอน</v>
      </c>
      <c r="D276" s="446">
        <f t="shared" si="514"/>
        <v>0</v>
      </c>
      <c r="E276" s="446">
        <f t="shared" si="514"/>
        <v>20</v>
      </c>
      <c r="F276" s="446">
        <f t="shared" si="514"/>
        <v>4</v>
      </c>
      <c r="G276" s="446" t="str">
        <f t="shared" si="514"/>
        <v>ป</v>
      </c>
      <c r="AL276" s="711">
        <f t="shared" ref="AL276:AY276" si="515">AL128</f>
        <v>1</v>
      </c>
      <c r="AM276" s="711">
        <f t="shared" si="515"/>
        <v>16</v>
      </c>
      <c r="AN276" s="711">
        <f t="shared" si="515"/>
        <v>17</v>
      </c>
      <c r="AO276" s="711">
        <f t="shared" si="515"/>
        <v>1</v>
      </c>
      <c r="AP276" s="711">
        <f t="shared" si="515"/>
        <v>12</v>
      </c>
      <c r="AQ276" s="711">
        <f t="shared" si="515"/>
        <v>13</v>
      </c>
      <c r="AR276" s="711">
        <f t="shared" si="515"/>
        <v>0</v>
      </c>
      <c r="AS276" s="711">
        <f t="shared" si="515"/>
        <v>4</v>
      </c>
      <c r="AT276" s="711">
        <f t="shared" si="515"/>
        <v>4</v>
      </c>
      <c r="AU276" s="711">
        <f t="shared" si="515"/>
        <v>30.76923076923077</v>
      </c>
      <c r="AV276" s="711">
        <f t="shared" si="515"/>
        <v>0</v>
      </c>
      <c r="AW276" s="711">
        <f t="shared" si="515"/>
        <v>0</v>
      </c>
      <c r="AX276" s="721">
        <f t="shared" si="515"/>
        <v>0</v>
      </c>
      <c r="AY276" s="711">
        <f t="shared" si="515"/>
        <v>0</v>
      </c>
    </row>
    <row r="277" spans="1:51" hidden="1">
      <c r="A277" s="446">
        <v>72</v>
      </c>
      <c r="B277" s="446" t="str">
        <f t="shared" ref="B277:G277" si="516">B129</f>
        <v>บ้านพูด กรป.กลาง</v>
      </c>
      <c r="C277" s="446" t="str">
        <f t="shared" si="516"/>
        <v>กงหรา</v>
      </c>
      <c r="D277" s="446">
        <f t="shared" si="516"/>
        <v>0</v>
      </c>
      <c r="E277" s="446">
        <f t="shared" si="516"/>
        <v>9</v>
      </c>
      <c r="F277" s="446">
        <f t="shared" si="516"/>
        <v>4</v>
      </c>
      <c r="G277" s="446" t="str">
        <f t="shared" si="516"/>
        <v>ป</v>
      </c>
      <c r="AL277" s="711">
        <f t="shared" ref="AL277:AY277" si="517">AL129</f>
        <v>1</v>
      </c>
      <c r="AM277" s="711">
        <f t="shared" si="517"/>
        <v>19</v>
      </c>
      <c r="AN277" s="711">
        <f t="shared" si="517"/>
        <v>20</v>
      </c>
      <c r="AO277" s="711">
        <f t="shared" si="517"/>
        <v>1</v>
      </c>
      <c r="AP277" s="711">
        <f t="shared" si="517"/>
        <v>13</v>
      </c>
      <c r="AQ277" s="711">
        <f t="shared" si="517"/>
        <v>14</v>
      </c>
      <c r="AR277" s="711">
        <f t="shared" si="517"/>
        <v>0</v>
      </c>
      <c r="AS277" s="711">
        <f t="shared" si="517"/>
        <v>6</v>
      </c>
      <c r="AT277" s="711">
        <f t="shared" si="517"/>
        <v>6</v>
      </c>
      <c r="AU277" s="711">
        <f t="shared" si="517"/>
        <v>42.857142857142854</v>
      </c>
      <c r="AV277" s="711">
        <f t="shared" si="517"/>
        <v>0</v>
      </c>
      <c r="AW277" s="711">
        <f t="shared" si="517"/>
        <v>0</v>
      </c>
      <c r="AX277" s="721">
        <f t="shared" si="517"/>
        <v>0</v>
      </c>
      <c r="AY277" s="711">
        <f t="shared" si="517"/>
        <v>0</v>
      </c>
    </row>
    <row r="278" spans="1:51" hidden="1">
      <c r="A278" s="446">
        <v>76</v>
      </c>
      <c r="B278" s="446" t="str">
        <f t="shared" ref="B278:G278" si="518">B130</f>
        <v>บ้านต้นประดู่</v>
      </c>
      <c r="C278" s="446" t="str">
        <f t="shared" si="518"/>
        <v>กงหรา</v>
      </c>
      <c r="D278" s="446">
        <f t="shared" si="518"/>
        <v>0</v>
      </c>
      <c r="E278" s="446">
        <f t="shared" si="518"/>
        <v>15</v>
      </c>
      <c r="F278" s="446">
        <f t="shared" si="518"/>
        <v>4</v>
      </c>
      <c r="G278" s="446" t="str">
        <f t="shared" si="518"/>
        <v>ป</v>
      </c>
      <c r="AL278" s="711">
        <f t="shared" ref="AL278:AY278" si="519">AL130</f>
        <v>3</v>
      </c>
      <c r="AM278" s="711">
        <f t="shared" si="519"/>
        <v>20</v>
      </c>
      <c r="AN278" s="711">
        <f t="shared" si="519"/>
        <v>23</v>
      </c>
      <c r="AO278" s="711">
        <f t="shared" si="519"/>
        <v>1</v>
      </c>
      <c r="AP278" s="711">
        <f t="shared" si="519"/>
        <v>13</v>
      </c>
      <c r="AQ278" s="711">
        <f t="shared" si="519"/>
        <v>14</v>
      </c>
      <c r="AR278" s="711">
        <f t="shared" si="519"/>
        <v>2</v>
      </c>
      <c r="AS278" s="711">
        <f t="shared" si="519"/>
        <v>7</v>
      </c>
      <c r="AT278" s="711">
        <f t="shared" si="519"/>
        <v>9</v>
      </c>
      <c r="AU278" s="711">
        <f t="shared" si="519"/>
        <v>64.285714285714292</v>
      </c>
      <c r="AV278" s="711">
        <f t="shared" si="519"/>
        <v>1</v>
      </c>
      <c r="AW278" s="711">
        <f t="shared" si="519"/>
        <v>0</v>
      </c>
      <c r="AX278" s="721">
        <f t="shared" si="519"/>
        <v>0</v>
      </c>
      <c r="AY278" s="711">
        <f t="shared" si="519"/>
        <v>0</v>
      </c>
    </row>
    <row r="279" spans="1:51" hidden="1">
      <c r="A279" s="446"/>
      <c r="B279" s="446">
        <f t="shared" ref="B279:G279" si="520">B131</f>
        <v>0</v>
      </c>
      <c r="C279" s="446">
        <f t="shared" si="520"/>
        <v>0</v>
      </c>
      <c r="D279" s="446">
        <f t="shared" si="520"/>
        <v>0</v>
      </c>
      <c r="E279" s="446">
        <f t="shared" si="520"/>
        <v>0</v>
      </c>
      <c r="F279" s="446">
        <f t="shared" si="520"/>
        <v>0</v>
      </c>
      <c r="G279" s="446">
        <f t="shared" si="520"/>
        <v>0</v>
      </c>
      <c r="AL279" s="711">
        <f t="shared" ref="AL279:AY279" si="521">AL131</f>
        <v>0</v>
      </c>
      <c r="AM279" s="711">
        <f t="shared" si="521"/>
        <v>0</v>
      </c>
      <c r="AN279" s="711">
        <f t="shared" si="521"/>
        <v>0</v>
      </c>
      <c r="AO279" s="711">
        <f t="shared" si="521"/>
        <v>0</v>
      </c>
      <c r="AP279" s="711">
        <f t="shared" si="521"/>
        <v>0</v>
      </c>
      <c r="AQ279" s="711">
        <f t="shared" si="521"/>
        <v>0</v>
      </c>
      <c r="AR279" s="711">
        <f t="shared" si="521"/>
        <v>0</v>
      </c>
      <c r="AS279" s="711">
        <f t="shared" si="521"/>
        <v>0</v>
      </c>
      <c r="AT279" s="711">
        <f t="shared" si="521"/>
        <v>0</v>
      </c>
      <c r="AU279" s="711">
        <f t="shared" si="521"/>
        <v>0</v>
      </c>
      <c r="AV279" s="711">
        <f t="shared" si="521"/>
        <v>0</v>
      </c>
      <c r="AW279" s="711">
        <f t="shared" si="521"/>
        <v>0</v>
      </c>
      <c r="AX279" s="721">
        <f t="shared" si="521"/>
        <v>0</v>
      </c>
      <c r="AY279" s="711">
        <f t="shared" si="521"/>
        <v>0</v>
      </c>
    </row>
    <row r="280" spans="1:51" hidden="1">
      <c r="A280" s="526">
        <v>13</v>
      </c>
      <c r="B280" s="446" t="str">
        <f t="shared" ref="B280:G280" si="522">B132</f>
        <v>บ้านควนยวน</v>
      </c>
      <c r="C280" s="446" t="str">
        <f t="shared" si="522"/>
        <v>เขาชัยสน</v>
      </c>
      <c r="D280" s="446">
        <f t="shared" si="522"/>
        <v>0</v>
      </c>
      <c r="E280" s="446">
        <f t="shared" si="522"/>
        <v>16</v>
      </c>
      <c r="F280" s="446">
        <f t="shared" si="522"/>
        <v>4</v>
      </c>
      <c r="G280" s="446" t="str">
        <f t="shared" si="522"/>
        <v>ป</v>
      </c>
      <c r="AL280" s="711">
        <f t="shared" ref="AL280:AY280" si="523">AL132</f>
        <v>2</v>
      </c>
      <c r="AM280" s="711">
        <f t="shared" si="523"/>
        <v>19</v>
      </c>
      <c r="AN280" s="711">
        <f t="shared" si="523"/>
        <v>21</v>
      </c>
      <c r="AO280" s="711">
        <f t="shared" si="523"/>
        <v>2</v>
      </c>
      <c r="AP280" s="711">
        <f t="shared" si="523"/>
        <v>18</v>
      </c>
      <c r="AQ280" s="711">
        <f t="shared" si="523"/>
        <v>20</v>
      </c>
      <c r="AR280" s="711">
        <f t="shared" si="523"/>
        <v>0</v>
      </c>
      <c r="AS280" s="711">
        <f t="shared" si="523"/>
        <v>1</v>
      </c>
      <c r="AT280" s="711">
        <f t="shared" si="523"/>
        <v>1</v>
      </c>
      <c r="AU280" s="711">
        <f t="shared" si="523"/>
        <v>5</v>
      </c>
      <c r="AV280" s="711">
        <f t="shared" si="523"/>
        <v>0</v>
      </c>
      <c r="AW280" s="711">
        <f t="shared" si="523"/>
        <v>0</v>
      </c>
      <c r="AX280" s="721">
        <f t="shared" si="523"/>
        <v>0</v>
      </c>
      <c r="AY280" s="711">
        <f t="shared" si="523"/>
        <v>0</v>
      </c>
    </row>
    <row r="281" spans="1:51">
      <c r="A281" s="526">
        <v>107</v>
      </c>
      <c r="B281" s="446" t="str">
        <f t="shared" ref="B281:G281" si="524">B133</f>
        <v>บ้านทุ่งนารี</v>
      </c>
      <c r="C281" s="446" t="str">
        <f t="shared" si="524"/>
        <v>ป่าบอน</v>
      </c>
      <c r="D281" s="446">
        <f t="shared" si="524"/>
        <v>0</v>
      </c>
      <c r="E281" s="446">
        <f t="shared" si="524"/>
        <v>16</v>
      </c>
      <c r="F281" s="446">
        <f t="shared" si="524"/>
        <v>4</v>
      </c>
      <c r="G281" s="446" t="str">
        <f t="shared" si="524"/>
        <v>ป</v>
      </c>
      <c r="AL281" s="711">
        <f t="shared" ref="AL281:AY281" si="525">AL133</f>
        <v>2</v>
      </c>
      <c r="AM281" s="711">
        <f t="shared" si="525"/>
        <v>26</v>
      </c>
      <c r="AN281" s="711">
        <f t="shared" si="525"/>
        <v>28</v>
      </c>
      <c r="AO281" s="711">
        <f t="shared" si="525"/>
        <v>2</v>
      </c>
      <c r="AP281" s="711">
        <f t="shared" si="525"/>
        <v>25</v>
      </c>
      <c r="AQ281" s="711">
        <f t="shared" si="525"/>
        <v>27</v>
      </c>
      <c r="AR281" s="711">
        <f t="shared" si="525"/>
        <v>0</v>
      </c>
      <c r="AS281" s="711">
        <f t="shared" si="525"/>
        <v>1</v>
      </c>
      <c r="AT281" s="711">
        <f t="shared" si="525"/>
        <v>1</v>
      </c>
      <c r="AU281" s="711">
        <f t="shared" si="525"/>
        <v>3.7037037037037033</v>
      </c>
      <c r="AV281" s="711">
        <f t="shared" si="525"/>
        <v>1</v>
      </c>
      <c r="AW281" s="711">
        <f t="shared" si="525"/>
        <v>0</v>
      </c>
      <c r="AX281" s="721">
        <f t="shared" si="525"/>
        <v>0</v>
      </c>
      <c r="AY281" s="711">
        <f t="shared" si="525"/>
        <v>2</v>
      </c>
    </row>
    <row r="282" spans="1:51" hidden="1">
      <c r="A282" s="526">
        <v>104</v>
      </c>
      <c r="B282" s="446" t="str">
        <f t="shared" ref="B282:G282" si="526">B134</f>
        <v>บ้านหนองธง</v>
      </c>
      <c r="C282" s="446" t="str">
        <f t="shared" si="526"/>
        <v>ป่าบอน</v>
      </c>
      <c r="D282" s="446">
        <f t="shared" si="526"/>
        <v>0</v>
      </c>
      <c r="E282" s="446">
        <f t="shared" si="526"/>
        <v>12</v>
      </c>
      <c r="F282" s="446">
        <f t="shared" si="526"/>
        <v>4</v>
      </c>
      <c r="G282" s="446" t="str">
        <f t="shared" si="526"/>
        <v>ป</v>
      </c>
      <c r="AL282" s="711">
        <f t="shared" ref="AL282:AY282" si="527">AL134</f>
        <v>2</v>
      </c>
      <c r="AM282" s="711">
        <f t="shared" si="527"/>
        <v>26</v>
      </c>
      <c r="AN282" s="711">
        <f t="shared" si="527"/>
        <v>28</v>
      </c>
      <c r="AO282" s="711">
        <f t="shared" si="527"/>
        <v>2</v>
      </c>
      <c r="AP282" s="711">
        <f t="shared" si="527"/>
        <v>22</v>
      </c>
      <c r="AQ282" s="711">
        <f t="shared" si="527"/>
        <v>24</v>
      </c>
      <c r="AR282" s="711">
        <f t="shared" si="527"/>
        <v>0</v>
      </c>
      <c r="AS282" s="711">
        <f t="shared" si="527"/>
        <v>4</v>
      </c>
      <c r="AT282" s="711">
        <f t="shared" si="527"/>
        <v>4</v>
      </c>
      <c r="AU282" s="711">
        <f t="shared" si="527"/>
        <v>16.666666666666664</v>
      </c>
      <c r="AV282" s="711">
        <f t="shared" si="527"/>
        <v>0</v>
      </c>
      <c r="AW282" s="711">
        <f t="shared" si="527"/>
        <v>2</v>
      </c>
      <c r="AX282" s="721">
        <f t="shared" si="527"/>
        <v>0</v>
      </c>
      <c r="AY282" s="711">
        <f t="shared" si="527"/>
        <v>0</v>
      </c>
    </row>
    <row r="283" spans="1:51" hidden="1">
      <c r="A283" s="526">
        <v>108</v>
      </c>
      <c r="B283" s="446" t="str">
        <f t="shared" ref="B283:G283" si="528">B135</f>
        <v>บ้านโหล๊ะหาร</v>
      </c>
      <c r="C283" s="446" t="str">
        <f t="shared" si="528"/>
        <v>ป่าบอน</v>
      </c>
      <c r="D283" s="446">
        <f t="shared" si="528"/>
        <v>0</v>
      </c>
      <c r="E283" s="446">
        <f t="shared" si="528"/>
        <v>9</v>
      </c>
      <c r="F283" s="446">
        <f t="shared" si="528"/>
        <v>4</v>
      </c>
      <c r="G283" s="446" t="str">
        <f t="shared" si="528"/>
        <v>ป</v>
      </c>
      <c r="AL283" s="711">
        <f t="shared" ref="AL283:AY283" si="529">AL135</f>
        <v>1</v>
      </c>
      <c r="AM283" s="711">
        <f t="shared" si="529"/>
        <v>20</v>
      </c>
      <c r="AN283" s="711">
        <f t="shared" si="529"/>
        <v>21</v>
      </c>
      <c r="AO283" s="711">
        <f t="shared" si="529"/>
        <v>1</v>
      </c>
      <c r="AP283" s="711">
        <f t="shared" si="529"/>
        <v>18</v>
      </c>
      <c r="AQ283" s="711">
        <f t="shared" si="529"/>
        <v>19</v>
      </c>
      <c r="AR283" s="711">
        <f t="shared" si="529"/>
        <v>0</v>
      </c>
      <c r="AS283" s="711">
        <f t="shared" si="529"/>
        <v>2</v>
      </c>
      <c r="AT283" s="711">
        <f t="shared" si="529"/>
        <v>2</v>
      </c>
      <c r="AU283" s="711">
        <f t="shared" si="529"/>
        <v>10.526315789473683</v>
      </c>
      <c r="AV283" s="711">
        <f t="shared" si="529"/>
        <v>0</v>
      </c>
      <c r="AW283" s="711">
        <f t="shared" si="529"/>
        <v>0</v>
      </c>
      <c r="AX283" s="721">
        <f t="shared" si="529"/>
        <v>0</v>
      </c>
      <c r="AY283" s="711">
        <f t="shared" si="529"/>
        <v>0</v>
      </c>
    </row>
    <row r="284" spans="1:51" hidden="1">
      <c r="A284" s="526">
        <v>74</v>
      </c>
      <c r="B284" s="446" t="str">
        <f t="shared" ref="B284:G284" si="530">B136</f>
        <v>บ้านควนประกอบ</v>
      </c>
      <c r="C284" s="446" t="str">
        <f t="shared" si="530"/>
        <v>กงหรา</v>
      </c>
      <c r="D284" s="446">
        <f t="shared" si="530"/>
        <v>0</v>
      </c>
      <c r="E284" s="446">
        <f t="shared" si="530"/>
        <v>15</v>
      </c>
      <c r="F284" s="446">
        <f t="shared" si="530"/>
        <v>4</v>
      </c>
      <c r="G284" s="446" t="str">
        <f t="shared" si="530"/>
        <v>ป</v>
      </c>
      <c r="AL284" s="711">
        <f t="shared" ref="AL284:AY284" si="531">AL136</f>
        <v>3</v>
      </c>
      <c r="AM284" s="711">
        <f t="shared" si="531"/>
        <v>19</v>
      </c>
      <c r="AN284" s="711">
        <f t="shared" si="531"/>
        <v>22</v>
      </c>
      <c r="AO284" s="711">
        <f t="shared" si="531"/>
        <v>1</v>
      </c>
      <c r="AP284" s="711">
        <f t="shared" si="531"/>
        <v>17</v>
      </c>
      <c r="AQ284" s="711">
        <f t="shared" si="531"/>
        <v>18</v>
      </c>
      <c r="AR284" s="711">
        <f t="shared" si="531"/>
        <v>2</v>
      </c>
      <c r="AS284" s="711">
        <f t="shared" si="531"/>
        <v>2</v>
      </c>
      <c r="AT284" s="711">
        <f t="shared" si="531"/>
        <v>4</v>
      </c>
      <c r="AU284" s="711">
        <f t="shared" si="531"/>
        <v>22.222222222222221</v>
      </c>
      <c r="AV284" s="711">
        <f t="shared" si="531"/>
        <v>2</v>
      </c>
      <c r="AW284" s="711">
        <f t="shared" si="531"/>
        <v>0</v>
      </c>
      <c r="AX284" s="721">
        <f t="shared" si="531"/>
        <v>0</v>
      </c>
      <c r="AY284" s="711">
        <f t="shared" si="531"/>
        <v>0</v>
      </c>
    </row>
    <row r="285" spans="1:51" hidden="1">
      <c r="A285" s="526">
        <v>114</v>
      </c>
      <c r="B285" s="446" t="str">
        <f t="shared" ref="B285:G285" si="532">B137</f>
        <v>บ้านหาดไข่เต่า</v>
      </c>
      <c r="C285" s="446" t="str">
        <f t="shared" si="532"/>
        <v>บางแก้ว</v>
      </c>
      <c r="D285" s="446">
        <f t="shared" si="532"/>
        <v>0</v>
      </c>
      <c r="E285" s="446">
        <f t="shared" si="532"/>
        <v>15</v>
      </c>
      <c r="F285" s="446">
        <f t="shared" si="532"/>
        <v>4</v>
      </c>
      <c r="G285" s="446" t="str">
        <f t="shared" si="532"/>
        <v>ป</v>
      </c>
      <c r="AL285" s="711">
        <f t="shared" ref="AL285:AY285" si="533">AL137</f>
        <v>2</v>
      </c>
      <c r="AM285" s="711">
        <f t="shared" si="533"/>
        <v>23</v>
      </c>
      <c r="AN285" s="711">
        <f t="shared" si="533"/>
        <v>25</v>
      </c>
      <c r="AO285" s="711">
        <f t="shared" si="533"/>
        <v>2</v>
      </c>
      <c r="AP285" s="711">
        <f t="shared" si="533"/>
        <v>18</v>
      </c>
      <c r="AQ285" s="711">
        <f t="shared" si="533"/>
        <v>20</v>
      </c>
      <c r="AR285" s="711">
        <f t="shared" si="533"/>
        <v>0</v>
      </c>
      <c r="AS285" s="711">
        <f t="shared" si="533"/>
        <v>5</v>
      </c>
      <c r="AT285" s="711">
        <f t="shared" si="533"/>
        <v>5</v>
      </c>
      <c r="AU285" s="711">
        <f t="shared" si="533"/>
        <v>25</v>
      </c>
      <c r="AV285" s="711">
        <f t="shared" si="533"/>
        <v>0</v>
      </c>
      <c r="AW285" s="711">
        <f t="shared" si="533"/>
        <v>0</v>
      </c>
      <c r="AX285" s="721">
        <f t="shared" si="533"/>
        <v>0</v>
      </c>
      <c r="AY285" s="711">
        <f t="shared" si="533"/>
        <v>0</v>
      </c>
    </row>
    <row r="286" spans="1:51" hidden="1">
      <c r="A286" s="446"/>
      <c r="B286" s="446">
        <f t="shared" ref="B286:G286" si="534">B138</f>
        <v>0</v>
      </c>
      <c r="C286" s="446">
        <f t="shared" si="534"/>
        <v>0</v>
      </c>
      <c r="D286" s="446">
        <f t="shared" si="534"/>
        <v>0</v>
      </c>
      <c r="E286" s="446">
        <f t="shared" si="534"/>
        <v>0</v>
      </c>
      <c r="F286" s="446">
        <f t="shared" si="534"/>
        <v>0</v>
      </c>
      <c r="G286" s="446">
        <f t="shared" si="534"/>
        <v>0</v>
      </c>
      <c r="AL286" s="711">
        <f t="shared" ref="AL286:AY286" si="535">AL138</f>
        <v>0</v>
      </c>
      <c r="AM286" s="711">
        <f t="shared" si="535"/>
        <v>0</v>
      </c>
      <c r="AN286" s="711">
        <f t="shared" si="535"/>
        <v>0</v>
      </c>
      <c r="AO286" s="711">
        <f t="shared" si="535"/>
        <v>0</v>
      </c>
      <c r="AP286" s="711">
        <f t="shared" si="535"/>
        <v>0</v>
      </c>
      <c r="AQ286" s="711">
        <f t="shared" si="535"/>
        <v>0</v>
      </c>
      <c r="AR286" s="711">
        <f t="shared" si="535"/>
        <v>0</v>
      </c>
      <c r="AS286" s="711">
        <f t="shared" si="535"/>
        <v>0</v>
      </c>
      <c r="AT286" s="711">
        <f t="shared" si="535"/>
        <v>0</v>
      </c>
      <c r="AU286" s="711">
        <f t="shared" si="535"/>
        <v>0</v>
      </c>
      <c r="AV286" s="711">
        <f t="shared" si="535"/>
        <v>0</v>
      </c>
      <c r="AW286" s="711">
        <f t="shared" si="535"/>
        <v>0</v>
      </c>
      <c r="AX286" s="721">
        <f t="shared" si="535"/>
        <v>0</v>
      </c>
      <c r="AY286" s="711">
        <f t="shared" si="535"/>
        <v>0</v>
      </c>
    </row>
    <row r="287" spans="1:51" hidden="1">
      <c r="A287" s="446">
        <v>98</v>
      </c>
      <c r="B287" s="446" t="str">
        <f t="shared" ref="B287:G287" si="536">B139</f>
        <v>อนุบาลป่าบอน</v>
      </c>
      <c r="C287" s="446" t="str">
        <f t="shared" si="536"/>
        <v>ป่าบอน</v>
      </c>
      <c r="D287" s="446">
        <f t="shared" si="536"/>
        <v>0</v>
      </c>
      <c r="E287" s="446">
        <f t="shared" si="536"/>
        <v>28</v>
      </c>
      <c r="F287" s="446">
        <f t="shared" si="536"/>
        <v>1</v>
      </c>
      <c r="G287" s="446" t="str">
        <f t="shared" si="536"/>
        <v>ป</v>
      </c>
      <c r="AL287" s="711">
        <f t="shared" ref="AL287:AY287" si="537">AL139</f>
        <v>3</v>
      </c>
      <c r="AM287" s="711">
        <f t="shared" si="537"/>
        <v>31</v>
      </c>
      <c r="AN287" s="711">
        <f t="shared" si="537"/>
        <v>34</v>
      </c>
      <c r="AO287" s="711">
        <f t="shared" si="537"/>
        <v>3</v>
      </c>
      <c r="AP287" s="711">
        <f t="shared" si="537"/>
        <v>32</v>
      </c>
      <c r="AQ287" s="711">
        <f t="shared" si="537"/>
        <v>35</v>
      </c>
      <c r="AR287" s="711">
        <f t="shared" si="537"/>
        <v>0</v>
      </c>
      <c r="AS287" s="711">
        <f t="shared" si="537"/>
        <v>-1</v>
      </c>
      <c r="AT287" s="711">
        <f t="shared" si="537"/>
        <v>-1</v>
      </c>
      <c r="AU287" s="711">
        <f t="shared" si="537"/>
        <v>-2.8571428571428572</v>
      </c>
      <c r="AV287" s="711">
        <f t="shared" si="537"/>
        <v>1</v>
      </c>
      <c r="AW287" s="711">
        <f t="shared" si="537"/>
        <v>0</v>
      </c>
      <c r="AX287" s="721">
        <f t="shared" si="537"/>
        <v>0</v>
      </c>
      <c r="AY287" s="711">
        <f t="shared" si="537"/>
        <v>0</v>
      </c>
    </row>
    <row r="288" spans="1:51">
      <c r="A288" s="446">
        <v>31</v>
      </c>
      <c r="B288" s="446" t="str">
        <f t="shared" ref="B288:G288" si="538">B140</f>
        <v>อนุบาลปากพะยูน</v>
      </c>
      <c r="C288" s="446" t="str">
        <f t="shared" si="538"/>
        <v>ปากพะยูน</v>
      </c>
      <c r="D288" s="446">
        <f t="shared" si="538"/>
        <v>0</v>
      </c>
      <c r="E288" s="446">
        <f t="shared" si="538"/>
        <v>50</v>
      </c>
      <c r="F288" s="446">
        <f t="shared" si="538"/>
        <v>1</v>
      </c>
      <c r="G288" s="446" t="str">
        <f t="shared" si="538"/>
        <v>ป</v>
      </c>
      <c r="AL288" s="711">
        <f t="shared" ref="AL288:AY288" si="539">AL140</f>
        <v>2</v>
      </c>
      <c r="AM288" s="711">
        <f t="shared" si="539"/>
        <v>23</v>
      </c>
      <c r="AN288" s="711">
        <f t="shared" si="539"/>
        <v>25</v>
      </c>
      <c r="AO288" s="711">
        <f t="shared" si="539"/>
        <v>2</v>
      </c>
      <c r="AP288" s="711">
        <f t="shared" si="539"/>
        <v>23</v>
      </c>
      <c r="AQ288" s="711">
        <f t="shared" si="539"/>
        <v>25</v>
      </c>
      <c r="AR288" s="711">
        <f t="shared" si="539"/>
        <v>0</v>
      </c>
      <c r="AS288" s="711">
        <f t="shared" si="539"/>
        <v>0</v>
      </c>
      <c r="AT288" s="711">
        <f t="shared" si="539"/>
        <v>0</v>
      </c>
      <c r="AU288" s="711">
        <f t="shared" si="539"/>
        <v>0</v>
      </c>
      <c r="AV288" s="711">
        <f t="shared" si="539"/>
        <v>0</v>
      </c>
      <c r="AW288" s="711">
        <f t="shared" si="539"/>
        <v>0</v>
      </c>
      <c r="AX288" s="721">
        <f t="shared" si="539"/>
        <v>0</v>
      </c>
      <c r="AY288" s="711">
        <f t="shared" si="539"/>
        <v>1</v>
      </c>
    </row>
    <row r="289" spans="1:51" hidden="1">
      <c r="A289" s="446">
        <v>38</v>
      </c>
      <c r="B289" s="446" t="str">
        <f t="shared" ref="B289:G289" si="540">B141</f>
        <v>บ้านหารเทา (จรุงราษฎร์ดำเนิน)</v>
      </c>
      <c r="C289" s="446" t="str">
        <f t="shared" si="540"/>
        <v>ปากพะยูน</v>
      </c>
      <c r="D289" s="446">
        <f t="shared" si="540"/>
        <v>0</v>
      </c>
      <c r="E289" s="446">
        <f t="shared" si="540"/>
        <v>28</v>
      </c>
      <c r="F289" s="446">
        <f t="shared" si="540"/>
        <v>4</v>
      </c>
      <c r="G289" s="446" t="str">
        <f t="shared" si="540"/>
        <v>ป</v>
      </c>
      <c r="AL289" s="711">
        <f t="shared" ref="AL289:AY289" si="541">AL141</f>
        <v>2</v>
      </c>
      <c r="AM289" s="711">
        <f t="shared" si="541"/>
        <v>24</v>
      </c>
      <c r="AN289" s="711">
        <f t="shared" si="541"/>
        <v>26</v>
      </c>
      <c r="AO289" s="711">
        <f t="shared" si="541"/>
        <v>2</v>
      </c>
      <c r="AP289" s="711">
        <f t="shared" si="541"/>
        <v>21</v>
      </c>
      <c r="AQ289" s="711">
        <f t="shared" si="541"/>
        <v>23</v>
      </c>
      <c r="AR289" s="711">
        <f t="shared" si="541"/>
        <v>0</v>
      </c>
      <c r="AS289" s="711">
        <f t="shared" si="541"/>
        <v>3</v>
      </c>
      <c r="AT289" s="711">
        <f t="shared" si="541"/>
        <v>3</v>
      </c>
      <c r="AU289" s="711">
        <f t="shared" si="541"/>
        <v>13.043478260869565</v>
      </c>
      <c r="AV289" s="711">
        <f t="shared" si="541"/>
        <v>0</v>
      </c>
      <c r="AW289" s="711">
        <f t="shared" si="541"/>
        <v>0</v>
      </c>
      <c r="AX289" s="721">
        <f t="shared" si="541"/>
        <v>0</v>
      </c>
      <c r="AY289" s="711">
        <f t="shared" si="541"/>
        <v>0</v>
      </c>
    </row>
    <row r="290" spans="1:51" hidden="1">
      <c r="A290" s="446">
        <v>87</v>
      </c>
      <c r="B290" s="446" t="str">
        <f t="shared" ref="B290:G290" si="542">B142</f>
        <v>บ้านแม่ขรี(สวิงประชาสรรค์)</v>
      </c>
      <c r="C290" s="446" t="str">
        <f t="shared" si="542"/>
        <v>ตะโหมด</v>
      </c>
      <c r="D290" s="446">
        <f t="shared" si="542"/>
        <v>0</v>
      </c>
      <c r="E290" s="446">
        <f t="shared" si="542"/>
        <v>2</v>
      </c>
      <c r="F290" s="446">
        <f t="shared" si="542"/>
        <v>1</v>
      </c>
      <c r="G290" s="446" t="str">
        <f t="shared" si="542"/>
        <v>ป</v>
      </c>
      <c r="AL290" s="711">
        <f t="shared" ref="AL290:AY290" si="543">AL142</f>
        <v>3</v>
      </c>
      <c r="AM290" s="711">
        <f t="shared" si="543"/>
        <v>34</v>
      </c>
      <c r="AN290" s="711">
        <f t="shared" si="543"/>
        <v>37</v>
      </c>
      <c r="AO290" s="711">
        <f t="shared" si="543"/>
        <v>2</v>
      </c>
      <c r="AP290" s="711">
        <f t="shared" si="543"/>
        <v>29</v>
      </c>
      <c r="AQ290" s="711">
        <f t="shared" si="543"/>
        <v>31</v>
      </c>
      <c r="AR290" s="711">
        <f t="shared" si="543"/>
        <v>1</v>
      </c>
      <c r="AS290" s="711">
        <f t="shared" si="543"/>
        <v>5</v>
      </c>
      <c r="AT290" s="711">
        <f t="shared" si="543"/>
        <v>6</v>
      </c>
      <c r="AU290" s="711">
        <f t="shared" si="543"/>
        <v>19.35483870967742</v>
      </c>
      <c r="AV290" s="711">
        <f t="shared" si="543"/>
        <v>0</v>
      </c>
      <c r="AW290" s="711">
        <f t="shared" si="543"/>
        <v>1</v>
      </c>
      <c r="AX290" s="721">
        <f t="shared" si="543"/>
        <v>0</v>
      </c>
      <c r="AY290" s="711">
        <f t="shared" si="543"/>
        <v>0</v>
      </c>
    </row>
  </sheetData>
  <autoFilter ref="A166:FD290">
    <filterColumn colId="50">
      <filters>
        <filter val="1"/>
        <filter val="2"/>
      </filters>
    </filterColumn>
  </autoFilter>
  <sortState ref="A132:FB137">
    <sortCondition ref="BA132:BA137"/>
  </sortState>
  <mergeCells count="248">
    <mergeCell ref="EL163:EL166"/>
    <mergeCell ref="EM163:EM166"/>
    <mergeCell ref="EN163:EN166"/>
    <mergeCell ref="EO163:EO166"/>
    <mergeCell ref="EC163:EC166"/>
    <mergeCell ref="ED163:ED166"/>
    <mergeCell ref="EE163:EE166"/>
    <mergeCell ref="EF163:EF166"/>
    <mergeCell ref="EG163:EG166"/>
    <mergeCell ref="EH163:EH166"/>
    <mergeCell ref="EI163:EI166"/>
    <mergeCell ref="EJ163:EJ166"/>
    <mergeCell ref="EK163:EK166"/>
    <mergeCell ref="DG163:DG165"/>
    <mergeCell ref="DH163:DH165"/>
    <mergeCell ref="DI163:DI165"/>
    <mergeCell ref="DJ162:DL162"/>
    <mergeCell ref="DM162:EO162"/>
    <mergeCell ref="DJ163:DJ166"/>
    <mergeCell ref="DK163:DK166"/>
    <mergeCell ref="DL163:DL166"/>
    <mergeCell ref="DM163:DM166"/>
    <mergeCell ref="DN163:DN166"/>
    <mergeCell ref="DO163:DO166"/>
    <mergeCell ref="DP163:DP166"/>
    <mergeCell ref="DQ163:DQ166"/>
    <mergeCell ref="DR163:DR166"/>
    <mergeCell ref="DS163:DS166"/>
    <mergeCell ref="DT163:DT166"/>
    <mergeCell ref="DU163:DU166"/>
    <mergeCell ref="DV163:DV166"/>
    <mergeCell ref="DW163:DW166"/>
    <mergeCell ref="DX163:DX166"/>
    <mergeCell ref="DY163:DY166"/>
    <mergeCell ref="DZ163:DZ166"/>
    <mergeCell ref="EA163:EA166"/>
    <mergeCell ref="EB163:EB166"/>
    <mergeCell ref="BG162:CH162"/>
    <mergeCell ref="CI162:DI162"/>
    <mergeCell ref="BG163:BG165"/>
    <mergeCell ref="BH163:BH165"/>
    <mergeCell ref="BI163:BI165"/>
    <mergeCell ref="BJ163:BJ165"/>
    <mergeCell ref="BK163:BK165"/>
    <mergeCell ref="BL163:BL165"/>
    <mergeCell ref="BM163:BM165"/>
    <mergeCell ref="BN163:BN165"/>
    <mergeCell ref="BO163:BO165"/>
    <mergeCell ref="BP163:BP165"/>
    <mergeCell ref="BQ163:BQ165"/>
    <mergeCell ref="BR163:BR165"/>
    <mergeCell ref="BS163:BS165"/>
    <mergeCell ref="BT163:BT165"/>
    <mergeCell ref="BU163:BU165"/>
    <mergeCell ref="BV163:BV165"/>
    <mergeCell ref="BW163:BW165"/>
    <mergeCell ref="BX163:BX165"/>
    <mergeCell ref="BY163:BY165"/>
    <mergeCell ref="CX163:CX165"/>
    <mergeCell ref="CY163:CY165"/>
    <mergeCell ref="CZ163:CZ165"/>
    <mergeCell ref="DA163:DA165"/>
    <mergeCell ref="DB163:DB165"/>
    <mergeCell ref="DC163:DC165"/>
    <mergeCell ref="DD163:DD165"/>
    <mergeCell ref="DE163:DE165"/>
    <mergeCell ref="DF163:DF165"/>
    <mergeCell ref="CO163:CO165"/>
    <mergeCell ref="CP163:CP165"/>
    <mergeCell ref="CQ163:CQ165"/>
    <mergeCell ref="CR163:CR165"/>
    <mergeCell ref="CS163:CS165"/>
    <mergeCell ref="CT163:CT165"/>
    <mergeCell ref="CU163:CU165"/>
    <mergeCell ref="CV163:CV165"/>
    <mergeCell ref="CW163:CW165"/>
    <mergeCell ref="CF163:CF165"/>
    <mergeCell ref="CG163:CG165"/>
    <mergeCell ref="CH163:CH165"/>
    <mergeCell ref="CI163:CI165"/>
    <mergeCell ref="CJ163:CJ165"/>
    <mergeCell ref="CK163:CK165"/>
    <mergeCell ref="CL163:CL165"/>
    <mergeCell ref="CM163:CM165"/>
    <mergeCell ref="CN163:CN165"/>
    <mergeCell ref="BZ163:BZ165"/>
    <mergeCell ref="CA163:CA165"/>
    <mergeCell ref="CB163:CB165"/>
    <mergeCell ref="CC163:CC165"/>
    <mergeCell ref="CD163:CD165"/>
    <mergeCell ref="CE163:CE165"/>
    <mergeCell ref="P8:Q9"/>
    <mergeCell ref="R8:S9"/>
    <mergeCell ref="T8:U9"/>
    <mergeCell ref="V8:W9"/>
    <mergeCell ref="X8:Y9"/>
    <mergeCell ref="Z8:AA9"/>
    <mergeCell ref="BS9:BS11"/>
    <mergeCell ref="BT9:BT11"/>
    <mergeCell ref="BU9:BU11"/>
    <mergeCell ref="BV9:BV11"/>
    <mergeCell ref="BW9:BW11"/>
    <mergeCell ref="BX9:BX11"/>
    <mergeCell ref="BM9:BM11"/>
    <mergeCell ref="BN9:BN11"/>
    <mergeCell ref="BO9:BO11"/>
    <mergeCell ref="BP9:BP11"/>
    <mergeCell ref="BQ9:BQ11"/>
    <mergeCell ref="BR9:BR11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CK8:CM8"/>
    <mergeCell ref="CN8:CP8"/>
    <mergeCell ref="CQ8:DQ8"/>
    <mergeCell ref="BI9:BI11"/>
    <mergeCell ref="BJ9:BJ11"/>
    <mergeCell ref="BK9:BK11"/>
    <mergeCell ref="BL9:BL11"/>
    <mergeCell ref="AB8:AC9"/>
    <mergeCell ref="AD8:AE9"/>
    <mergeCell ref="AF8:AG9"/>
    <mergeCell ref="AH8:AI9"/>
    <mergeCell ref="AJ8:AK9"/>
    <mergeCell ref="AL8:AN8"/>
    <mergeCell ref="AL9:AL10"/>
    <mergeCell ref="AN9:AN10"/>
    <mergeCell ref="AO9:AO10"/>
    <mergeCell ref="AQ9:AQ10"/>
    <mergeCell ref="AR9:AR10"/>
    <mergeCell ref="AT9:AT10"/>
    <mergeCell ref="BD9:BE9"/>
    <mergeCell ref="BH9:BH11"/>
    <mergeCell ref="AO8:AQ8"/>
    <mergeCell ref="BG8:BG11"/>
    <mergeCell ref="BH8:CJ8"/>
    <mergeCell ref="CE9:CE11"/>
    <mergeCell ref="CF9:CF11"/>
    <mergeCell ref="CG9:CG11"/>
    <mergeCell ref="CH9:CH11"/>
    <mergeCell ref="CI9:CI11"/>
    <mergeCell ref="CJ9:CJ11"/>
    <mergeCell ref="BY9:BY11"/>
    <mergeCell ref="BZ9:BZ11"/>
    <mergeCell ref="CA9:CA11"/>
    <mergeCell ref="CB9:CB11"/>
    <mergeCell ref="CC9:CC11"/>
    <mergeCell ref="CD9:CD11"/>
    <mergeCell ref="CQ9:CQ11"/>
    <mergeCell ref="CR9:CR11"/>
    <mergeCell ref="CS9:CS11"/>
    <mergeCell ref="CT9:CT11"/>
    <mergeCell ref="CU9:CU11"/>
    <mergeCell ref="CV9:CV11"/>
    <mergeCell ref="CK9:CK11"/>
    <mergeCell ref="CL9:CL11"/>
    <mergeCell ref="CM9:CM11"/>
    <mergeCell ref="CN9:CN11"/>
    <mergeCell ref="CO9:CO11"/>
    <mergeCell ref="CP9:CP11"/>
    <mergeCell ref="DC9:DC11"/>
    <mergeCell ref="DD9:DD11"/>
    <mergeCell ref="DE9:DE11"/>
    <mergeCell ref="DF9:DF11"/>
    <mergeCell ref="DG9:DG11"/>
    <mergeCell ref="DH9:DH11"/>
    <mergeCell ref="CW9:CW11"/>
    <mergeCell ref="CX9:CX11"/>
    <mergeCell ref="CY9:CY11"/>
    <mergeCell ref="CZ9:CZ11"/>
    <mergeCell ref="DA9:DA11"/>
    <mergeCell ref="DB9:DB11"/>
    <mergeCell ref="DZ9:DZ11"/>
    <mergeCell ref="EA9:EA11"/>
    <mergeCell ref="EB9:EB11"/>
    <mergeCell ref="DI9:DI11"/>
    <mergeCell ref="DJ9:DJ11"/>
    <mergeCell ref="DK9:DK11"/>
    <mergeCell ref="DL9:DL11"/>
    <mergeCell ref="DM9:DM11"/>
    <mergeCell ref="DN9:DN11"/>
    <mergeCell ref="DS8:DS11"/>
    <mergeCell ref="DZ8:EZ8"/>
    <mergeCell ref="EW9:EW11"/>
    <mergeCell ref="EX9:EX11"/>
    <mergeCell ref="EY9:EY11"/>
    <mergeCell ref="EZ9:EZ11"/>
    <mergeCell ref="EO9:EO11"/>
    <mergeCell ref="EP9:EP11"/>
    <mergeCell ref="EQ9:EQ11"/>
    <mergeCell ref="ER9:ER11"/>
    <mergeCell ref="ES9:ES11"/>
    <mergeCell ref="ET9:ET11"/>
    <mergeCell ref="S10:S11"/>
    <mergeCell ref="H10:H11"/>
    <mergeCell ref="I10:I11"/>
    <mergeCell ref="J10:J11"/>
    <mergeCell ref="K10:K11"/>
    <mergeCell ref="L10:L11"/>
    <mergeCell ref="M10:M11"/>
    <mergeCell ref="EU9:EU11"/>
    <mergeCell ref="EV9:EV11"/>
    <mergeCell ref="EI9:EI11"/>
    <mergeCell ref="EJ9:EJ11"/>
    <mergeCell ref="EK9:EK11"/>
    <mergeCell ref="EL9:EL11"/>
    <mergeCell ref="EM9:EM11"/>
    <mergeCell ref="EN9:EN11"/>
    <mergeCell ref="EC9:EC11"/>
    <mergeCell ref="ED9:ED11"/>
    <mergeCell ref="EE9:EE11"/>
    <mergeCell ref="EF9:EF11"/>
    <mergeCell ref="EG9:EG11"/>
    <mergeCell ref="EH9:EH11"/>
    <mergeCell ref="DO9:DO11"/>
    <mergeCell ref="DP9:DP11"/>
    <mergeCell ref="DQ9:DQ11"/>
    <mergeCell ref="A150:G150"/>
    <mergeCell ref="AF10:AF11"/>
    <mergeCell ref="AG10:AG11"/>
    <mergeCell ref="AH10:AH11"/>
    <mergeCell ref="AI10:AI11"/>
    <mergeCell ref="AJ10:AJ11"/>
    <mergeCell ref="AK10:AK11"/>
    <mergeCell ref="Z10:Z11"/>
    <mergeCell ref="AA10:AA11"/>
    <mergeCell ref="AB10:AB11"/>
    <mergeCell ref="AC10:AC11"/>
    <mergeCell ref="AD10:AD11"/>
    <mergeCell ref="AE10:AE11"/>
    <mergeCell ref="T10:T11"/>
    <mergeCell ref="U10:U11"/>
    <mergeCell ref="V10:V11"/>
    <mergeCell ref="W10:W11"/>
    <mergeCell ref="X10:X11"/>
    <mergeCell ref="Y10:Y11"/>
    <mergeCell ref="N10:N11"/>
    <mergeCell ref="O10:O11"/>
    <mergeCell ref="P10:P11"/>
    <mergeCell ref="Q10:Q11"/>
    <mergeCell ref="R10:R11"/>
  </mergeCells>
  <conditionalFormatting sqref="AJ12:AJ149">
    <cfRule type="cellIs" dxfId="60" priority="3" stopIfTrue="1" operator="notBetween">
      <formula>1</formula>
      <formula>60</formula>
    </cfRule>
  </conditionalFormatting>
  <conditionalFormatting sqref="BD2">
    <cfRule type="cellIs" dxfId="59" priority="2" stopIfTrue="1" operator="greaterThan">
      <formula>1</formula>
    </cfRule>
  </conditionalFormatting>
  <conditionalFormatting sqref="BD12:BD149">
    <cfRule type="cellIs" dxfId="58" priority="1" stopIfTrue="1" operator="notBetween">
      <formula>1</formula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enableFormatConditionsCalculation="0">
    <tabColor theme="8" tint="0.39997558519241921"/>
  </sheetPr>
  <dimension ref="A1:CK120"/>
  <sheetViews>
    <sheetView zoomScale="88" zoomScaleNormal="88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A13" sqref="A13:BA28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42578125" style="22" hidden="1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689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689" customWidth="1"/>
    <col min="54" max="54" width="0.7109375" customWidth="1"/>
    <col min="55" max="89" width="9.140625" style="54"/>
  </cols>
  <sheetData>
    <row r="1" spans="1:89" ht="30.75" hidden="1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176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695" t="s">
        <v>54</v>
      </c>
      <c r="BD2" s="89">
        <f>IF(AJ2&lt;=0,0,IF(AJ2&lt;=359,1,IF(AJ2&lt;=719,2,IF(AJ2&lt;=1079,3,IF(AJ2&lt;=1679,4,IF(AJ2&lt;=1680,5,IF(AJ2&lt;=1680,1,5)))))))</f>
        <v>0</v>
      </c>
      <c r="BE2" s="89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89" ht="27.75" customHeight="1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7" customHeight="1">
      <c r="A4" s="830" t="s">
        <v>214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  <c r="BG4" s="612"/>
    </row>
    <row r="5" spans="1:89" ht="24.7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690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696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25" t="s">
        <v>111</v>
      </c>
      <c r="Y8" s="826"/>
      <c r="Z8" s="825" t="s">
        <v>112</v>
      </c>
      <c r="AA8" s="826"/>
      <c r="AB8" s="825" t="s">
        <v>113</v>
      </c>
      <c r="AC8" s="826"/>
      <c r="AD8" s="825" t="s">
        <v>114</v>
      </c>
      <c r="AE8" s="826"/>
      <c r="AF8" s="825" t="s">
        <v>115</v>
      </c>
      <c r="AG8" s="826"/>
      <c r="AH8" s="825" t="s">
        <v>116</v>
      </c>
      <c r="AI8" s="826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691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31" t="s">
        <v>72</v>
      </c>
      <c r="BA8" s="691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27"/>
      <c r="Y9" s="828"/>
      <c r="Z9" s="827"/>
      <c r="AA9" s="828"/>
      <c r="AB9" s="827"/>
      <c r="AC9" s="828"/>
      <c r="AD9" s="827"/>
      <c r="AE9" s="828"/>
      <c r="AF9" s="827"/>
      <c r="AG9" s="828"/>
      <c r="AH9" s="827"/>
      <c r="AI9" s="828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692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692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41" t="s">
        <v>18</v>
      </c>
      <c r="Y10" s="841" t="s">
        <v>19</v>
      </c>
      <c r="Z10" s="841" t="s">
        <v>18</v>
      </c>
      <c r="AA10" s="841" t="s">
        <v>19</v>
      </c>
      <c r="AB10" s="841" t="s">
        <v>18</v>
      </c>
      <c r="AC10" s="841" t="s">
        <v>19</v>
      </c>
      <c r="AD10" s="841" t="s">
        <v>18</v>
      </c>
      <c r="AE10" s="841" t="s">
        <v>19</v>
      </c>
      <c r="AF10" s="841" t="s">
        <v>18</v>
      </c>
      <c r="AG10" s="841" t="s">
        <v>19</v>
      </c>
      <c r="AH10" s="841" t="s">
        <v>18</v>
      </c>
      <c r="AI10" s="841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692"/>
      <c r="AV10" s="172" t="s">
        <v>439</v>
      </c>
      <c r="AW10" s="7" t="s">
        <v>38</v>
      </c>
      <c r="AX10" s="7" t="s">
        <v>38</v>
      </c>
      <c r="AY10" s="7" t="s">
        <v>41</v>
      </c>
      <c r="AZ10" s="9" t="s">
        <v>74</v>
      </c>
      <c r="BA10" s="692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2"/>
      <c r="Y11" s="842"/>
      <c r="Z11" s="842"/>
      <c r="AA11" s="842"/>
      <c r="AB11" s="842"/>
      <c r="AC11" s="842"/>
      <c r="AD11" s="842"/>
      <c r="AE11" s="842"/>
      <c r="AF11" s="842"/>
      <c r="AG11" s="842"/>
      <c r="AH11" s="842"/>
      <c r="AI11" s="842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69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69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569"/>
      <c r="B12" s="569"/>
      <c r="C12" s="569"/>
      <c r="D12" s="569"/>
      <c r="E12" s="569"/>
      <c r="F12" s="569"/>
      <c r="G12" s="569"/>
      <c r="H12" s="529"/>
      <c r="I12" s="570">
        <f t="shared" ref="I12:K27" si="3">IF(H12=0,0,IF(H12&lt;10,1,IF(MOD(H12,30)&lt;10,ROUNDDOWN(H12/30,0),ROUNDUP(H12/30,0))))</f>
        <v>0</v>
      </c>
      <c r="J12" s="529"/>
      <c r="K12" s="570">
        <f t="shared" si="3"/>
        <v>0</v>
      </c>
      <c r="L12" s="529"/>
      <c r="M12" s="570">
        <f>IF(L12=0,0,IF(L12&lt;10,1,IF(MOD(L12,40)&lt;10,ROUNDDOWN(L12/40,0),ROUNDUP(L12/40,0))))</f>
        <v>0</v>
      </c>
      <c r="N12" s="529"/>
      <c r="O12" s="570">
        <f>IF(N12=0,0,IF(N12&lt;10,1,IF(MOD(N12,40)&lt;10,ROUNDDOWN(N12/40,0),ROUNDUP(N12/40,0))))</f>
        <v>0</v>
      </c>
      <c r="P12" s="529"/>
      <c r="Q12" s="570">
        <f>IF(P12=0,0,IF(P12&lt;10,1,IF(MOD(P12,40)&lt;10,ROUNDDOWN(P12/40,0),ROUNDUP(P12/40,0))))</f>
        <v>0</v>
      </c>
      <c r="R12" s="529"/>
      <c r="S12" s="570">
        <f>IF(R12=0,0,IF(R12&lt;10,1,IF(MOD(R12,40)&lt;10,ROUNDDOWN(R12/40,0),ROUNDUP(R12/40,0))))</f>
        <v>0</v>
      </c>
      <c r="T12" s="529"/>
      <c r="U12" s="570">
        <f>IF(T12=0,0,IF(T12&lt;10,1,IF(MOD(T12,40)&lt;10,ROUNDDOWN(T12/40,0),ROUNDUP(T12/40,0))))</f>
        <v>0</v>
      </c>
      <c r="V12" s="529"/>
      <c r="W12" s="570">
        <f>IF(V12=0,0,IF(V12&lt;10,1,IF(MOD(V12,40)&lt;10,ROUNDDOWN(V12/40,0),ROUNDUP(V12/40,0))))</f>
        <v>0</v>
      </c>
      <c r="X12" s="609"/>
      <c r="Y12" s="610"/>
      <c r="Z12" s="609"/>
      <c r="AA12" s="610"/>
      <c r="AB12" s="609"/>
      <c r="AC12" s="610"/>
      <c r="AD12" s="609"/>
      <c r="AE12" s="610"/>
      <c r="AF12" s="609"/>
      <c r="AG12" s="610"/>
      <c r="AH12" s="609"/>
      <c r="AI12" s="610"/>
      <c r="AJ12" s="571">
        <f>SUM(H12)+T12+V12+X12+Z12+AB12+AD12+AF12+AH12+J12+L12+N12+P12+R12</f>
        <v>0</v>
      </c>
      <c r="AK12" s="572">
        <f>SUM(I12+U12+W12+Y12+AA12+AC12+AE12+AG12+AI12+K12+M12+O12+Q12+S12)</f>
        <v>0</v>
      </c>
      <c r="AL12" s="569"/>
      <c r="AM12" s="569"/>
      <c r="AN12" s="572">
        <f>SUM(AL12:AM12)</f>
        <v>0</v>
      </c>
      <c r="AO12" s="573">
        <f>IF(AJ12&lt;=0,0,IF(AJ12&lt;=359,1,IF(AJ12&lt;=719,2,IF(AJ12&lt;=1079,3,IF(AJ12&lt;=1679,4,IF(AJ12&lt;=1680,5,IF(AJ12&lt;=1680,1,5)))))))</f>
        <v>0</v>
      </c>
      <c r="AP12" s="611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572">
        <f>SUM(AO12:AP12)</f>
        <v>0</v>
      </c>
      <c r="AR12" s="574">
        <f t="shared" ref="AR12:AT12" si="4">SUM(AL12)-AO12</f>
        <v>0</v>
      </c>
      <c r="AS12" s="574">
        <f t="shared" si="4"/>
        <v>0</v>
      </c>
      <c r="AT12" s="574">
        <f t="shared" si="4"/>
        <v>0</v>
      </c>
      <c r="AU12" s="575" t="e">
        <f>SUM(AT12)/AQ12*100</f>
        <v>#DIV/0!</v>
      </c>
      <c r="AV12" s="569"/>
      <c r="AW12" s="569"/>
      <c r="AX12" s="569"/>
      <c r="AY12" s="569"/>
      <c r="AZ12" s="572">
        <f>SUM(AT12)-AV12-AW12+AX12+AY12</f>
        <v>0</v>
      </c>
      <c r="BA12" s="575" t="e">
        <f>SUM(AZ12)/AQ12*100</f>
        <v>#DIV/0!</v>
      </c>
      <c r="BC12" s="53"/>
      <c r="BD12" s="53">
        <f>IF(AJ12&lt;=0,0,IF(AJ12&lt;=359,1,IF(AJ12&lt;=719,2,IF(AJ12&lt;=1079,3,IF(AJ12&lt;=1679,4,IF(AJ12&lt;=1680,5,IF(AJ12&lt;=1680,1,5)))))))</f>
        <v>0</v>
      </c>
      <c r="BE12" s="53">
        <f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548">
        <v>1</v>
      </c>
      <c r="B13" s="548" t="str">
        <f>แยกจำนวนนักเรียน!B19</f>
        <v>บ้านท่าเนียน</v>
      </c>
      <c r="C13" s="548" t="str">
        <f>แยกจำนวนนักเรียน!C19</f>
        <v>ปากพะยูน</v>
      </c>
      <c r="D13" s="548">
        <f>แยกจำนวนนักเรียน!D19</f>
        <v>0</v>
      </c>
      <c r="E13" s="548">
        <f>แยกจำนวนนักเรียน!E19</f>
        <v>30</v>
      </c>
      <c r="F13" s="548">
        <f>แยกจำนวนนักเรียน!F19</f>
        <v>4</v>
      </c>
      <c r="G13" s="548" t="str">
        <f>แยกจำนวนนักเรียน!G19</f>
        <v>ป</v>
      </c>
      <c r="H13" s="667">
        <f>แยกจำนวนนักเรียน!H19</f>
        <v>2</v>
      </c>
      <c r="I13" s="668">
        <f t="shared" si="3"/>
        <v>1</v>
      </c>
      <c r="J13" s="667">
        <v>7</v>
      </c>
      <c r="K13" s="668">
        <f t="shared" si="3"/>
        <v>1</v>
      </c>
      <c r="L13" s="667">
        <f>แยกจำนวนนักเรียน!L19</f>
        <v>7</v>
      </c>
      <c r="M13" s="668">
        <f t="shared" ref="M13:M28" si="5">IF(L13=0,0,IF(L13&lt;10,1,IF(MOD(L13,40)&lt;10,ROUNDDOWN(L13/40,0),ROUNDUP(L13/40,0))))</f>
        <v>1</v>
      </c>
      <c r="N13" s="667">
        <f>แยกจำนวนนักเรียน!N19</f>
        <v>3</v>
      </c>
      <c r="O13" s="668">
        <f t="shared" ref="O13:O28" si="6">IF(N13=0,0,IF(N13&lt;10,1,IF(MOD(N13,40)&lt;10,ROUNDDOWN(N13/40,0),ROUNDUP(N13/40,0))))</f>
        <v>1</v>
      </c>
      <c r="P13" s="667">
        <f>แยกจำนวนนักเรียน!P19</f>
        <v>1</v>
      </c>
      <c r="Q13" s="668">
        <f t="shared" ref="Q13:Q28" si="7">IF(P13=0,0,IF(P13&lt;10,1,IF(MOD(P13,40)&lt;10,ROUNDDOWN(P13/40,0),ROUNDUP(P13/40,0))))</f>
        <v>1</v>
      </c>
      <c r="R13" s="667">
        <f>แยกจำนวนนักเรียน!R19</f>
        <v>5</v>
      </c>
      <c r="S13" s="668">
        <f t="shared" ref="S13:S28" si="8">IF(R13=0,0,IF(R13&lt;10,1,IF(MOD(R13,40)&lt;10,ROUNDDOWN(R13/40,0),ROUNDUP(R13/40,0))))</f>
        <v>1</v>
      </c>
      <c r="T13" s="667">
        <f>แยกจำนวนนักเรียน!T19</f>
        <v>2</v>
      </c>
      <c r="U13" s="668">
        <f t="shared" ref="U13:U28" si="9">IF(T13=0,0,IF(T13&lt;10,1,IF(MOD(T13,40)&lt;10,ROUNDDOWN(T13/40,0),ROUNDUP(T13/40,0))))</f>
        <v>1</v>
      </c>
      <c r="V13" s="667">
        <f>แยกจำนวนนักเรียน!V19</f>
        <v>3</v>
      </c>
      <c r="W13" s="668">
        <f t="shared" ref="W13:W28" si="10">IF(V13=0,0,IF(V13&lt;10,1,IF(MOD(V13,40)&lt;10,ROUNDDOWN(V13/40,0),ROUNDUP(V13/40,0))))</f>
        <v>1</v>
      </c>
      <c r="X13" s="667">
        <f>แยกจำนวนนักเรียน!X19</f>
        <v>0</v>
      </c>
      <c r="Y13" s="667">
        <f>แยกจำนวนนักเรียน!Y19</f>
        <v>0</v>
      </c>
      <c r="Z13" s="667">
        <f>แยกจำนวนนักเรียน!Z19</f>
        <v>0</v>
      </c>
      <c r="AA13" s="667">
        <f>แยกจำนวนนักเรียน!AA19</f>
        <v>0</v>
      </c>
      <c r="AB13" s="667">
        <f>แยกจำนวนนักเรียน!AB19</f>
        <v>0</v>
      </c>
      <c r="AC13" s="667">
        <f>แยกจำนวนนักเรียน!AC19</f>
        <v>0</v>
      </c>
      <c r="AD13" s="667">
        <f>แยกจำนวนนักเรียน!AD19</f>
        <v>0</v>
      </c>
      <c r="AE13" s="667">
        <f>แยกจำนวนนักเรียน!AE19</f>
        <v>0</v>
      </c>
      <c r="AF13" s="667">
        <f>แยกจำนวนนักเรียน!AF19</f>
        <v>0</v>
      </c>
      <c r="AG13" s="667">
        <f>แยกจำนวนนักเรียน!AG19</f>
        <v>0</v>
      </c>
      <c r="AH13" s="667">
        <f>แยกจำนวนนักเรียน!AH19</f>
        <v>0</v>
      </c>
      <c r="AI13" s="667">
        <f>แยกจำนวนนักเรียน!AI19</f>
        <v>0</v>
      </c>
      <c r="AJ13" s="669">
        <f t="shared" ref="AJ13:AJ28" si="11">SUM(H13)+T13+V13+X13+Z13+AB13+AD13+AF13+AH13+J13+L13+N13+P13+R13</f>
        <v>30</v>
      </c>
      <c r="AK13" s="670">
        <f t="shared" ref="AK13:AK28" si="12">SUM(I13+U13+W13+Y13+AA13+AC13+AE13+AG13+AI13+K13+M13+O13+Q13+S13)</f>
        <v>8</v>
      </c>
      <c r="AL13" s="667">
        <f>แยกจำนวนนักเรียน!AL19</f>
        <v>1</v>
      </c>
      <c r="AM13" s="667">
        <f>แยกจำนวนนักเรียน!AM19</f>
        <v>2</v>
      </c>
      <c r="AN13" s="670">
        <f t="shared" ref="AN13:AN28" si="13">SUM(AL13:AM13)</f>
        <v>3</v>
      </c>
      <c r="AO13" s="671">
        <f t="shared" ref="AO13:AO28" si="14">IF(AJ13&lt;=0,0,IF(AJ13&lt;=359,1,IF(AJ13&lt;=719,2,IF(AJ13&lt;=1079,3,IF(AJ13&lt;=1679,4,IF(AJ13&lt;=1680,5,IF(AJ13&lt;=1680,1,5)))))))</f>
        <v>1</v>
      </c>
      <c r="AP13" s="672">
        <f t="shared" ref="AP13:AP28" si="15">IF((H13+J13+L13+N13+P13+R13+T13+V13)&lt;=0,0,IF((H13+J13+L13+N13+P13+R13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2</v>
      </c>
      <c r="AQ13" s="670">
        <f t="shared" ref="AQ13:AQ28" si="16">SUM(AO13:AP13)</f>
        <v>3</v>
      </c>
      <c r="AR13" s="673">
        <f t="shared" ref="AR13:AR28" si="17">SUM(AL13)-AO13</f>
        <v>0</v>
      </c>
      <c r="AS13" s="673">
        <f t="shared" ref="AS13:AS28" si="18">SUM(AM13)-AP13</f>
        <v>0</v>
      </c>
      <c r="AT13" s="673">
        <f t="shared" ref="AT13:AT28" si="19">SUM(AN13)-AQ13</f>
        <v>0</v>
      </c>
      <c r="AU13" s="554">
        <f t="shared" ref="AU13:AU29" si="20">SUM(AT13)/AQ13*100</f>
        <v>0</v>
      </c>
      <c r="AV13" s="667">
        <f>แยกจำนวนนักเรียน!AV19</f>
        <v>0</v>
      </c>
      <c r="AW13" s="667">
        <f>แยกจำนวนนักเรียน!AW19</f>
        <v>0</v>
      </c>
      <c r="AX13" s="667">
        <f>แยกจำนวนนักเรียน!AX19</f>
        <v>0</v>
      </c>
      <c r="AY13" s="667">
        <f>แยกจำนวนนักเรียน!AY19</f>
        <v>0</v>
      </c>
      <c r="AZ13" s="670">
        <f t="shared" ref="AZ13:AZ28" si="21">SUM(AT13)-AV13-AW13+AX13+AY13</f>
        <v>0</v>
      </c>
      <c r="BA13" s="554">
        <f t="shared" ref="BA13:BA29" si="22">SUM(AZ13)/AQ13*100</f>
        <v>0</v>
      </c>
      <c r="BC13" s="53"/>
      <c r="BD13" s="53">
        <f t="shared" ref="BD13" si="23">IF(AJ13&lt;=0,0,IF(AJ13&lt;=359,1,IF(AJ13&lt;=719,2,IF(AJ13&lt;=1079,3,IF(AJ13&lt;=1679,4,IF(AJ13&lt;=1680,5,IF(AJ13&lt;=1680,1,5)))))))</f>
        <v>1</v>
      </c>
      <c r="BE13" s="53">
        <f t="shared" ref="BE13" si="24">IF((H13+J13+L13+N13+P13+R13+T13+V13)&lt;=0,0,IF((H13+J13+L13+N13+P13+R13+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2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548">
        <v>2</v>
      </c>
      <c r="B14" s="548" t="str">
        <f>แยกจำนวนนักเรียน!B20</f>
        <v>บ้านนาหยา</v>
      </c>
      <c r="C14" s="548" t="str">
        <f>แยกจำนวนนักเรียน!C20</f>
        <v>เขาชัยสน</v>
      </c>
      <c r="D14" s="548">
        <f>แยกจำนวนนักเรียน!D20</f>
        <v>0</v>
      </c>
      <c r="E14" s="548">
        <f>แยกจำนวนนักเรียน!E20</f>
        <v>30</v>
      </c>
      <c r="F14" s="548">
        <f>แยกจำนวนนักเรียน!F20</f>
        <v>1</v>
      </c>
      <c r="G14" s="548" t="str">
        <f>แยกจำนวนนักเรียน!G20</f>
        <v>ป</v>
      </c>
      <c r="H14" s="667">
        <f>แยกจำนวนนักเรียน!H20</f>
        <v>7</v>
      </c>
      <c r="I14" s="668">
        <f t="shared" si="3"/>
        <v>1</v>
      </c>
      <c r="J14" s="667">
        <f>แยกจำนวนนักเรียน!J20</f>
        <v>5</v>
      </c>
      <c r="K14" s="668">
        <f t="shared" si="3"/>
        <v>1</v>
      </c>
      <c r="L14" s="667">
        <f>แยกจำนวนนักเรียน!L20</f>
        <v>2</v>
      </c>
      <c r="M14" s="668">
        <f t="shared" si="5"/>
        <v>1</v>
      </c>
      <c r="N14" s="667">
        <f>แยกจำนวนนักเรียน!N20</f>
        <v>5</v>
      </c>
      <c r="O14" s="668">
        <f t="shared" si="6"/>
        <v>1</v>
      </c>
      <c r="P14" s="667">
        <f>แยกจำนวนนักเรียน!P20</f>
        <v>6</v>
      </c>
      <c r="Q14" s="668">
        <f t="shared" si="7"/>
        <v>1</v>
      </c>
      <c r="R14" s="667">
        <f>แยกจำนวนนักเรียน!R20</f>
        <v>7</v>
      </c>
      <c r="S14" s="668">
        <f t="shared" si="8"/>
        <v>1</v>
      </c>
      <c r="T14" s="667">
        <f>แยกจำนวนนักเรียน!T20</f>
        <v>3</v>
      </c>
      <c r="U14" s="668">
        <f t="shared" si="9"/>
        <v>1</v>
      </c>
      <c r="V14" s="667">
        <f>แยกจำนวนนักเรียน!V20</f>
        <v>1</v>
      </c>
      <c r="W14" s="668">
        <f t="shared" si="10"/>
        <v>1</v>
      </c>
      <c r="X14" s="667">
        <f>แยกจำนวนนักเรียน!X20</f>
        <v>0</v>
      </c>
      <c r="Y14" s="667">
        <f>แยกจำนวนนักเรียน!Y20</f>
        <v>0</v>
      </c>
      <c r="Z14" s="667">
        <f>แยกจำนวนนักเรียน!Z20</f>
        <v>0</v>
      </c>
      <c r="AA14" s="667">
        <f>แยกจำนวนนักเรียน!AA20</f>
        <v>0</v>
      </c>
      <c r="AB14" s="667">
        <f>แยกจำนวนนักเรียน!AB20</f>
        <v>0</v>
      </c>
      <c r="AC14" s="667">
        <f>แยกจำนวนนักเรียน!AC20</f>
        <v>0</v>
      </c>
      <c r="AD14" s="667">
        <f>แยกจำนวนนักเรียน!AD20</f>
        <v>0</v>
      </c>
      <c r="AE14" s="667">
        <f>แยกจำนวนนักเรียน!AE20</f>
        <v>0</v>
      </c>
      <c r="AF14" s="667">
        <f>แยกจำนวนนักเรียน!AF20</f>
        <v>0</v>
      </c>
      <c r="AG14" s="667">
        <f>แยกจำนวนนักเรียน!AG20</f>
        <v>0</v>
      </c>
      <c r="AH14" s="667">
        <f>แยกจำนวนนักเรียน!AH20</f>
        <v>0</v>
      </c>
      <c r="AI14" s="667">
        <f>แยกจำนวนนักเรียน!AI20</f>
        <v>0</v>
      </c>
      <c r="AJ14" s="669">
        <f t="shared" si="11"/>
        <v>36</v>
      </c>
      <c r="AK14" s="670">
        <f t="shared" si="12"/>
        <v>8</v>
      </c>
      <c r="AL14" s="667">
        <f>แยกจำนวนนักเรียน!AL20</f>
        <v>1</v>
      </c>
      <c r="AM14" s="667">
        <f>แยกจำนวนนักเรียน!AM20</f>
        <v>2</v>
      </c>
      <c r="AN14" s="670">
        <f t="shared" si="13"/>
        <v>3</v>
      </c>
      <c r="AO14" s="671">
        <f t="shared" si="14"/>
        <v>1</v>
      </c>
      <c r="AP14" s="672">
        <f t="shared" si="15"/>
        <v>2</v>
      </c>
      <c r="AQ14" s="670">
        <f t="shared" si="16"/>
        <v>3</v>
      </c>
      <c r="AR14" s="673">
        <f t="shared" si="17"/>
        <v>0</v>
      </c>
      <c r="AS14" s="673">
        <f t="shared" si="18"/>
        <v>0</v>
      </c>
      <c r="AT14" s="673">
        <f t="shared" si="19"/>
        <v>0</v>
      </c>
      <c r="AU14" s="554">
        <f t="shared" si="20"/>
        <v>0</v>
      </c>
      <c r="AV14" s="667">
        <f>แยกจำนวนนักเรียน!AV20</f>
        <v>0</v>
      </c>
      <c r="AW14" s="667">
        <f>แยกจำนวนนักเรียน!AW20</f>
        <v>0</v>
      </c>
      <c r="AX14" s="667">
        <f>แยกจำนวนนักเรียน!AX20</f>
        <v>0</v>
      </c>
      <c r="AY14" s="667">
        <f>แยกจำนวนนักเรียน!AY20</f>
        <v>0</v>
      </c>
      <c r="AZ14" s="670">
        <f t="shared" si="21"/>
        <v>0</v>
      </c>
      <c r="BA14" s="554">
        <f t="shared" si="22"/>
        <v>0</v>
      </c>
      <c r="BC14" s="53"/>
      <c r="BD14" s="53">
        <f t="shared" ref="BD14:BD28" si="25">IF(AJ14&lt;=0,0,IF(AJ14&lt;=359,1,IF(AJ14&lt;=719,2,IF(AJ14&lt;=1079,3,IF(AJ14&lt;=1679,4,IF(AJ14&lt;=1680,5,IF(AJ14&lt;=1680,1,5)))))))</f>
        <v>1</v>
      </c>
      <c r="BE14" s="53">
        <f t="shared" ref="BE14:BE28" si="26">IF((H14+J14+L14+N14+P14+R14+T14+V14)&lt;=0,0,IF((H14+J14+L14+N14+P14+R14++T14+V14)&lt;=20,1,IF((H14+J14+L14+N14+P14+R14+T14+V14)&lt;=40,2,IF((H14+J14+L14+N14+P14+R14+T14+V14)&lt;=60,3,IF((H14+J14+L14+N14+P14+R14+T14+V14)&lt;=80,4,IF((H14+J14+L14+N14+P14+R14+T14+V14)&lt;=100,5,IF((H14+J14+L14+N14+P14+R14+T14+V14)&lt;=120,6,0)))))))+((Y14+AA14+AC14+AE14+AG14+AI14)*2)</f>
        <v>2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548">
        <v>3</v>
      </c>
      <c r="B15" s="548" t="str">
        <f>แยกจำนวนนักเรียน!B21</f>
        <v>บ้านเกาะโคบ</v>
      </c>
      <c r="C15" s="548" t="str">
        <f>แยกจำนวนนักเรียน!C21</f>
        <v>ปากพะยูน</v>
      </c>
      <c r="D15" s="548">
        <f>แยกจำนวนนักเรียน!D21</f>
        <v>0</v>
      </c>
      <c r="E15" s="548">
        <f>แยกจำนวนนักเรียน!E21</f>
        <v>47</v>
      </c>
      <c r="F15" s="548">
        <f>แยกจำนวนนักเรียน!F21</f>
        <v>4</v>
      </c>
      <c r="G15" s="548" t="str">
        <f>แยกจำนวนนักเรียน!G21</f>
        <v>ป</v>
      </c>
      <c r="H15" s="667">
        <f>แยกจำนวนนักเรียน!H21</f>
        <v>8</v>
      </c>
      <c r="I15" s="668">
        <f t="shared" si="3"/>
        <v>1</v>
      </c>
      <c r="J15" s="667">
        <f>แยกจำนวนนักเรียน!J21</f>
        <v>5</v>
      </c>
      <c r="K15" s="668">
        <f t="shared" si="3"/>
        <v>1</v>
      </c>
      <c r="L15" s="667">
        <f>แยกจำนวนนักเรียน!L21</f>
        <v>5</v>
      </c>
      <c r="M15" s="668">
        <f t="shared" si="5"/>
        <v>1</v>
      </c>
      <c r="N15" s="667">
        <f>แยกจำนวนนักเรียน!N21</f>
        <v>3</v>
      </c>
      <c r="O15" s="668">
        <f t="shared" si="6"/>
        <v>1</v>
      </c>
      <c r="P15" s="667">
        <f>แยกจำนวนนักเรียน!P21</f>
        <v>3</v>
      </c>
      <c r="Q15" s="668">
        <f t="shared" si="7"/>
        <v>1</v>
      </c>
      <c r="R15" s="667">
        <f>แยกจำนวนนักเรียน!R21</f>
        <v>7</v>
      </c>
      <c r="S15" s="668">
        <f t="shared" si="8"/>
        <v>1</v>
      </c>
      <c r="T15" s="667">
        <f>แยกจำนวนนักเรียน!T21</f>
        <v>5</v>
      </c>
      <c r="U15" s="668">
        <f t="shared" si="9"/>
        <v>1</v>
      </c>
      <c r="V15" s="667">
        <f>แยกจำนวนนักเรียน!V21</f>
        <v>8</v>
      </c>
      <c r="W15" s="668">
        <f t="shared" si="10"/>
        <v>1</v>
      </c>
      <c r="X15" s="667">
        <f>แยกจำนวนนักเรียน!X21</f>
        <v>0</v>
      </c>
      <c r="Y15" s="667">
        <f>แยกจำนวนนักเรียน!Y21</f>
        <v>0</v>
      </c>
      <c r="Z15" s="667">
        <f>แยกจำนวนนักเรียน!Z21</f>
        <v>0</v>
      </c>
      <c r="AA15" s="667">
        <f>แยกจำนวนนักเรียน!AA21</f>
        <v>0</v>
      </c>
      <c r="AB15" s="667">
        <f>แยกจำนวนนักเรียน!AB21</f>
        <v>0</v>
      </c>
      <c r="AC15" s="667">
        <f>แยกจำนวนนักเรียน!AC21</f>
        <v>0</v>
      </c>
      <c r="AD15" s="667">
        <f>แยกจำนวนนักเรียน!AD21</f>
        <v>0</v>
      </c>
      <c r="AE15" s="667">
        <f>แยกจำนวนนักเรียน!AE21</f>
        <v>0</v>
      </c>
      <c r="AF15" s="667">
        <f>แยกจำนวนนักเรียน!AF21</f>
        <v>0</v>
      </c>
      <c r="AG15" s="667">
        <f>แยกจำนวนนักเรียน!AG21</f>
        <v>0</v>
      </c>
      <c r="AH15" s="667">
        <f>แยกจำนวนนักเรียน!AH21</f>
        <v>0</v>
      </c>
      <c r="AI15" s="667">
        <f>แยกจำนวนนักเรียน!AI21</f>
        <v>0</v>
      </c>
      <c r="AJ15" s="669">
        <f t="shared" si="11"/>
        <v>44</v>
      </c>
      <c r="AK15" s="670">
        <f t="shared" si="12"/>
        <v>8</v>
      </c>
      <c r="AL15" s="667">
        <f>แยกจำนวนนักเรียน!AL21</f>
        <v>1</v>
      </c>
      <c r="AM15" s="667">
        <f>แยกจำนวนนักเรียน!AM21</f>
        <v>4</v>
      </c>
      <c r="AN15" s="670">
        <f t="shared" si="13"/>
        <v>5</v>
      </c>
      <c r="AO15" s="671">
        <f t="shared" si="14"/>
        <v>1</v>
      </c>
      <c r="AP15" s="672">
        <f t="shared" si="15"/>
        <v>3</v>
      </c>
      <c r="AQ15" s="670">
        <f t="shared" si="16"/>
        <v>4</v>
      </c>
      <c r="AR15" s="673">
        <f t="shared" si="17"/>
        <v>0</v>
      </c>
      <c r="AS15" s="673">
        <f t="shared" si="18"/>
        <v>1</v>
      </c>
      <c r="AT15" s="673">
        <f t="shared" si="19"/>
        <v>1</v>
      </c>
      <c r="AU15" s="554">
        <f t="shared" si="20"/>
        <v>25</v>
      </c>
      <c r="AV15" s="667">
        <f>แยกจำนวนนักเรียน!AV21</f>
        <v>1</v>
      </c>
      <c r="AW15" s="667">
        <f>แยกจำนวนนักเรียน!AW21</f>
        <v>0</v>
      </c>
      <c r="AX15" s="667">
        <f>แยกจำนวนนักเรียน!AX21</f>
        <v>0</v>
      </c>
      <c r="AY15" s="667">
        <f>แยกจำนวนนักเรียน!AY21</f>
        <v>0</v>
      </c>
      <c r="AZ15" s="670">
        <f t="shared" si="21"/>
        <v>0</v>
      </c>
      <c r="BA15" s="554">
        <f t="shared" si="22"/>
        <v>0</v>
      </c>
      <c r="BC15" s="53"/>
      <c r="BD15" s="53">
        <f t="shared" si="25"/>
        <v>1</v>
      </c>
      <c r="BE15" s="53">
        <f t="shared" si="26"/>
        <v>3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35" customFormat="1">
      <c r="A16" s="548">
        <v>4</v>
      </c>
      <c r="B16" s="548" t="str">
        <f>แยกจำนวนนักเรียน!B22</f>
        <v>วัดปลักปอม</v>
      </c>
      <c r="C16" s="548" t="str">
        <f>แยกจำนวนนักเรียน!C22</f>
        <v>ตะโหมด</v>
      </c>
      <c r="D16" s="548">
        <f>แยกจำนวนนักเรียน!D22</f>
        <v>0</v>
      </c>
      <c r="E16" s="548">
        <f>แยกจำนวนนักเรียน!E22</f>
        <v>15</v>
      </c>
      <c r="F16" s="548">
        <f>แยกจำนวนนักเรียน!F22</f>
        <v>4</v>
      </c>
      <c r="G16" s="548" t="str">
        <f>แยกจำนวนนักเรียน!G22</f>
        <v>ป</v>
      </c>
      <c r="H16" s="667">
        <f>แยกจำนวนนักเรียน!H22</f>
        <v>6</v>
      </c>
      <c r="I16" s="668">
        <f t="shared" si="3"/>
        <v>1</v>
      </c>
      <c r="J16" s="667">
        <f>แยกจำนวนนักเรียน!J22</f>
        <v>6</v>
      </c>
      <c r="K16" s="668">
        <f t="shared" si="3"/>
        <v>1</v>
      </c>
      <c r="L16" s="667">
        <f>แยกจำนวนนักเรียน!L22</f>
        <v>4</v>
      </c>
      <c r="M16" s="668">
        <f t="shared" si="5"/>
        <v>1</v>
      </c>
      <c r="N16" s="667">
        <f>แยกจำนวนนักเรียน!N22</f>
        <v>8</v>
      </c>
      <c r="O16" s="668">
        <f t="shared" si="6"/>
        <v>1</v>
      </c>
      <c r="P16" s="667">
        <f>แยกจำนวนนักเรียน!P22</f>
        <v>7</v>
      </c>
      <c r="Q16" s="668">
        <f t="shared" si="7"/>
        <v>1</v>
      </c>
      <c r="R16" s="667">
        <f>แยกจำนวนนักเรียน!R22</f>
        <v>8</v>
      </c>
      <c r="S16" s="668">
        <f t="shared" si="8"/>
        <v>1</v>
      </c>
      <c r="T16" s="667">
        <f>แยกจำนวนนักเรียน!T22</f>
        <v>2</v>
      </c>
      <c r="U16" s="668">
        <f t="shared" si="9"/>
        <v>1</v>
      </c>
      <c r="V16" s="667">
        <f>แยกจำนวนนักเรียน!V22</f>
        <v>7</v>
      </c>
      <c r="W16" s="668">
        <f t="shared" si="10"/>
        <v>1</v>
      </c>
      <c r="X16" s="667">
        <f>แยกจำนวนนักเรียน!X22</f>
        <v>0</v>
      </c>
      <c r="Y16" s="667">
        <f>แยกจำนวนนักเรียน!Y22</f>
        <v>0</v>
      </c>
      <c r="Z16" s="667">
        <f>แยกจำนวนนักเรียน!Z22</f>
        <v>0</v>
      </c>
      <c r="AA16" s="667">
        <f>แยกจำนวนนักเรียน!AA22</f>
        <v>0</v>
      </c>
      <c r="AB16" s="667">
        <f>แยกจำนวนนักเรียน!AB22</f>
        <v>0</v>
      </c>
      <c r="AC16" s="667">
        <f>แยกจำนวนนักเรียน!AC22</f>
        <v>0</v>
      </c>
      <c r="AD16" s="667">
        <f>แยกจำนวนนักเรียน!AD22</f>
        <v>0</v>
      </c>
      <c r="AE16" s="667">
        <f>แยกจำนวนนักเรียน!AE22</f>
        <v>0</v>
      </c>
      <c r="AF16" s="667">
        <f>แยกจำนวนนักเรียน!AF22</f>
        <v>0</v>
      </c>
      <c r="AG16" s="667">
        <f>แยกจำนวนนักเรียน!AG22</f>
        <v>0</v>
      </c>
      <c r="AH16" s="667">
        <f>แยกจำนวนนักเรียน!AH22</f>
        <v>0</v>
      </c>
      <c r="AI16" s="667">
        <f>แยกจำนวนนักเรียน!AI22</f>
        <v>0</v>
      </c>
      <c r="AJ16" s="669">
        <f t="shared" si="11"/>
        <v>48</v>
      </c>
      <c r="AK16" s="670">
        <f t="shared" si="12"/>
        <v>8</v>
      </c>
      <c r="AL16" s="667">
        <f>แยกจำนวนนักเรียน!AL22</f>
        <v>1</v>
      </c>
      <c r="AM16" s="667">
        <f>แยกจำนวนนักเรียน!AM22</f>
        <v>4</v>
      </c>
      <c r="AN16" s="670">
        <f t="shared" si="13"/>
        <v>5</v>
      </c>
      <c r="AO16" s="671">
        <f t="shared" si="14"/>
        <v>1</v>
      </c>
      <c r="AP16" s="672">
        <f t="shared" si="15"/>
        <v>3</v>
      </c>
      <c r="AQ16" s="670">
        <f t="shared" si="16"/>
        <v>4</v>
      </c>
      <c r="AR16" s="673">
        <f t="shared" si="17"/>
        <v>0</v>
      </c>
      <c r="AS16" s="673">
        <f t="shared" si="18"/>
        <v>1</v>
      </c>
      <c r="AT16" s="673">
        <f t="shared" si="19"/>
        <v>1</v>
      </c>
      <c r="AU16" s="554">
        <f t="shared" si="20"/>
        <v>25</v>
      </c>
      <c r="AV16" s="667">
        <f>แยกจำนวนนักเรียน!AV22</f>
        <v>1</v>
      </c>
      <c r="AW16" s="667">
        <f>แยกจำนวนนักเรียน!AW22</f>
        <v>0</v>
      </c>
      <c r="AX16" s="667">
        <f>แยกจำนวนนักเรียน!AX22</f>
        <v>0</v>
      </c>
      <c r="AY16" s="667">
        <f>แยกจำนวนนักเรียน!AY22</f>
        <v>0</v>
      </c>
      <c r="AZ16" s="670">
        <f t="shared" si="21"/>
        <v>0</v>
      </c>
      <c r="BA16" s="554">
        <f t="shared" si="22"/>
        <v>0</v>
      </c>
      <c r="BC16" s="53"/>
      <c r="BD16" s="53">
        <f t="shared" si="25"/>
        <v>1</v>
      </c>
      <c r="BE16" s="53">
        <f t="shared" si="26"/>
        <v>3</v>
      </c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</row>
    <row r="17" spans="1:89" s="35" customFormat="1">
      <c r="A17" s="548">
        <v>5</v>
      </c>
      <c r="B17" s="548" t="str">
        <f>แยกจำนวนนักเรียน!B23</f>
        <v>บ้านไสนายขัน</v>
      </c>
      <c r="C17" s="548" t="str">
        <f>แยกจำนวนนักเรียน!C23</f>
        <v>เขาชัยสน</v>
      </c>
      <c r="D17" s="548">
        <f>แยกจำนวนนักเรียน!D23</f>
        <v>0</v>
      </c>
      <c r="E17" s="548">
        <f>แยกจำนวนนักเรียน!E23</f>
        <v>30</v>
      </c>
      <c r="F17" s="548">
        <f>แยกจำนวนนักเรียน!F23</f>
        <v>1</v>
      </c>
      <c r="G17" s="548" t="str">
        <f>แยกจำนวนนักเรียน!G23</f>
        <v>ป</v>
      </c>
      <c r="H17" s="667">
        <f>แยกจำนวนนักเรียน!H23</f>
        <v>5</v>
      </c>
      <c r="I17" s="668">
        <f t="shared" si="3"/>
        <v>1</v>
      </c>
      <c r="J17" s="667">
        <f>แยกจำนวนนักเรียน!J23</f>
        <v>9</v>
      </c>
      <c r="K17" s="668">
        <f t="shared" si="3"/>
        <v>1</v>
      </c>
      <c r="L17" s="667">
        <f>แยกจำนวนนักเรียน!L23</f>
        <v>3</v>
      </c>
      <c r="M17" s="668">
        <f t="shared" si="5"/>
        <v>1</v>
      </c>
      <c r="N17" s="667">
        <f>แยกจำนวนนักเรียน!N23</f>
        <v>7</v>
      </c>
      <c r="O17" s="668">
        <f t="shared" si="6"/>
        <v>1</v>
      </c>
      <c r="P17" s="667">
        <f>แยกจำนวนนักเรียน!P23</f>
        <v>5</v>
      </c>
      <c r="Q17" s="668">
        <f t="shared" si="7"/>
        <v>1</v>
      </c>
      <c r="R17" s="667">
        <f>แยกจำนวนนักเรียน!R23</f>
        <v>7</v>
      </c>
      <c r="S17" s="668">
        <f t="shared" si="8"/>
        <v>1</v>
      </c>
      <c r="T17" s="667">
        <f>แยกจำนวนนักเรียน!T23</f>
        <v>10</v>
      </c>
      <c r="U17" s="668">
        <f t="shared" si="9"/>
        <v>1</v>
      </c>
      <c r="V17" s="667">
        <f>แยกจำนวนนักเรียน!V23</f>
        <v>9</v>
      </c>
      <c r="W17" s="668">
        <f t="shared" si="10"/>
        <v>1</v>
      </c>
      <c r="X17" s="667">
        <f>แยกจำนวนนักเรียน!X23</f>
        <v>0</v>
      </c>
      <c r="Y17" s="667">
        <f>แยกจำนวนนักเรียน!Y23</f>
        <v>0</v>
      </c>
      <c r="Z17" s="667">
        <f>แยกจำนวนนักเรียน!Z23</f>
        <v>0</v>
      </c>
      <c r="AA17" s="667">
        <f>แยกจำนวนนักเรียน!AA23</f>
        <v>0</v>
      </c>
      <c r="AB17" s="667">
        <f>แยกจำนวนนักเรียน!AB23</f>
        <v>0</v>
      </c>
      <c r="AC17" s="667">
        <f>แยกจำนวนนักเรียน!AC23</f>
        <v>0</v>
      </c>
      <c r="AD17" s="667">
        <f>แยกจำนวนนักเรียน!AD23</f>
        <v>0</v>
      </c>
      <c r="AE17" s="667">
        <f>แยกจำนวนนักเรียน!AE23</f>
        <v>0</v>
      </c>
      <c r="AF17" s="667">
        <f>แยกจำนวนนักเรียน!AF23</f>
        <v>0</v>
      </c>
      <c r="AG17" s="667">
        <f>แยกจำนวนนักเรียน!AG23</f>
        <v>0</v>
      </c>
      <c r="AH17" s="667">
        <f>แยกจำนวนนักเรียน!AH23</f>
        <v>0</v>
      </c>
      <c r="AI17" s="667">
        <f>แยกจำนวนนักเรียน!AI23</f>
        <v>0</v>
      </c>
      <c r="AJ17" s="669">
        <f t="shared" si="11"/>
        <v>55</v>
      </c>
      <c r="AK17" s="670">
        <f t="shared" si="12"/>
        <v>8</v>
      </c>
      <c r="AL17" s="667">
        <f>แยกจำนวนนักเรียน!AL23</f>
        <v>1</v>
      </c>
      <c r="AM17" s="667">
        <f>แยกจำนวนนักเรียน!AM23</f>
        <v>4</v>
      </c>
      <c r="AN17" s="670">
        <f t="shared" si="13"/>
        <v>5</v>
      </c>
      <c r="AO17" s="671">
        <f t="shared" si="14"/>
        <v>1</v>
      </c>
      <c r="AP17" s="672">
        <f t="shared" si="15"/>
        <v>3</v>
      </c>
      <c r="AQ17" s="670">
        <f t="shared" si="16"/>
        <v>4</v>
      </c>
      <c r="AR17" s="673">
        <f t="shared" si="17"/>
        <v>0</v>
      </c>
      <c r="AS17" s="673">
        <f t="shared" si="18"/>
        <v>1</v>
      </c>
      <c r="AT17" s="673">
        <f t="shared" si="19"/>
        <v>1</v>
      </c>
      <c r="AU17" s="554">
        <f t="shared" si="20"/>
        <v>25</v>
      </c>
      <c r="AV17" s="667">
        <f>แยกจำนวนนักเรียน!AV23</f>
        <v>1</v>
      </c>
      <c r="AW17" s="667">
        <f>แยกจำนวนนักเรียน!AW23</f>
        <v>0</v>
      </c>
      <c r="AX17" s="667">
        <f>แยกจำนวนนักเรียน!AX23</f>
        <v>0</v>
      </c>
      <c r="AY17" s="667">
        <f>แยกจำนวนนักเรียน!AY23</f>
        <v>0</v>
      </c>
      <c r="AZ17" s="670">
        <f t="shared" si="21"/>
        <v>0</v>
      </c>
      <c r="BA17" s="554">
        <f t="shared" si="22"/>
        <v>0</v>
      </c>
      <c r="BC17" s="53"/>
      <c r="BD17" s="53">
        <f t="shared" si="25"/>
        <v>1</v>
      </c>
      <c r="BE17" s="53">
        <f t="shared" si="26"/>
        <v>3</v>
      </c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</row>
    <row r="18" spans="1:89" s="35" customFormat="1">
      <c r="A18" s="548">
        <v>6</v>
      </c>
      <c r="B18" s="548" t="str">
        <f>แยกจำนวนนักเรียน!B24</f>
        <v>วัดสังฆวราราม</v>
      </c>
      <c r="C18" s="548" t="str">
        <f>แยกจำนวนนักเรียน!C24</f>
        <v>บางแก้ว</v>
      </c>
      <c r="D18" s="548">
        <f>แยกจำนวนนักเรียน!D24</f>
        <v>0</v>
      </c>
      <c r="E18" s="548">
        <f>แยกจำนวนนักเรียน!E24</f>
        <v>18</v>
      </c>
      <c r="F18" s="548">
        <f>แยกจำนวนนักเรียน!F24</f>
        <v>4</v>
      </c>
      <c r="G18" s="548" t="str">
        <f>แยกจำนวนนักเรียน!G24</f>
        <v>ป</v>
      </c>
      <c r="H18" s="667">
        <f>แยกจำนวนนักเรียน!H24</f>
        <v>0</v>
      </c>
      <c r="I18" s="668">
        <f t="shared" si="3"/>
        <v>0</v>
      </c>
      <c r="J18" s="667">
        <f>แยกจำนวนนักเรียน!J24</f>
        <v>0</v>
      </c>
      <c r="K18" s="668">
        <f t="shared" si="3"/>
        <v>0</v>
      </c>
      <c r="L18" s="667">
        <f>แยกจำนวนนักเรียน!L24</f>
        <v>10</v>
      </c>
      <c r="M18" s="668">
        <f t="shared" si="5"/>
        <v>1</v>
      </c>
      <c r="N18" s="667">
        <f>แยกจำนวนนักเรียน!N24</f>
        <v>10</v>
      </c>
      <c r="O18" s="668">
        <f t="shared" si="6"/>
        <v>1</v>
      </c>
      <c r="P18" s="667">
        <f>แยกจำนวนนักเรียน!P24</f>
        <v>12</v>
      </c>
      <c r="Q18" s="668">
        <f t="shared" si="7"/>
        <v>1</v>
      </c>
      <c r="R18" s="667">
        <f>แยกจำนวนนักเรียน!R24</f>
        <v>4</v>
      </c>
      <c r="S18" s="668">
        <f t="shared" si="8"/>
        <v>1</v>
      </c>
      <c r="T18" s="667">
        <f>แยกจำนวนนักเรียน!T24</f>
        <v>9</v>
      </c>
      <c r="U18" s="668">
        <f t="shared" si="9"/>
        <v>1</v>
      </c>
      <c r="V18" s="667">
        <f>แยกจำนวนนักเรียน!V24</f>
        <v>10</v>
      </c>
      <c r="W18" s="668">
        <f t="shared" si="10"/>
        <v>1</v>
      </c>
      <c r="X18" s="667">
        <f>แยกจำนวนนักเรียน!X24</f>
        <v>0</v>
      </c>
      <c r="Y18" s="667">
        <f>แยกจำนวนนักเรียน!Y24</f>
        <v>0</v>
      </c>
      <c r="Z18" s="667">
        <f>แยกจำนวนนักเรียน!Z24</f>
        <v>0</v>
      </c>
      <c r="AA18" s="667">
        <f>แยกจำนวนนักเรียน!AA24</f>
        <v>0</v>
      </c>
      <c r="AB18" s="667">
        <f>แยกจำนวนนักเรียน!AB24</f>
        <v>0</v>
      </c>
      <c r="AC18" s="667">
        <f>แยกจำนวนนักเรียน!AC24</f>
        <v>0</v>
      </c>
      <c r="AD18" s="667">
        <f>แยกจำนวนนักเรียน!AD24</f>
        <v>0</v>
      </c>
      <c r="AE18" s="667">
        <f>แยกจำนวนนักเรียน!AE24</f>
        <v>0</v>
      </c>
      <c r="AF18" s="667">
        <f>แยกจำนวนนักเรียน!AF24</f>
        <v>0</v>
      </c>
      <c r="AG18" s="667">
        <f>แยกจำนวนนักเรียน!AG24</f>
        <v>0</v>
      </c>
      <c r="AH18" s="667">
        <f>แยกจำนวนนักเรียน!AH24</f>
        <v>0</v>
      </c>
      <c r="AI18" s="667">
        <f>แยกจำนวนนักเรียน!AI24</f>
        <v>0</v>
      </c>
      <c r="AJ18" s="669">
        <f t="shared" si="11"/>
        <v>55</v>
      </c>
      <c r="AK18" s="670">
        <f t="shared" si="12"/>
        <v>6</v>
      </c>
      <c r="AL18" s="667">
        <f>แยกจำนวนนักเรียน!AL24</f>
        <v>1</v>
      </c>
      <c r="AM18" s="667">
        <f>แยกจำนวนนักเรียน!AM24</f>
        <v>4</v>
      </c>
      <c r="AN18" s="670">
        <f t="shared" si="13"/>
        <v>5</v>
      </c>
      <c r="AO18" s="671">
        <f t="shared" si="14"/>
        <v>1</v>
      </c>
      <c r="AP18" s="672">
        <f t="shared" si="15"/>
        <v>3</v>
      </c>
      <c r="AQ18" s="670">
        <f t="shared" si="16"/>
        <v>4</v>
      </c>
      <c r="AR18" s="673">
        <f t="shared" si="17"/>
        <v>0</v>
      </c>
      <c r="AS18" s="673">
        <f t="shared" si="18"/>
        <v>1</v>
      </c>
      <c r="AT18" s="673">
        <f t="shared" si="19"/>
        <v>1</v>
      </c>
      <c r="AU18" s="554">
        <f t="shared" si="20"/>
        <v>25</v>
      </c>
      <c r="AV18" s="667">
        <f>แยกจำนวนนักเรียน!AV24</f>
        <v>1</v>
      </c>
      <c r="AW18" s="667">
        <f>แยกจำนวนนักเรียน!AW24</f>
        <v>0</v>
      </c>
      <c r="AX18" s="667">
        <f>แยกจำนวนนักเรียน!AX24</f>
        <v>0</v>
      </c>
      <c r="AY18" s="667">
        <f>แยกจำนวนนักเรียน!AY24</f>
        <v>0</v>
      </c>
      <c r="AZ18" s="670">
        <f t="shared" si="21"/>
        <v>0</v>
      </c>
      <c r="BA18" s="554">
        <f t="shared" si="22"/>
        <v>0</v>
      </c>
      <c r="BC18" s="53"/>
      <c r="BD18" s="53">
        <f t="shared" si="25"/>
        <v>1</v>
      </c>
      <c r="BE18" s="53">
        <f t="shared" si="26"/>
        <v>3</v>
      </c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</row>
    <row r="19" spans="1:89" s="35" customFormat="1">
      <c r="A19" s="548">
        <v>7</v>
      </c>
      <c r="B19" s="548" t="str">
        <f>แยกจำนวนนักเรียน!B25</f>
        <v>วัดโตนด</v>
      </c>
      <c r="C19" s="548" t="str">
        <f>แยกจำนวนนักเรียน!C25</f>
        <v>บางแก้ว</v>
      </c>
      <c r="D19" s="548">
        <f>แยกจำนวนนักเรียน!D25</f>
        <v>0</v>
      </c>
      <c r="E19" s="548">
        <f>แยกจำนวนนักเรียน!E25</f>
        <v>12</v>
      </c>
      <c r="F19" s="548">
        <f>แยกจำนวนนักเรียน!F25</f>
        <v>4</v>
      </c>
      <c r="G19" s="548" t="str">
        <f>แยกจำนวนนักเรียน!G25</f>
        <v>ป</v>
      </c>
      <c r="H19" s="667">
        <f>แยกจำนวนนักเรียน!H25</f>
        <v>8</v>
      </c>
      <c r="I19" s="668">
        <f t="shared" si="3"/>
        <v>1</v>
      </c>
      <c r="J19" s="667">
        <f>แยกจำนวนนักเรียน!J25</f>
        <v>4</v>
      </c>
      <c r="K19" s="668">
        <f t="shared" si="3"/>
        <v>1</v>
      </c>
      <c r="L19" s="667">
        <f>แยกจำนวนนักเรียน!L25</f>
        <v>8</v>
      </c>
      <c r="M19" s="668">
        <f t="shared" si="5"/>
        <v>1</v>
      </c>
      <c r="N19" s="667">
        <f>แยกจำนวนนักเรียน!N25</f>
        <v>7</v>
      </c>
      <c r="O19" s="668">
        <f t="shared" si="6"/>
        <v>1</v>
      </c>
      <c r="P19" s="667">
        <f>แยกจำนวนนักเรียน!P25</f>
        <v>7</v>
      </c>
      <c r="Q19" s="668">
        <f t="shared" si="7"/>
        <v>1</v>
      </c>
      <c r="R19" s="667">
        <f>แยกจำนวนนักเรียน!R25</f>
        <v>7</v>
      </c>
      <c r="S19" s="668">
        <f t="shared" si="8"/>
        <v>1</v>
      </c>
      <c r="T19" s="667">
        <f>แยกจำนวนนักเรียน!T25</f>
        <v>8</v>
      </c>
      <c r="U19" s="668">
        <f t="shared" si="9"/>
        <v>1</v>
      </c>
      <c r="V19" s="667">
        <f>แยกจำนวนนักเรียน!V25</f>
        <v>10</v>
      </c>
      <c r="W19" s="668">
        <f t="shared" si="10"/>
        <v>1</v>
      </c>
      <c r="X19" s="667">
        <f>แยกจำนวนนักเรียน!X25</f>
        <v>0</v>
      </c>
      <c r="Y19" s="667">
        <f>แยกจำนวนนักเรียน!Y25</f>
        <v>0</v>
      </c>
      <c r="Z19" s="667">
        <f>แยกจำนวนนักเรียน!Z25</f>
        <v>0</v>
      </c>
      <c r="AA19" s="667">
        <f>แยกจำนวนนักเรียน!AA25</f>
        <v>0</v>
      </c>
      <c r="AB19" s="667">
        <f>แยกจำนวนนักเรียน!AB25</f>
        <v>0</v>
      </c>
      <c r="AC19" s="667">
        <f>แยกจำนวนนักเรียน!AC25</f>
        <v>0</v>
      </c>
      <c r="AD19" s="667">
        <f>แยกจำนวนนักเรียน!AD25</f>
        <v>0</v>
      </c>
      <c r="AE19" s="667">
        <f>แยกจำนวนนักเรียน!AE25</f>
        <v>0</v>
      </c>
      <c r="AF19" s="667">
        <f>แยกจำนวนนักเรียน!AF25</f>
        <v>0</v>
      </c>
      <c r="AG19" s="667">
        <f>แยกจำนวนนักเรียน!AG25</f>
        <v>0</v>
      </c>
      <c r="AH19" s="667">
        <f>แยกจำนวนนักเรียน!AH25</f>
        <v>0</v>
      </c>
      <c r="AI19" s="667">
        <f>แยกจำนวนนักเรียน!AI25</f>
        <v>0</v>
      </c>
      <c r="AJ19" s="669">
        <f t="shared" si="11"/>
        <v>59</v>
      </c>
      <c r="AK19" s="670">
        <f t="shared" si="12"/>
        <v>8</v>
      </c>
      <c r="AL19" s="667">
        <f>แยกจำนวนนักเรียน!AL25</f>
        <v>1</v>
      </c>
      <c r="AM19" s="667">
        <f>แยกจำนวนนักเรียน!AM25</f>
        <v>4</v>
      </c>
      <c r="AN19" s="670">
        <f t="shared" si="13"/>
        <v>5</v>
      </c>
      <c r="AO19" s="671">
        <f t="shared" si="14"/>
        <v>1</v>
      </c>
      <c r="AP19" s="672">
        <f t="shared" si="15"/>
        <v>3</v>
      </c>
      <c r="AQ19" s="670">
        <f t="shared" si="16"/>
        <v>4</v>
      </c>
      <c r="AR19" s="673">
        <f t="shared" si="17"/>
        <v>0</v>
      </c>
      <c r="AS19" s="673">
        <f t="shared" si="18"/>
        <v>1</v>
      </c>
      <c r="AT19" s="673">
        <f t="shared" si="19"/>
        <v>1</v>
      </c>
      <c r="AU19" s="554">
        <f t="shared" si="20"/>
        <v>25</v>
      </c>
      <c r="AV19" s="667">
        <f>แยกจำนวนนักเรียน!AV25</f>
        <v>1</v>
      </c>
      <c r="AW19" s="667">
        <f>แยกจำนวนนักเรียน!AW25</f>
        <v>0</v>
      </c>
      <c r="AX19" s="667">
        <f>แยกจำนวนนักเรียน!AX25</f>
        <v>0</v>
      </c>
      <c r="AY19" s="667">
        <f>แยกจำนวนนักเรียน!AY25</f>
        <v>0</v>
      </c>
      <c r="AZ19" s="670">
        <f t="shared" si="21"/>
        <v>0</v>
      </c>
      <c r="BA19" s="554">
        <f t="shared" si="22"/>
        <v>0</v>
      </c>
      <c r="BC19" s="53"/>
      <c r="BD19" s="53">
        <f t="shared" si="25"/>
        <v>1</v>
      </c>
      <c r="BE19" s="53">
        <f t="shared" si="26"/>
        <v>3</v>
      </c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</row>
    <row r="20" spans="1:89" s="35" customFormat="1">
      <c r="A20" s="548">
        <v>8</v>
      </c>
      <c r="B20" s="548" t="str">
        <f>แยกจำนวนนักเรียน!B26</f>
        <v>บ้านทุ่งหนองสิบบาท</v>
      </c>
      <c r="C20" s="548" t="str">
        <f>แยกจำนวนนักเรียน!C26</f>
        <v>ตะโหมด</v>
      </c>
      <c r="D20" s="548">
        <f>แยกจำนวนนักเรียน!D26</f>
        <v>0</v>
      </c>
      <c r="E20" s="548">
        <f>แยกจำนวนนักเรียน!E26</f>
        <v>22</v>
      </c>
      <c r="F20" s="548">
        <f>แยกจำนวนนักเรียน!F26</f>
        <v>4</v>
      </c>
      <c r="G20" s="548" t="str">
        <f>แยกจำนวนนักเรียน!G26</f>
        <v>ป</v>
      </c>
      <c r="H20" s="667">
        <f>แยกจำนวนนักเรียน!H26</f>
        <v>3</v>
      </c>
      <c r="I20" s="668">
        <f t="shared" si="3"/>
        <v>1</v>
      </c>
      <c r="J20" s="667">
        <f>แยกจำนวนนักเรียน!J26</f>
        <v>5</v>
      </c>
      <c r="K20" s="668">
        <f t="shared" si="3"/>
        <v>1</v>
      </c>
      <c r="L20" s="667">
        <f>แยกจำนวนนักเรียน!L26</f>
        <v>7</v>
      </c>
      <c r="M20" s="668">
        <f t="shared" si="5"/>
        <v>1</v>
      </c>
      <c r="N20" s="667">
        <f>แยกจำนวนนักเรียน!N26</f>
        <v>8</v>
      </c>
      <c r="O20" s="668">
        <f t="shared" si="6"/>
        <v>1</v>
      </c>
      <c r="P20" s="667">
        <f>แยกจำนวนนักเรียน!P26</f>
        <v>9</v>
      </c>
      <c r="Q20" s="668">
        <f t="shared" si="7"/>
        <v>1</v>
      </c>
      <c r="R20" s="667">
        <f>แยกจำนวนนักเรียน!R26</f>
        <v>0</v>
      </c>
      <c r="S20" s="668">
        <f t="shared" si="8"/>
        <v>0</v>
      </c>
      <c r="T20" s="667">
        <f>แยกจำนวนนักเรียน!T26</f>
        <v>4</v>
      </c>
      <c r="U20" s="668">
        <f t="shared" si="9"/>
        <v>1</v>
      </c>
      <c r="V20" s="667">
        <f>แยกจำนวนนักเรียน!V26</f>
        <v>5</v>
      </c>
      <c r="W20" s="668">
        <f t="shared" si="10"/>
        <v>1</v>
      </c>
      <c r="X20" s="667">
        <f>แยกจำนวนนักเรียน!X26</f>
        <v>0</v>
      </c>
      <c r="Y20" s="667">
        <f>แยกจำนวนนักเรียน!Y26</f>
        <v>0</v>
      </c>
      <c r="Z20" s="667">
        <f>แยกจำนวนนักเรียน!Z26</f>
        <v>0</v>
      </c>
      <c r="AA20" s="667">
        <f>แยกจำนวนนักเรียน!AA26</f>
        <v>0</v>
      </c>
      <c r="AB20" s="667">
        <f>แยกจำนวนนักเรียน!AB26</f>
        <v>0</v>
      </c>
      <c r="AC20" s="667">
        <f>แยกจำนวนนักเรียน!AC26</f>
        <v>0</v>
      </c>
      <c r="AD20" s="667">
        <f>แยกจำนวนนักเรียน!AD26</f>
        <v>0</v>
      </c>
      <c r="AE20" s="667">
        <f>แยกจำนวนนักเรียน!AE26</f>
        <v>0</v>
      </c>
      <c r="AF20" s="667">
        <f>แยกจำนวนนักเรียน!AF26</f>
        <v>0</v>
      </c>
      <c r="AG20" s="667">
        <f>แยกจำนวนนักเรียน!AG26</f>
        <v>0</v>
      </c>
      <c r="AH20" s="667">
        <f>แยกจำนวนนักเรียน!AH26</f>
        <v>0</v>
      </c>
      <c r="AI20" s="667">
        <f>แยกจำนวนนักเรียน!AI26</f>
        <v>0</v>
      </c>
      <c r="AJ20" s="669">
        <f t="shared" si="11"/>
        <v>41</v>
      </c>
      <c r="AK20" s="670">
        <f t="shared" si="12"/>
        <v>7</v>
      </c>
      <c r="AL20" s="667">
        <f>แยกจำนวนนักเรียน!AL26</f>
        <v>1</v>
      </c>
      <c r="AM20" s="667">
        <f>แยกจำนวนนักเรียน!AM26</f>
        <v>4</v>
      </c>
      <c r="AN20" s="670">
        <f t="shared" si="13"/>
        <v>5</v>
      </c>
      <c r="AO20" s="671">
        <f t="shared" si="14"/>
        <v>1</v>
      </c>
      <c r="AP20" s="672">
        <f t="shared" si="15"/>
        <v>3</v>
      </c>
      <c r="AQ20" s="670">
        <f t="shared" si="16"/>
        <v>4</v>
      </c>
      <c r="AR20" s="673">
        <f t="shared" si="17"/>
        <v>0</v>
      </c>
      <c r="AS20" s="673">
        <f t="shared" si="18"/>
        <v>1</v>
      </c>
      <c r="AT20" s="673">
        <f t="shared" si="19"/>
        <v>1</v>
      </c>
      <c r="AU20" s="554">
        <f t="shared" si="20"/>
        <v>25</v>
      </c>
      <c r="AV20" s="667">
        <f>แยกจำนวนนักเรียน!AV26</f>
        <v>0</v>
      </c>
      <c r="AW20" s="667">
        <f>แยกจำนวนนักเรียน!AW26</f>
        <v>0</v>
      </c>
      <c r="AX20" s="667">
        <f>แยกจำนวนนักเรียน!AX26</f>
        <v>0</v>
      </c>
      <c r="AY20" s="667">
        <f>แยกจำนวนนักเรียน!AY26</f>
        <v>0</v>
      </c>
      <c r="AZ20" s="670">
        <f t="shared" si="21"/>
        <v>1</v>
      </c>
      <c r="BA20" s="554">
        <f t="shared" si="22"/>
        <v>25</v>
      </c>
      <c r="BC20" s="53"/>
      <c r="BD20" s="53">
        <f t="shared" si="25"/>
        <v>1</v>
      </c>
      <c r="BE20" s="53">
        <f t="shared" si="26"/>
        <v>3</v>
      </c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</row>
    <row r="21" spans="1:89" s="35" customFormat="1">
      <c r="A21" s="548">
        <v>9</v>
      </c>
      <c r="B21" s="548" t="str">
        <f>แยกจำนวนนักเรียน!B27</f>
        <v>วัดควนนางพิมพ์</v>
      </c>
      <c r="C21" s="548" t="str">
        <f>แยกจำนวนนักเรียน!C27</f>
        <v>ปากพะยูน</v>
      </c>
      <c r="D21" s="548">
        <f>แยกจำนวนนักเรียน!D27</f>
        <v>0</v>
      </c>
      <c r="E21" s="548">
        <f>แยกจำนวนนักเรียน!E27</f>
        <v>35</v>
      </c>
      <c r="F21" s="548">
        <f>แยกจำนวนนักเรียน!F27</f>
        <v>4</v>
      </c>
      <c r="G21" s="548" t="str">
        <f>แยกจำนวนนักเรียน!G27</f>
        <v>ป</v>
      </c>
      <c r="H21" s="667">
        <f>แยกจำนวนนักเรียน!H27</f>
        <v>5</v>
      </c>
      <c r="I21" s="668">
        <f t="shared" si="3"/>
        <v>1</v>
      </c>
      <c r="J21" s="667">
        <f>แยกจำนวนนักเรียน!J27</f>
        <v>9</v>
      </c>
      <c r="K21" s="668">
        <f t="shared" si="3"/>
        <v>1</v>
      </c>
      <c r="L21" s="667">
        <f>แยกจำนวนนักเรียน!L27</f>
        <v>12</v>
      </c>
      <c r="M21" s="668">
        <f t="shared" si="5"/>
        <v>1</v>
      </c>
      <c r="N21" s="667">
        <f>แยกจำนวนนักเรียน!N27</f>
        <v>4</v>
      </c>
      <c r="O21" s="668">
        <f t="shared" si="6"/>
        <v>1</v>
      </c>
      <c r="P21" s="667">
        <f>แยกจำนวนนักเรียน!P27</f>
        <v>1</v>
      </c>
      <c r="Q21" s="668">
        <f t="shared" si="7"/>
        <v>1</v>
      </c>
      <c r="R21" s="667">
        <f>แยกจำนวนนักเรียน!R27</f>
        <v>3</v>
      </c>
      <c r="S21" s="668">
        <f t="shared" si="8"/>
        <v>1</v>
      </c>
      <c r="T21" s="667">
        <f>แยกจำนวนนักเรียน!T27</f>
        <v>3</v>
      </c>
      <c r="U21" s="668">
        <f t="shared" si="9"/>
        <v>1</v>
      </c>
      <c r="V21" s="667">
        <f>แยกจำนวนนักเรียน!V27</f>
        <v>8</v>
      </c>
      <c r="W21" s="668">
        <f t="shared" si="10"/>
        <v>1</v>
      </c>
      <c r="X21" s="667">
        <f>แยกจำนวนนักเรียน!X27</f>
        <v>0</v>
      </c>
      <c r="Y21" s="667">
        <f>แยกจำนวนนักเรียน!Y27</f>
        <v>0</v>
      </c>
      <c r="Z21" s="667">
        <f>แยกจำนวนนักเรียน!Z27</f>
        <v>0</v>
      </c>
      <c r="AA21" s="667">
        <f>แยกจำนวนนักเรียน!AA27</f>
        <v>0</v>
      </c>
      <c r="AB21" s="667">
        <f>แยกจำนวนนักเรียน!AB27</f>
        <v>0</v>
      </c>
      <c r="AC21" s="667">
        <f>แยกจำนวนนักเรียน!AC27</f>
        <v>0</v>
      </c>
      <c r="AD21" s="667">
        <f>แยกจำนวนนักเรียน!AD27</f>
        <v>0</v>
      </c>
      <c r="AE21" s="667">
        <f>แยกจำนวนนักเรียน!AE27</f>
        <v>0</v>
      </c>
      <c r="AF21" s="667">
        <f>แยกจำนวนนักเรียน!AF27</f>
        <v>0</v>
      </c>
      <c r="AG21" s="667">
        <f>แยกจำนวนนักเรียน!AG27</f>
        <v>0</v>
      </c>
      <c r="AH21" s="667">
        <f>แยกจำนวนนักเรียน!AH27</f>
        <v>0</v>
      </c>
      <c r="AI21" s="667">
        <f>แยกจำนวนนักเรียน!AI27</f>
        <v>0</v>
      </c>
      <c r="AJ21" s="669">
        <f t="shared" si="11"/>
        <v>45</v>
      </c>
      <c r="AK21" s="670">
        <f t="shared" si="12"/>
        <v>8</v>
      </c>
      <c r="AL21" s="667">
        <f>แยกจำนวนนักเรียน!AL27</f>
        <v>1</v>
      </c>
      <c r="AM21" s="667">
        <f>แยกจำนวนนักเรียน!AM27</f>
        <v>4</v>
      </c>
      <c r="AN21" s="670">
        <f t="shared" si="13"/>
        <v>5</v>
      </c>
      <c r="AO21" s="671">
        <f t="shared" si="14"/>
        <v>1</v>
      </c>
      <c r="AP21" s="672">
        <f t="shared" si="15"/>
        <v>3</v>
      </c>
      <c r="AQ21" s="670">
        <f t="shared" si="16"/>
        <v>4</v>
      </c>
      <c r="AR21" s="673">
        <f t="shared" si="17"/>
        <v>0</v>
      </c>
      <c r="AS21" s="673">
        <f t="shared" si="18"/>
        <v>1</v>
      </c>
      <c r="AT21" s="673">
        <f t="shared" si="19"/>
        <v>1</v>
      </c>
      <c r="AU21" s="554">
        <f t="shared" si="20"/>
        <v>25</v>
      </c>
      <c r="AV21" s="667">
        <f>แยกจำนวนนักเรียน!AV27</f>
        <v>0</v>
      </c>
      <c r="AW21" s="667">
        <f>แยกจำนวนนักเรียน!AW27</f>
        <v>0</v>
      </c>
      <c r="AX21" s="667">
        <f>แยกจำนวนนักเรียน!AX27</f>
        <v>0</v>
      </c>
      <c r="AY21" s="667">
        <f>แยกจำนวนนักเรียน!AY27</f>
        <v>0</v>
      </c>
      <c r="AZ21" s="670">
        <f t="shared" si="21"/>
        <v>1</v>
      </c>
      <c r="BA21" s="554">
        <f t="shared" si="22"/>
        <v>25</v>
      </c>
      <c r="BC21" s="53"/>
      <c r="BD21" s="53">
        <f t="shared" si="25"/>
        <v>1</v>
      </c>
      <c r="BE21" s="53">
        <f t="shared" si="26"/>
        <v>3</v>
      </c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</row>
    <row r="22" spans="1:89" s="35" customFormat="1">
      <c r="A22" s="548">
        <v>10</v>
      </c>
      <c r="B22" s="548" t="str">
        <f>แยกจำนวนนักเรียน!B28</f>
        <v>วัดควนโก(ไพศาลประชาอุปถัมภ์)</v>
      </c>
      <c r="C22" s="548" t="str">
        <f>แยกจำนวนนักเรียน!C28</f>
        <v>เขาชัยสน</v>
      </c>
      <c r="D22" s="548">
        <f>แยกจำนวนนักเรียน!D28</f>
        <v>0</v>
      </c>
      <c r="E22" s="548">
        <f>แยกจำนวนนักเรียน!E28</f>
        <v>35</v>
      </c>
      <c r="F22" s="548">
        <f>แยกจำนวนนักเรียน!F28</f>
        <v>4</v>
      </c>
      <c r="G22" s="548" t="str">
        <f>แยกจำนวนนักเรียน!G28</f>
        <v>ป</v>
      </c>
      <c r="H22" s="667">
        <f>แยกจำนวนนักเรียน!H28</f>
        <v>3</v>
      </c>
      <c r="I22" s="668">
        <f t="shared" si="3"/>
        <v>1</v>
      </c>
      <c r="J22" s="667">
        <f>แยกจำนวนนักเรียน!J28</f>
        <v>2</v>
      </c>
      <c r="K22" s="668">
        <f t="shared" si="3"/>
        <v>1</v>
      </c>
      <c r="L22" s="667">
        <f>แยกจำนวนนักเรียน!L28</f>
        <v>7</v>
      </c>
      <c r="M22" s="668">
        <f t="shared" si="5"/>
        <v>1</v>
      </c>
      <c r="N22" s="667">
        <f>แยกจำนวนนักเรียน!N28</f>
        <v>6</v>
      </c>
      <c r="O22" s="668">
        <f t="shared" si="6"/>
        <v>1</v>
      </c>
      <c r="P22" s="667">
        <f>แยกจำนวนนักเรียน!P28</f>
        <v>5</v>
      </c>
      <c r="Q22" s="668">
        <f t="shared" si="7"/>
        <v>1</v>
      </c>
      <c r="R22" s="667">
        <f>แยกจำนวนนักเรียน!R28</f>
        <v>5</v>
      </c>
      <c r="S22" s="668">
        <f t="shared" si="8"/>
        <v>1</v>
      </c>
      <c r="T22" s="667">
        <f>แยกจำนวนนักเรียน!T28</f>
        <v>9</v>
      </c>
      <c r="U22" s="668">
        <f t="shared" si="9"/>
        <v>1</v>
      </c>
      <c r="V22" s="667">
        <f>แยกจำนวนนักเรียน!V28</f>
        <v>9</v>
      </c>
      <c r="W22" s="668">
        <f t="shared" si="10"/>
        <v>1</v>
      </c>
      <c r="X22" s="667">
        <f>แยกจำนวนนักเรียน!X28</f>
        <v>0</v>
      </c>
      <c r="Y22" s="667">
        <f>แยกจำนวนนักเรียน!Y28</f>
        <v>0</v>
      </c>
      <c r="Z22" s="667">
        <f>แยกจำนวนนักเรียน!Z28</f>
        <v>0</v>
      </c>
      <c r="AA22" s="667">
        <f>แยกจำนวนนักเรียน!AA28</f>
        <v>0</v>
      </c>
      <c r="AB22" s="667">
        <f>แยกจำนวนนักเรียน!AB28</f>
        <v>0</v>
      </c>
      <c r="AC22" s="667">
        <f>แยกจำนวนนักเรียน!AC28</f>
        <v>0</v>
      </c>
      <c r="AD22" s="667">
        <f>แยกจำนวนนักเรียน!AD28</f>
        <v>0</v>
      </c>
      <c r="AE22" s="667">
        <f>แยกจำนวนนักเรียน!AE28</f>
        <v>0</v>
      </c>
      <c r="AF22" s="667">
        <f>แยกจำนวนนักเรียน!AF28</f>
        <v>0</v>
      </c>
      <c r="AG22" s="667">
        <f>แยกจำนวนนักเรียน!AG28</f>
        <v>0</v>
      </c>
      <c r="AH22" s="667">
        <f>แยกจำนวนนักเรียน!AH28</f>
        <v>0</v>
      </c>
      <c r="AI22" s="667">
        <f>แยกจำนวนนักเรียน!AI28</f>
        <v>0</v>
      </c>
      <c r="AJ22" s="669">
        <f t="shared" si="11"/>
        <v>46</v>
      </c>
      <c r="AK22" s="670">
        <f t="shared" si="12"/>
        <v>8</v>
      </c>
      <c r="AL22" s="667">
        <f>แยกจำนวนนักเรียน!AL28</f>
        <v>1</v>
      </c>
      <c r="AM22" s="667">
        <f>แยกจำนวนนักเรียน!AM28</f>
        <v>4</v>
      </c>
      <c r="AN22" s="670">
        <f t="shared" si="13"/>
        <v>5</v>
      </c>
      <c r="AO22" s="671">
        <f t="shared" si="14"/>
        <v>1</v>
      </c>
      <c r="AP22" s="672">
        <f t="shared" si="15"/>
        <v>3</v>
      </c>
      <c r="AQ22" s="670">
        <f t="shared" si="16"/>
        <v>4</v>
      </c>
      <c r="AR22" s="673">
        <f t="shared" si="17"/>
        <v>0</v>
      </c>
      <c r="AS22" s="673">
        <f t="shared" si="18"/>
        <v>1</v>
      </c>
      <c r="AT22" s="673">
        <f t="shared" si="19"/>
        <v>1</v>
      </c>
      <c r="AU22" s="554">
        <f t="shared" si="20"/>
        <v>25</v>
      </c>
      <c r="AV22" s="667">
        <f>แยกจำนวนนักเรียน!AV28</f>
        <v>0</v>
      </c>
      <c r="AW22" s="667">
        <f>แยกจำนวนนักเรียน!AW28</f>
        <v>0</v>
      </c>
      <c r="AX22" s="667">
        <f>แยกจำนวนนักเรียน!AX28</f>
        <v>0</v>
      </c>
      <c r="AY22" s="667">
        <f>แยกจำนวนนักเรียน!AY28</f>
        <v>0</v>
      </c>
      <c r="AZ22" s="670">
        <f t="shared" si="21"/>
        <v>1</v>
      </c>
      <c r="BA22" s="554">
        <f t="shared" si="22"/>
        <v>25</v>
      </c>
      <c r="BC22" s="53"/>
      <c r="BD22" s="53">
        <f t="shared" si="25"/>
        <v>1</v>
      </c>
      <c r="BE22" s="53">
        <f t="shared" si="26"/>
        <v>3</v>
      </c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</row>
    <row r="23" spans="1:89" s="35" customFormat="1">
      <c r="A23" s="548">
        <v>11</v>
      </c>
      <c r="B23" s="548" t="str">
        <f>แยกจำนวนนักเรียน!B29</f>
        <v>วัดโรจนาราม</v>
      </c>
      <c r="C23" s="548" t="str">
        <f>แยกจำนวนนักเรียน!C29</f>
        <v>ปากพะยูน</v>
      </c>
      <c r="D23" s="548">
        <f>แยกจำนวนนักเรียน!D29</f>
        <v>0</v>
      </c>
      <c r="E23" s="548">
        <f>แยกจำนวนนักเรียน!E29</f>
        <v>40</v>
      </c>
      <c r="F23" s="548">
        <f>แยกจำนวนนักเรียน!F29</f>
        <v>4</v>
      </c>
      <c r="G23" s="548" t="str">
        <f>แยกจำนวนนักเรียน!G29</f>
        <v>ป</v>
      </c>
      <c r="H23" s="667">
        <f>แยกจำนวนนักเรียน!H29</f>
        <v>10</v>
      </c>
      <c r="I23" s="668">
        <f t="shared" si="3"/>
        <v>1</v>
      </c>
      <c r="J23" s="667">
        <f>แยกจำนวนนักเรียน!J29</f>
        <v>4</v>
      </c>
      <c r="K23" s="668">
        <f t="shared" si="3"/>
        <v>1</v>
      </c>
      <c r="L23" s="667">
        <f>แยกจำนวนนักเรียน!L29</f>
        <v>9</v>
      </c>
      <c r="M23" s="668">
        <f t="shared" si="5"/>
        <v>1</v>
      </c>
      <c r="N23" s="667">
        <f>แยกจำนวนนักเรียน!N29</f>
        <v>8</v>
      </c>
      <c r="O23" s="668">
        <f t="shared" si="6"/>
        <v>1</v>
      </c>
      <c r="P23" s="667">
        <f>แยกจำนวนนักเรียน!P29</f>
        <v>10</v>
      </c>
      <c r="Q23" s="668">
        <f t="shared" si="7"/>
        <v>1</v>
      </c>
      <c r="R23" s="667">
        <f>แยกจำนวนนักเรียน!R29</f>
        <v>3</v>
      </c>
      <c r="S23" s="668">
        <f t="shared" si="8"/>
        <v>1</v>
      </c>
      <c r="T23" s="667">
        <f>แยกจำนวนนักเรียน!T29</f>
        <v>6</v>
      </c>
      <c r="U23" s="668">
        <f t="shared" si="9"/>
        <v>1</v>
      </c>
      <c r="V23" s="667">
        <f>แยกจำนวนนักเรียน!V29</f>
        <v>8</v>
      </c>
      <c r="W23" s="668">
        <f t="shared" si="10"/>
        <v>1</v>
      </c>
      <c r="X23" s="667">
        <f>แยกจำนวนนักเรียน!X29</f>
        <v>0</v>
      </c>
      <c r="Y23" s="667">
        <f>แยกจำนวนนักเรียน!Y29</f>
        <v>0</v>
      </c>
      <c r="Z23" s="667">
        <f>แยกจำนวนนักเรียน!Z29</f>
        <v>0</v>
      </c>
      <c r="AA23" s="667">
        <f>แยกจำนวนนักเรียน!AA29</f>
        <v>0</v>
      </c>
      <c r="AB23" s="667">
        <f>แยกจำนวนนักเรียน!AB29</f>
        <v>0</v>
      </c>
      <c r="AC23" s="667">
        <f>แยกจำนวนนักเรียน!AC29</f>
        <v>0</v>
      </c>
      <c r="AD23" s="667">
        <f>แยกจำนวนนักเรียน!AD29</f>
        <v>0</v>
      </c>
      <c r="AE23" s="667">
        <f>แยกจำนวนนักเรียน!AE29</f>
        <v>0</v>
      </c>
      <c r="AF23" s="667">
        <f>แยกจำนวนนักเรียน!AF29</f>
        <v>0</v>
      </c>
      <c r="AG23" s="667">
        <f>แยกจำนวนนักเรียน!AG29</f>
        <v>0</v>
      </c>
      <c r="AH23" s="667">
        <f>แยกจำนวนนักเรียน!AH29</f>
        <v>0</v>
      </c>
      <c r="AI23" s="667">
        <f>แยกจำนวนนักเรียน!AI29</f>
        <v>0</v>
      </c>
      <c r="AJ23" s="669">
        <f t="shared" si="11"/>
        <v>58</v>
      </c>
      <c r="AK23" s="670">
        <f t="shared" si="12"/>
        <v>8</v>
      </c>
      <c r="AL23" s="667">
        <f>แยกจำนวนนักเรียน!AL29</f>
        <v>1</v>
      </c>
      <c r="AM23" s="667">
        <f>แยกจำนวนนักเรียน!AM29</f>
        <v>5</v>
      </c>
      <c r="AN23" s="670">
        <f t="shared" si="13"/>
        <v>6</v>
      </c>
      <c r="AO23" s="671">
        <f t="shared" si="14"/>
        <v>1</v>
      </c>
      <c r="AP23" s="672">
        <f t="shared" si="15"/>
        <v>3</v>
      </c>
      <c r="AQ23" s="670">
        <f t="shared" si="16"/>
        <v>4</v>
      </c>
      <c r="AR23" s="673">
        <f t="shared" si="17"/>
        <v>0</v>
      </c>
      <c r="AS23" s="673">
        <f t="shared" si="18"/>
        <v>2</v>
      </c>
      <c r="AT23" s="673">
        <f t="shared" si="19"/>
        <v>2</v>
      </c>
      <c r="AU23" s="554">
        <f t="shared" si="20"/>
        <v>50</v>
      </c>
      <c r="AV23" s="667">
        <f>แยกจำนวนนักเรียน!AV29</f>
        <v>0</v>
      </c>
      <c r="AW23" s="667">
        <f>แยกจำนวนนักเรียน!AW29</f>
        <v>0</v>
      </c>
      <c r="AX23" s="667">
        <f>แยกจำนวนนักเรียน!AX29</f>
        <v>0</v>
      </c>
      <c r="AY23" s="667">
        <f>แยกจำนวนนักเรียน!AY29</f>
        <v>0</v>
      </c>
      <c r="AZ23" s="670">
        <f t="shared" si="21"/>
        <v>2</v>
      </c>
      <c r="BA23" s="554">
        <f t="shared" si="22"/>
        <v>50</v>
      </c>
      <c r="BC23" s="53"/>
      <c r="BD23" s="53">
        <f t="shared" si="25"/>
        <v>1</v>
      </c>
      <c r="BE23" s="53">
        <f t="shared" si="26"/>
        <v>3</v>
      </c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</row>
    <row r="24" spans="1:89" s="35" customFormat="1">
      <c r="A24" s="548">
        <v>12</v>
      </c>
      <c r="B24" s="548" t="str">
        <f>แยกจำนวนนักเรียน!B30</f>
        <v>บ้านแหลมดิน (หัสนันท์อุปถัมภ์)</v>
      </c>
      <c r="C24" s="548" t="str">
        <f>แยกจำนวนนักเรียน!C30</f>
        <v>เขาชัยสน</v>
      </c>
      <c r="D24" s="548">
        <f>แยกจำนวนนักเรียน!D30</f>
        <v>0</v>
      </c>
      <c r="E24" s="548">
        <f>แยกจำนวนนักเรียน!E30</f>
        <v>21</v>
      </c>
      <c r="F24" s="548">
        <f>แยกจำนวนนักเรียน!F30</f>
        <v>4</v>
      </c>
      <c r="G24" s="548" t="str">
        <f>แยกจำนวนนักเรียน!G30</f>
        <v>ป</v>
      </c>
      <c r="H24" s="667">
        <f>แยกจำนวนนักเรียน!H30</f>
        <v>0</v>
      </c>
      <c r="I24" s="668">
        <f t="shared" si="3"/>
        <v>0</v>
      </c>
      <c r="J24" s="667">
        <f>แยกจำนวนนักเรียน!J30</f>
        <v>0</v>
      </c>
      <c r="K24" s="668">
        <f t="shared" si="3"/>
        <v>0</v>
      </c>
      <c r="L24" s="667">
        <f>แยกจำนวนนักเรียน!L30</f>
        <v>7</v>
      </c>
      <c r="M24" s="668">
        <f t="shared" si="5"/>
        <v>1</v>
      </c>
      <c r="N24" s="667">
        <f>แยกจำนวนนักเรียน!N30</f>
        <v>7</v>
      </c>
      <c r="O24" s="668">
        <f t="shared" si="6"/>
        <v>1</v>
      </c>
      <c r="P24" s="667">
        <f>แยกจำนวนนักเรียน!P30</f>
        <v>5</v>
      </c>
      <c r="Q24" s="668">
        <f t="shared" si="7"/>
        <v>1</v>
      </c>
      <c r="R24" s="667">
        <f>แยกจำนวนนักเรียน!R30</f>
        <v>5</v>
      </c>
      <c r="S24" s="668">
        <f t="shared" si="8"/>
        <v>1</v>
      </c>
      <c r="T24" s="667">
        <f>แยกจำนวนนักเรียน!T30</f>
        <v>7</v>
      </c>
      <c r="U24" s="668">
        <f t="shared" si="9"/>
        <v>1</v>
      </c>
      <c r="V24" s="667">
        <f>แยกจำนวนนักเรียน!V30</f>
        <v>6</v>
      </c>
      <c r="W24" s="668">
        <f t="shared" si="10"/>
        <v>1</v>
      </c>
      <c r="X24" s="667">
        <f>แยกจำนวนนักเรียน!X30</f>
        <v>0</v>
      </c>
      <c r="Y24" s="667">
        <f>แยกจำนวนนักเรียน!Y30</f>
        <v>0</v>
      </c>
      <c r="Z24" s="667">
        <f>แยกจำนวนนักเรียน!Z30</f>
        <v>0</v>
      </c>
      <c r="AA24" s="667">
        <f>แยกจำนวนนักเรียน!AA30</f>
        <v>0</v>
      </c>
      <c r="AB24" s="667">
        <f>แยกจำนวนนักเรียน!AB30</f>
        <v>0</v>
      </c>
      <c r="AC24" s="667">
        <f>แยกจำนวนนักเรียน!AC30</f>
        <v>0</v>
      </c>
      <c r="AD24" s="667">
        <f>แยกจำนวนนักเรียน!AD30</f>
        <v>0</v>
      </c>
      <c r="AE24" s="667">
        <f>แยกจำนวนนักเรียน!AE30</f>
        <v>0</v>
      </c>
      <c r="AF24" s="667">
        <f>แยกจำนวนนักเรียน!AF30</f>
        <v>0</v>
      </c>
      <c r="AG24" s="667">
        <f>แยกจำนวนนักเรียน!AG30</f>
        <v>0</v>
      </c>
      <c r="AH24" s="667">
        <f>แยกจำนวนนักเรียน!AH30</f>
        <v>0</v>
      </c>
      <c r="AI24" s="667">
        <f>แยกจำนวนนักเรียน!AI30</f>
        <v>0</v>
      </c>
      <c r="AJ24" s="669">
        <f t="shared" si="11"/>
        <v>37</v>
      </c>
      <c r="AK24" s="670">
        <f t="shared" si="12"/>
        <v>6</v>
      </c>
      <c r="AL24" s="667">
        <f>แยกจำนวนนักเรียน!AL30</f>
        <v>1</v>
      </c>
      <c r="AM24" s="667">
        <f>แยกจำนวนนักเรียน!AM30</f>
        <v>4</v>
      </c>
      <c r="AN24" s="670">
        <f t="shared" si="13"/>
        <v>5</v>
      </c>
      <c r="AO24" s="671">
        <f t="shared" si="14"/>
        <v>1</v>
      </c>
      <c r="AP24" s="672">
        <f t="shared" si="15"/>
        <v>2</v>
      </c>
      <c r="AQ24" s="670">
        <f t="shared" si="16"/>
        <v>3</v>
      </c>
      <c r="AR24" s="673">
        <f t="shared" si="17"/>
        <v>0</v>
      </c>
      <c r="AS24" s="673">
        <f t="shared" si="18"/>
        <v>2</v>
      </c>
      <c r="AT24" s="673">
        <f t="shared" si="19"/>
        <v>2</v>
      </c>
      <c r="AU24" s="554">
        <f t="shared" si="20"/>
        <v>66.666666666666657</v>
      </c>
      <c r="AV24" s="667">
        <f>แยกจำนวนนักเรียน!AV30</f>
        <v>0</v>
      </c>
      <c r="AW24" s="667">
        <f>แยกจำนวนนักเรียน!AW30</f>
        <v>0</v>
      </c>
      <c r="AX24" s="667">
        <f>แยกจำนวนนักเรียน!AX30</f>
        <v>0</v>
      </c>
      <c r="AY24" s="667">
        <f>แยกจำนวนนักเรียน!AY30</f>
        <v>0</v>
      </c>
      <c r="AZ24" s="670">
        <f t="shared" si="21"/>
        <v>2</v>
      </c>
      <c r="BA24" s="554">
        <f t="shared" si="22"/>
        <v>66.666666666666657</v>
      </c>
      <c r="BC24" s="53"/>
      <c r="BD24" s="53">
        <f t="shared" si="25"/>
        <v>1</v>
      </c>
      <c r="BE24" s="53">
        <f t="shared" si="26"/>
        <v>2</v>
      </c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</row>
    <row r="25" spans="1:89" s="35" customFormat="1">
      <c r="A25" s="548">
        <v>13</v>
      </c>
      <c r="B25" s="548" t="str">
        <f>แยกจำนวนนักเรียน!B31</f>
        <v>บ้านคลองขุด</v>
      </c>
      <c r="C25" s="548" t="str">
        <f>แยกจำนวนนักเรียน!C31</f>
        <v>เขาชัยสน</v>
      </c>
      <c r="D25" s="548">
        <f>แยกจำนวนนักเรียน!D31</f>
        <v>0</v>
      </c>
      <c r="E25" s="548">
        <f>แยกจำนวนนักเรียน!E31</f>
        <v>33</v>
      </c>
      <c r="F25" s="548">
        <f>แยกจำนวนนักเรียน!F31</f>
        <v>4</v>
      </c>
      <c r="G25" s="548" t="str">
        <f>แยกจำนวนนักเรียน!G31</f>
        <v>ป</v>
      </c>
      <c r="H25" s="667">
        <f>แยกจำนวนนักเรียน!H31</f>
        <v>0</v>
      </c>
      <c r="I25" s="668">
        <f t="shared" si="3"/>
        <v>0</v>
      </c>
      <c r="J25" s="667">
        <f>แยกจำนวนนักเรียน!J31</f>
        <v>0</v>
      </c>
      <c r="K25" s="668">
        <f t="shared" si="3"/>
        <v>0</v>
      </c>
      <c r="L25" s="667">
        <f>แยกจำนวนนักเรียน!L31</f>
        <v>7</v>
      </c>
      <c r="M25" s="668">
        <f t="shared" si="5"/>
        <v>1</v>
      </c>
      <c r="N25" s="667">
        <f>แยกจำนวนนักเรียน!N31</f>
        <v>11</v>
      </c>
      <c r="O25" s="668">
        <f t="shared" si="6"/>
        <v>1</v>
      </c>
      <c r="P25" s="667">
        <f>แยกจำนวนนักเรียน!P31</f>
        <v>5</v>
      </c>
      <c r="Q25" s="668">
        <f t="shared" si="7"/>
        <v>1</v>
      </c>
      <c r="R25" s="667">
        <f>แยกจำนวนนักเรียน!R31</f>
        <v>8</v>
      </c>
      <c r="S25" s="668">
        <f t="shared" si="8"/>
        <v>1</v>
      </c>
      <c r="T25" s="667">
        <f>แยกจำนวนนักเรียน!T31</f>
        <v>11</v>
      </c>
      <c r="U25" s="668">
        <f t="shared" si="9"/>
        <v>1</v>
      </c>
      <c r="V25" s="667">
        <f>แยกจำนวนนักเรียน!V31</f>
        <v>9</v>
      </c>
      <c r="W25" s="668">
        <f t="shared" si="10"/>
        <v>1</v>
      </c>
      <c r="X25" s="667">
        <f>แยกจำนวนนักเรียน!X31</f>
        <v>0</v>
      </c>
      <c r="Y25" s="667">
        <f>แยกจำนวนนักเรียน!Y31</f>
        <v>0</v>
      </c>
      <c r="Z25" s="667">
        <f>แยกจำนวนนักเรียน!Z31</f>
        <v>0</v>
      </c>
      <c r="AA25" s="667">
        <f>แยกจำนวนนักเรียน!AA31</f>
        <v>0</v>
      </c>
      <c r="AB25" s="667">
        <f>แยกจำนวนนักเรียน!AB31</f>
        <v>0</v>
      </c>
      <c r="AC25" s="667">
        <f>แยกจำนวนนักเรียน!AC31</f>
        <v>0</v>
      </c>
      <c r="AD25" s="667">
        <f>แยกจำนวนนักเรียน!AD31</f>
        <v>0</v>
      </c>
      <c r="AE25" s="667">
        <f>แยกจำนวนนักเรียน!AE31</f>
        <v>0</v>
      </c>
      <c r="AF25" s="667">
        <f>แยกจำนวนนักเรียน!AF31</f>
        <v>0</v>
      </c>
      <c r="AG25" s="667">
        <f>แยกจำนวนนักเรียน!AG31</f>
        <v>0</v>
      </c>
      <c r="AH25" s="667">
        <f>แยกจำนวนนักเรียน!AH31</f>
        <v>0</v>
      </c>
      <c r="AI25" s="667">
        <f>แยกจำนวนนักเรียน!AI31</f>
        <v>0</v>
      </c>
      <c r="AJ25" s="669">
        <f t="shared" si="11"/>
        <v>51</v>
      </c>
      <c r="AK25" s="670">
        <f t="shared" si="12"/>
        <v>6</v>
      </c>
      <c r="AL25" s="667">
        <f>แยกจำนวนนักเรียน!AL31</f>
        <v>1</v>
      </c>
      <c r="AM25" s="667">
        <f>แยกจำนวนนักเรียน!AM31</f>
        <v>6</v>
      </c>
      <c r="AN25" s="670">
        <f t="shared" si="13"/>
        <v>7</v>
      </c>
      <c r="AO25" s="671">
        <f t="shared" si="14"/>
        <v>1</v>
      </c>
      <c r="AP25" s="672">
        <f t="shared" si="15"/>
        <v>3</v>
      </c>
      <c r="AQ25" s="670">
        <f t="shared" si="16"/>
        <v>4</v>
      </c>
      <c r="AR25" s="673">
        <f t="shared" si="17"/>
        <v>0</v>
      </c>
      <c r="AS25" s="673">
        <f t="shared" si="18"/>
        <v>3</v>
      </c>
      <c r="AT25" s="673">
        <f t="shared" si="19"/>
        <v>3</v>
      </c>
      <c r="AU25" s="554">
        <f t="shared" si="20"/>
        <v>75</v>
      </c>
      <c r="AV25" s="667">
        <f>แยกจำนวนนักเรียน!AV31</f>
        <v>0</v>
      </c>
      <c r="AW25" s="667">
        <f>แยกจำนวนนักเรียน!AW31</f>
        <v>0</v>
      </c>
      <c r="AX25" s="667">
        <f>แยกจำนวนนักเรียน!AX31</f>
        <v>0</v>
      </c>
      <c r="AY25" s="667">
        <f>แยกจำนวนนักเรียน!AY31</f>
        <v>0</v>
      </c>
      <c r="AZ25" s="670">
        <f t="shared" si="21"/>
        <v>3</v>
      </c>
      <c r="BA25" s="554">
        <f t="shared" si="22"/>
        <v>75</v>
      </c>
      <c r="BC25" s="53"/>
      <c r="BD25" s="53">
        <f t="shared" si="25"/>
        <v>1</v>
      </c>
      <c r="BE25" s="53">
        <f t="shared" si="26"/>
        <v>3</v>
      </c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</row>
    <row r="26" spans="1:89" s="35" customFormat="1">
      <c r="A26" s="548">
        <v>14</v>
      </c>
      <c r="B26" s="548" t="str">
        <f>แยกจำนวนนักเรียน!B32</f>
        <v>วัดท่านางพรหม</v>
      </c>
      <c r="C26" s="548" t="str">
        <f>แยกจำนวนนักเรียน!C32</f>
        <v>เขาชัยสน</v>
      </c>
      <c r="D26" s="548">
        <f>แยกจำนวนนักเรียน!D32</f>
        <v>0</v>
      </c>
      <c r="E26" s="548">
        <f>แยกจำนวนนักเรียน!E32</f>
        <v>18</v>
      </c>
      <c r="F26" s="548">
        <f>แยกจำนวนนักเรียน!F32</f>
        <v>1</v>
      </c>
      <c r="G26" s="548" t="str">
        <f>แยกจำนวนนักเรียน!G32</f>
        <v>ป</v>
      </c>
      <c r="H26" s="667">
        <f>แยกจำนวนนักเรียน!H32</f>
        <v>2</v>
      </c>
      <c r="I26" s="668">
        <f t="shared" si="3"/>
        <v>1</v>
      </c>
      <c r="J26" s="667">
        <f>แยกจำนวนนักเรียน!J32</f>
        <v>2</v>
      </c>
      <c r="K26" s="668">
        <f t="shared" si="3"/>
        <v>1</v>
      </c>
      <c r="L26" s="667">
        <f>แยกจำนวนนักเรียน!L32</f>
        <v>4</v>
      </c>
      <c r="M26" s="668">
        <f t="shared" si="5"/>
        <v>1</v>
      </c>
      <c r="N26" s="667">
        <f>แยกจำนวนนักเรียน!N32</f>
        <v>5</v>
      </c>
      <c r="O26" s="668">
        <f t="shared" si="6"/>
        <v>1</v>
      </c>
      <c r="P26" s="667">
        <f>แยกจำนวนนักเรียน!P32</f>
        <v>1</v>
      </c>
      <c r="Q26" s="668">
        <f t="shared" si="7"/>
        <v>1</v>
      </c>
      <c r="R26" s="667">
        <f>แยกจำนวนนักเรียน!R32</f>
        <v>7</v>
      </c>
      <c r="S26" s="668">
        <f t="shared" si="8"/>
        <v>1</v>
      </c>
      <c r="T26" s="667">
        <f>แยกจำนวนนักเรียน!T32</f>
        <v>5</v>
      </c>
      <c r="U26" s="668">
        <f t="shared" si="9"/>
        <v>1</v>
      </c>
      <c r="V26" s="667">
        <f>แยกจำนวนนักเรียน!V32</f>
        <v>4</v>
      </c>
      <c r="W26" s="668">
        <f t="shared" si="10"/>
        <v>1</v>
      </c>
      <c r="X26" s="667">
        <f>แยกจำนวนนักเรียน!X32</f>
        <v>0</v>
      </c>
      <c r="Y26" s="667">
        <f>แยกจำนวนนักเรียน!Y32</f>
        <v>0</v>
      </c>
      <c r="Z26" s="667">
        <f>แยกจำนวนนักเรียน!Z32</f>
        <v>0</v>
      </c>
      <c r="AA26" s="667">
        <f>แยกจำนวนนักเรียน!AA32</f>
        <v>0</v>
      </c>
      <c r="AB26" s="667">
        <f>แยกจำนวนนักเรียน!AB32</f>
        <v>0</v>
      </c>
      <c r="AC26" s="667">
        <f>แยกจำนวนนักเรียน!AC32</f>
        <v>0</v>
      </c>
      <c r="AD26" s="667">
        <f>แยกจำนวนนักเรียน!AD32</f>
        <v>0</v>
      </c>
      <c r="AE26" s="667">
        <f>แยกจำนวนนักเรียน!AE32</f>
        <v>0</v>
      </c>
      <c r="AF26" s="667">
        <f>แยกจำนวนนักเรียน!AF32</f>
        <v>0</v>
      </c>
      <c r="AG26" s="667">
        <f>แยกจำนวนนักเรียน!AG32</f>
        <v>0</v>
      </c>
      <c r="AH26" s="667">
        <f>แยกจำนวนนักเรียน!AH32</f>
        <v>0</v>
      </c>
      <c r="AI26" s="667">
        <f>แยกจำนวนนักเรียน!AI32</f>
        <v>0</v>
      </c>
      <c r="AJ26" s="669">
        <f t="shared" si="11"/>
        <v>30</v>
      </c>
      <c r="AK26" s="670">
        <f t="shared" si="12"/>
        <v>8</v>
      </c>
      <c r="AL26" s="667">
        <f>แยกจำนวนนักเรียน!AL32</f>
        <v>1</v>
      </c>
      <c r="AM26" s="667">
        <f>แยกจำนวนนักเรียน!AM32</f>
        <v>5</v>
      </c>
      <c r="AN26" s="670">
        <f t="shared" si="13"/>
        <v>6</v>
      </c>
      <c r="AO26" s="671">
        <f t="shared" si="14"/>
        <v>1</v>
      </c>
      <c r="AP26" s="672">
        <f t="shared" si="15"/>
        <v>2</v>
      </c>
      <c r="AQ26" s="670">
        <f t="shared" si="16"/>
        <v>3</v>
      </c>
      <c r="AR26" s="673">
        <f t="shared" si="17"/>
        <v>0</v>
      </c>
      <c r="AS26" s="673">
        <f t="shared" si="18"/>
        <v>3</v>
      </c>
      <c r="AT26" s="673">
        <f t="shared" si="19"/>
        <v>3</v>
      </c>
      <c r="AU26" s="554">
        <f t="shared" si="20"/>
        <v>100</v>
      </c>
      <c r="AV26" s="667">
        <f>แยกจำนวนนักเรียน!AV32</f>
        <v>0</v>
      </c>
      <c r="AW26" s="667">
        <f>แยกจำนวนนักเรียน!AW32</f>
        <v>0</v>
      </c>
      <c r="AX26" s="667">
        <f>แยกจำนวนนักเรียน!AX32</f>
        <v>0</v>
      </c>
      <c r="AY26" s="667">
        <f>แยกจำนวนนักเรียน!AY32</f>
        <v>0</v>
      </c>
      <c r="AZ26" s="670">
        <f t="shared" si="21"/>
        <v>3</v>
      </c>
      <c r="BA26" s="554">
        <f t="shared" si="22"/>
        <v>100</v>
      </c>
      <c r="BC26" s="53"/>
      <c r="BD26" s="53">
        <f t="shared" si="25"/>
        <v>1</v>
      </c>
      <c r="BE26" s="53">
        <f t="shared" si="26"/>
        <v>2</v>
      </c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</row>
    <row r="27" spans="1:89" s="35" customFormat="1">
      <c r="A27" s="548">
        <v>15</v>
      </c>
      <c r="B27" s="548" t="str">
        <f>แยกจำนวนนักเรียน!B33</f>
        <v>วัดสะทัง</v>
      </c>
      <c r="C27" s="548" t="str">
        <f>แยกจำนวนนักเรียน!C33</f>
        <v>เขาชัยสน</v>
      </c>
      <c r="D27" s="548">
        <f>แยกจำนวนนักเรียน!D33</f>
        <v>0</v>
      </c>
      <c r="E27" s="548">
        <f>แยกจำนวนนักเรียน!E33</f>
        <v>27</v>
      </c>
      <c r="F27" s="548">
        <f>แยกจำนวนนักเรียน!F33</f>
        <v>4</v>
      </c>
      <c r="G27" s="548" t="str">
        <f>แยกจำนวนนักเรียน!G33</f>
        <v>ป</v>
      </c>
      <c r="H27" s="667">
        <f>แยกจำนวนนักเรียน!H33</f>
        <v>2</v>
      </c>
      <c r="I27" s="668">
        <f t="shared" si="3"/>
        <v>1</v>
      </c>
      <c r="J27" s="667">
        <f>แยกจำนวนนักเรียน!J33</f>
        <v>8</v>
      </c>
      <c r="K27" s="668">
        <f t="shared" si="3"/>
        <v>1</v>
      </c>
      <c r="L27" s="667">
        <f>แยกจำนวนนักเรียน!L33</f>
        <v>7</v>
      </c>
      <c r="M27" s="668">
        <f t="shared" si="5"/>
        <v>1</v>
      </c>
      <c r="N27" s="667">
        <f>แยกจำนวนนักเรียน!N33</f>
        <v>3</v>
      </c>
      <c r="O27" s="668">
        <f t="shared" si="6"/>
        <v>1</v>
      </c>
      <c r="P27" s="667">
        <f>แยกจำนวนนักเรียน!P33</f>
        <v>1</v>
      </c>
      <c r="Q27" s="668">
        <f t="shared" si="7"/>
        <v>1</v>
      </c>
      <c r="R27" s="667">
        <f>แยกจำนวนนักเรียน!R33</f>
        <v>4</v>
      </c>
      <c r="S27" s="668">
        <f t="shared" si="8"/>
        <v>1</v>
      </c>
      <c r="T27" s="667">
        <f>แยกจำนวนนักเรียน!T33</f>
        <v>3</v>
      </c>
      <c r="U27" s="668">
        <f t="shared" si="9"/>
        <v>1</v>
      </c>
      <c r="V27" s="667">
        <f>แยกจำนวนนักเรียน!V33</f>
        <v>8</v>
      </c>
      <c r="W27" s="668">
        <f t="shared" si="10"/>
        <v>1</v>
      </c>
      <c r="X27" s="667">
        <f>แยกจำนวนนักเรียน!X33</f>
        <v>0</v>
      </c>
      <c r="Y27" s="667">
        <f>แยกจำนวนนักเรียน!Y33</f>
        <v>0</v>
      </c>
      <c r="Z27" s="667">
        <f>แยกจำนวนนักเรียน!Z33</f>
        <v>0</v>
      </c>
      <c r="AA27" s="667">
        <f>แยกจำนวนนักเรียน!AA33</f>
        <v>0</v>
      </c>
      <c r="AB27" s="667">
        <f>แยกจำนวนนักเรียน!AB33</f>
        <v>0</v>
      </c>
      <c r="AC27" s="667">
        <f>แยกจำนวนนักเรียน!AC33</f>
        <v>0</v>
      </c>
      <c r="AD27" s="667">
        <f>แยกจำนวนนักเรียน!AD33</f>
        <v>0</v>
      </c>
      <c r="AE27" s="667">
        <f>แยกจำนวนนักเรียน!AE33</f>
        <v>0</v>
      </c>
      <c r="AF27" s="667">
        <f>แยกจำนวนนักเรียน!AF33</f>
        <v>0</v>
      </c>
      <c r="AG27" s="667">
        <f>แยกจำนวนนักเรียน!AG33</f>
        <v>0</v>
      </c>
      <c r="AH27" s="667">
        <f>แยกจำนวนนักเรียน!AH33</f>
        <v>0</v>
      </c>
      <c r="AI27" s="667">
        <f>แยกจำนวนนักเรียน!AI33</f>
        <v>0</v>
      </c>
      <c r="AJ27" s="669">
        <f t="shared" si="11"/>
        <v>36</v>
      </c>
      <c r="AK27" s="670">
        <f t="shared" si="12"/>
        <v>8</v>
      </c>
      <c r="AL27" s="667">
        <f>แยกจำนวนนักเรียน!AL33</f>
        <v>1</v>
      </c>
      <c r="AM27" s="667">
        <f>แยกจำนวนนักเรียน!AM33</f>
        <v>6</v>
      </c>
      <c r="AN27" s="670">
        <f t="shared" si="13"/>
        <v>7</v>
      </c>
      <c r="AO27" s="671">
        <f t="shared" si="14"/>
        <v>1</v>
      </c>
      <c r="AP27" s="672">
        <f t="shared" si="15"/>
        <v>2</v>
      </c>
      <c r="AQ27" s="670">
        <f t="shared" si="16"/>
        <v>3</v>
      </c>
      <c r="AR27" s="673">
        <f t="shared" si="17"/>
        <v>0</v>
      </c>
      <c r="AS27" s="673">
        <f t="shared" si="18"/>
        <v>4</v>
      </c>
      <c r="AT27" s="673">
        <f t="shared" si="19"/>
        <v>4</v>
      </c>
      <c r="AU27" s="554">
        <f t="shared" si="20"/>
        <v>133.33333333333331</v>
      </c>
      <c r="AV27" s="667">
        <f>แยกจำนวนนักเรียน!AV33</f>
        <v>0</v>
      </c>
      <c r="AW27" s="667">
        <f>แยกจำนวนนักเรียน!AW33</f>
        <v>0</v>
      </c>
      <c r="AX27" s="667">
        <f>แยกจำนวนนักเรียน!AX33</f>
        <v>0</v>
      </c>
      <c r="AY27" s="667">
        <f>แยกจำนวนนักเรียน!AY33</f>
        <v>0</v>
      </c>
      <c r="AZ27" s="670">
        <f t="shared" si="21"/>
        <v>4</v>
      </c>
      <c r="BA27" s="554">
        <f t="shared" si="22"/>
        <v>133.33333333333331</v>
      </c>
      <c r="BC27" s="53"/>
      <c r="BD27" s="53">
        <f t="shared" si="25"/>
        <v>1</v>
      </c>
      <c r="BE27" s="53">
        <f t="shared" si="26"/>
        <v>2</v>
      </c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</row>
    <row r="28" spans="1:89" s="35" customFormat="1">
      <c r="A28" s="557">
        <v>16</v>
      </c>
      <c r="B28" s="557" t="str">
        <f>แยกจำนวนนักเรียน!B34</f>
        <v>วัดโพธิยาราม</v>
      </c>
      <c r="C28" s="557" t="str">
        <f>แยกจำนวนนักเรียน!C34</f>
        <v>เขาชัยสน</v>
      </c>
      <c r="D28" s="557">
        <f>แยกจำนวนนักเรียน!D34</f>
        <v>0</v>
      </c>
      <c r="E28" s="557">
        <f>แยกจำนวนนักเรียน!E34</f>
        <v>25</v>
      </c>
      <c r="F28" s="557">
        <f>แยกจำนวนนักเรียน!F34</f>
        <v>1</v>
      </c>
      <c r="G28" s="557" t="str">
        <f>แยกจำนวนนักเรียน!G34</f>
        <v>ป</v>
      </c>
      <c r="H28" s="674">
        <f>แยกจำนวนนักเรียน!H34</f>
        <v>5</v>
      </c>
      <c r="I28" s="675">
        <f t="shared" ref="I28" si="27">IF(H28=0,0,IF(H28&lt;10,1,IF(MOD(H28,30)&lt;10,ROUNDDOWN(H28/30,0),ROUNDUP(H28/30,0))))</f>
        <v>1</v>
      </c>
      <c r="J28" s="674">
        <f>แยกจำนวนนักเรียน!J34</f>
        <v>4</v>
      </c>
      <c r="K28" s="675">
        <f t="shared" ref="K28" si="28">IF(J28=0,0,IF(J28&lt;10,1,IF(MOD(J28,30)&lt;10,ROUNDDOWN(J28/30,0),ROUNDUP(J28/30,0))))</f>
        <v>1</v>
      </c>
      <c r="L28" s="674">
        <f>แยกจำนวนนักเรียน!L34</f>
        <v>7</v>
      </c>
      <c r="M28" s="675">
        <f t="shared" si="5"/>
        <v>1</v>
      </c>
      <c r="N28" s="674">
        <f>แยกจำนวนนักเรียน!N34</f>
        <v>9</v>
      </c>
      <c r="O28" s="675">
        <f t="shared" si="6"/>
        <v>1</v>
      </c>
      <c r="P28" s="674">
        <f>แยกจำนวนนักเรียน!P34</f>
        <v>9</v>
      </c>
      <c r="Q28" s="675">
        <f t="shared" si="7"/>
        <v>1</v>
      </c>
      <c r="R28" s="674">
        <f>แยกจำนวนนักเรียน!R34</f>
        <v>11</v>
      </c>
      <c r="S28" s="675">
        <f t="shared" si="8"/>
        <v>1</v>
      </c>
      <c r="T28" s="674">
        <f>แยกจำนวนนักเรียน!T34</f>
        <v>6</v>
      </c>
      <c r="U28" s="675">
        <f t="shared" si="9"/>
        <v>1</v>
      </c>
      <c r="V28" s="674">
        <f>แยกจำนวนนักเรียน!V34</f>
        <v>7</v>
      </c>
      <c r="W28" s="675">
        <f t="shared" si="10"/>
        <v>1</v>
      </c>
      <c r="X28" s="674">
        <f>แยกจำนวนนักเรียน!X34</f>
        <v>0</v>
      </c>
      <c r="Y28" s="674">
        <f>แยกจำนวนนักเรียน!Y34</f>
        <v>0</v>
      </c>
      <c r="Z28" s="674">
        <f>แยกจำนวนนักเรียน!Z34</f>
        <v>0</v>
      </c>
      <c r="AA28" s="674">
        <f>แยกจำนวนนักเรียน!AA34</f>
        <v>0</v>
      </c>
      <c r="AB28" s="674">
        <f>แยกจำนวนนักเรียน!AB34</f>
        <v>0</v>
      </c>
      <c r="AC28" s="674">
        <f>แยกจำนวนนักเรียน!AC34</f>
        <v>0</v>
      </c>
      <c r="AD28" s="674">
        <f>แยกจำนวนนักเรียน!AD34</f>
        <v>0</v>
      </c>
      <c r="AE28" s="674">
        <f>แยกจำนวนนักเรียน!AE34</f>
        <v>0</v>
      </c>
      <c r="AF28" s="674">
        <f>แยกจำนวนนักเรียน!AF34</f>
        <v>0</v>
      </c>
      <c r="AG28" s="674">
        <f>แยกจำนวนนักเรียน!AG34</f>
        <v>0</v>
      </c>
      <c r="AH28" s="674">
        <f>แยกจำนวนนักเรียน!AH34</f>
        <v>0</v>
      </c>
      <c r="AI28" s="674">
        <f>แยกจำนวนนักเรียน!AI34</f>
        <v>0</v>
      </c>
      <c r="AJ28" s="676">
        <f t="shared" si="11"/>
        <v>58</v>
      </c>
      <c r="AK28" s="677">
        <f t="shared" si="12"/>
        <v>8</v>
      </c>
      <c r="AL28" s="674">
        <f>แยกจำนวนนักเรียน!AL34</f>
        <v>1</v>
      </c>
      <c r="AM28" s="674">
        <f>แยกจำนวนนักเรียน!AM34</f>
        <v>12</v>
      </c>
      <c r="AN28" s="677">
        <f t="shared" si="13"/>
        <v>13</v>
      </c>
      <c r="AO28" s="678">
        <f t="shared" si="14"/>
        <v>1</v>
      </c>
      <c r="AP28" s="679">
        <f t="shared" si="15"/>
        <v>3</v>
      </c>
      <c r="AQ28" s="677">
        <f t="shared" si="16"/>
        <v>4</v>
      </c>
      <c r="AR28" s="680">
        <f t="shared" si="17"/>
        <v>0</v>
      </c>
      <c r="AS28" s="680">
        <f t="shared" si="18"/>
        <v>9</v>
      </c>
      <c r="AT28" s="680">
        <f t="shared" si="19"/>
        <v>9</v>
      </c>
      <c r="AU28" s="563">
        <f t="shared" si="20"/>
        <v>225</v>
      </c>
      <c r="AV28" s="674">
        <f>แยกจำนวนนักเรียน!AV34</f>
        <v>1</v>
      </c>
      <c r="AW28" s="674">
        <f>แยกจำนวนนักเรียน!AW34</f>
        <v>0</v>
      </c>
      <c r="AX28" s="674">
        <f>แยกจำนวนนักเรียน!AX34</f>
        <v>0</v>
      </c>
      <c r="AY28" s="674">
        <f>แยกจำนวนนักเรียน!AY34</f>
        <v>0</v>
      </c>
      <c r="AZ28" s="677">
        <f t="shared" si="21"/>
        <v>8</v>
      </c>
      <c r="BA28" s="563">
        <f t="shared" si="22"/>
        <v>200</v>
      </c>
      <c r="BC28" s="53"/>
      <c r="BD28" s="53">
        <f t="shared" si="25"/>
        <v>1</v>
      </c>
      <c r="BE28" s="53">
        <f t="shared" si="26"/>
        <v>3</v>
      </c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</row>
    <row r="29" spans="1:89" s="40" customFormat="1" ht="22.5" customHeight="1">
      <c r="A29" s="843" t="s">
        <v>504</v>
      </c>
      <c r="B29" s="844"/>
      <c r="C29" s="844"/>
      <c r="D29" s="844"/>
      <c r="E29" s="844"/>
      <c r="F29" s="844"/>
      <c r="G29" s="844"/>
      <c r="H29" s="39">
        <f>SUM(H12:H28)</f>
        <v>66</v>
      </c>
      <c r="I29" s="39">
        <f t="shared" ref="I29:AZ29" si="29">SUM(I12:I28)</f>
        <v>13</v>
      </c>
      <c r="J29" s="39">
        <f t="shared" si="29"/>
        <v>70</v>
      </c>
      <c r="K29" s="39">
        <f t="shared" si="29"/>
        <v>13</v>
      </c>
      <c r="L29" s="39">
        <f t="shared" si="29"/>
        <v>106</v>
      </c>
      <c r="M29" s="39">
        <f t="shared" si="29"/>
        <v>16</v>
      </c>
      <c r="N29" s="39">
        <f t="shared" si="29"/>
        <v>104</v>
      </c>
      <c r="O29" s="39">
        <f t="shared" si="29"/>
        <v>16</v>
      </c>
      <c r="P29" s="39">
        <f t="shared" si="29"/>
        <v>87</v>
      </c>
      <c r="Q29" s="39">
        <f t="shared" si="29"/>
        <v>16</v>
      </c>
      <c r="R29" s="39">
        <f t="shared" si="29"/>
        <v>91</v>
      </c>
      <c r="S29" s="39">
        <f t="shared" si="29"/>
        <v>15</v>
      </c>
      <c r="T29" s="39">
        <f t="shared" si="29"/>
        <v>93</v>
      </c>
      <c r="U29" s="39">
        <f t="shared" si="29"/>
        <v>16</v>
      </c>
      <c r="V29" s="39">
        <f t="shared" si="29"/>
        <v>112</v>
      </c>
      <c r="W29" s="39">
        <f t="shared" si="29"/>
        <v>16</v>
      </c>
      <c r="X29" s="39">
        <f t="shared" si="29"/>
        <v>0</v>
      </c>
      <c r="Y29" s="39">
        <f t="shared" si="29"/>
        <v>0</v>
      </c>
      <c r="Z29" s="39">
        <f t="shared" si="29"/>
        <v>0</v>
      </c>
      <c r="AA29" s="39">
        <f t="shared" si="29"/>
        <v>0</v>
      </c>
      <c r="AB29" s="39">
        <f t="shared" si="29"/>
        <v>0</v>
      </c>
      <c r="AC29" s="39">
        <f t="shared" si="29"/>
        <v>0</v>
      </c>
      <c r="AD29" s="39">
        <f t="shared" si="29"/>
        <v>0</v>
      </c>
      <c r="AE29" s="39">
        <f t="shared" si="29"/>
        <v>0</v>
      </c>
      <c r="AF29" s="39">
        <f t="shared" si="29"/>
        <v>0</v>
      </c>
      <c r="AG29" s="39">
        <f t="shared" si="29"/>
        <v>0</v>
      </c>
      <c r="AH29" s="39">
        <f t="shared" si="29"/>
        <v>0</v>
      </c>
      <c r="AI29" s="39">
        <f t="shared" si="29"/>
        <v>0</v>
      </c>
      <c r="AJ29" s="39">
        <f t="shared" si="29"/>
        <v>729</v>
      </c>
      <c r="AK29" s="39">
        <f t="shared" si="29"/>
        <v>121</v>
      </c>
      <c r="AL29" s="39">
        <f t="shared" si="29"/>
        <v>16</v>
      </c>
      <c r="AM29" s="39">
        <f t="shared" si="29"/>
        <v>74</v>
      </c>
      <c r="AN29" s="39">
        <f t="shared" si="29"/>
        <v>90</v>
      </c>
      <c r="AO29" s="39">
        <f t="shared" si="29"/>
        <v>16</v>
      </c>
      <c r="AP29" s="39">
        <f t="shared" si="29"/>
        <v>43</v>
      </c>
      <c r="AQ29" s="39">
        <f t="shared" si="29"/>
        <v>59</v>
      </c>
      <c r="AR29" s="39">
        <f t="shared" si="29"/>
        <v>0</v>
      </c>
      <c r="AS29" s="39">
        <f t="shared" si="29"/>
        <v>31</v>
      </c>
      <c r="AT29" s="39">
        <f t="shared" si="29"/>
        <v>31</v>
      </c>
      <c r="AU29" s="535">
        <f t="shared" si="20"/>
        <v>52.542372881355938</v>
      </c>
      <c r="AV29" s="39">
        <f t="shared" si="29"/>
        <v>6</v>
      </c>
      <c r="AW29" s="39">
        <f t="shared" si="29"/>
        <v>0</v>
      </c>
      <c r="AX29" s="39">
        <f t="shared" si="29"/>
        <v>0</v>
      </c>
      <c r="AY29" s="39">
        <f t="shared" si="29"/>
        <v>0</v>
      </c>
      <c r="AZ29" s="39">
        <f t="shared" si="29"/>
        <v>25</v>
      </c>
      <c r="BA29" s="535">
        <f t="shared" si="22"/>
        <v>42.372881355932201</v>
      </c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</row>
    <row r="30" spans="1:89" ht="9.75" customHeight="1"/>
    <row r="31" spans="1:89">
      <c r="A31" s="23" t="s">
        <v>443</v>
      </c>
    </row>
    <row r="32" spans="1:89">
      <c r="A32" s="18" t="s">
        <v>4</v>
      </c>
      <c r="B32" s="22" t="s">
        <v>81</v>
      </c>
    </row>
    <row r="33" spans="1:89">
      <c r="A33" s="18" t="s">
        <v>12</v>
      </c>
      <c r="B33" s="22" t="s">
        <v>44</v>
      </c>
    </row>
    <row r="34" spans="1:89">
      <c r="A34" s="18" t="s">
        <v>16</v>
      </c>
      <c r="B34" s="22" t="s">
        <v>90</v>
      </c>
    </row>
    <row r="35" spans="1:89" s="21" customFormat="1">
      <c r="A35" s="20"/>
      <c r="B35" s="25" t="s">
        <v>92</v>
      </c>
      <c r="C35" s="25" t="s">
        <v>93</v>
      </c>
      <c r="D35" s="25"/>
      <c r="E35" s="24"/>
      <c r="F35" s="24"/>
      <c r="G35" s="24"/>
      <c r="H35" s="25" t="s">
        <v>94</v>
      </c>
      <c r="I35" s="24"/>
      <c r="J35" s="24"/>
      <c r="K35" s="24"/>
      <c r="L35" s="24"/>
      <c r="M35" s="24"/>
      <c r="N35" s="25" t="s">
        <v>95</v>
      </c>
      <c r="O35" s="24"/>
      <c r="P35" s="24"/>
      <c r="Q35" s="24"/>
      <c r="R35" s="24"/>
      <c r="S35" s="24"/>
      <c r="T35" s="24"/>
      <c r="U35" s="24"/>
      <c r="V35" s="24"/>
      <c r="W35" s="24"/>
      <c r="X35" s="25" t="s">
        <v>96</v>
      </c>
      <c r="Y35" s="24"/>
      <c r="AK35" s="24"/>
      <c r="AL35" s="24"/>
      <c r="AM35" s="24"/>
      <c r="AN35" s="24"/>
      <c r="AO35" s="24"/>
      <c r="AR35" s="24"/>
      <c r="AS35" s="24"/>
      <c r="AT35" s="24"/>
      <c r="AU35" s="697"/>
      <c r="AV35" s="24"/>
      <c r="AW35" s="24"/>
      <c r="AX35" s="24"/>
      <c r="AY35" s="24"/>
      <c r="AZ35" s="24"/>
      <c r="BA35" s="697"/>
      <c r="BC35" s="65"/>
      <c r="BD35" s="65"/>
      <c r="BE35" s="65"/>
      <c r="BF35" s="65"/>
      <c r="BG35" s="65"/>
      <c r="BH35" s="65"/>
      <c r="BI35" s="65"/>
      <c r="BJ35" s="65"/>
      <c r="BK35" s="65"/>
      <c r="BL35" s="65"/>
      <c r="BM35" s="65"/>
      <c r="BN35" s="65"/>
      <c r="BO35" s="65"/>
      <c r="BP35" s="65"/>
      <c r="BQ35" s="65"/>
      <c r="BR35" s="65"/>
      <c r="BS35" s="65"/>
      <c r="BT35" s="65"/>
      <c r="BU35" s="65"/>
      <c r="BV35" s="65"/>
      <c r="BW35" s="65"/>
      <c r="BX35" s="65"/>
      <c r="BY35" s="65"/>
      <c r="BZ35" s="65"/>
      <c r="CA35" s="65"/>
      <c r="CB35" s="65"/>
      <c r="CC35" s="65"/>
      <c r="CD35" s="65"/>
      <c r="CE35" s="65"/>
      <c r="CF35" s="65"/>
      <c r="CG35" s="65"/>
      <c r="CH35" s="65"/>
      <c r="CI35" s="65"/>
      <c r="CJ35" s="65"/>
      <c r="CK35" s="65"/>
    </row>
    <row r="36" spans="1:89">
      <c r="A36" s="18" t="s">
        <v>23</v>
      </c>
      <c r="B36" s="22" t="s">
        <v>91</v>
      </c>
    </row>
    <row r="37" spans="1:89">
      <c r="A37" s="17"/>
      <c r="B37" s="22" t="s">
        <v>169</v>
      </c>
      <c r="C37" s="22" t="s">
        <v>174</v>
      </c>
      <c r="G37" s="22" t="s">
        <v>170</v>
      </c>
      <c r="N37" s="22" t="s">
        <v>171</v>
      </c>
      <c r="S37" s="22" t="s">
        <v>172</v>
      </c>
      <c r="Z37" s="22" t="s">
        <v>173</v>
      </c>
      <c r="AH37" s="22" t="s">
        <v>175</v>
      </c>
      <c r="AK37" s="35"/>
      <c r="AN37" s="22" t="s">
        <v>88</v>
      </c>
    </row>
    <row r="38" spans="1:89">
      <c r="A38" s="19" t="s">
        <v>82</v>
      </c>
      <c r="B38" s="25" t="s">
        <v>182</v>
      </c>
    </row>
    <row r="39" spans="1:89">
      <c r="A39" s="19" t="s">
        <v>83</v>
      </c>
      <c r="B39" s="25" t="s">
        <v>181</v>
      </c>
      <c r="AU39" s="698"/>
      <c r="BA39" s="698"/>
    </row>
    <row r="40" spans="1:89">
      <c r="A40" s="19" t="s">
        <v>84</v>
      </c>
      <c r="B40" s="25" t="s">
        <v>85</v>
      </c>
      <c r="X40" s="18" t="s">
        <v>65</v>
      </c>
      <c r="Y40" s="22" t="s">
        <v>86</v>
      </c>
      <c r="AU40" s="698"/>
      <c r="BA40" s="698"/>
    </row>
    <row r="41" spans="1:89">
      <c r="A41" s="30" t="s">
        <v>444</v>
      </c>
      <c r="X41" s="18" t="s">
        <v>70</v>
      </c>
      <c r="Y41" s="22" t="s">
        <v>87</v>
      </c>
      <c r="AU41" s="698"/>
      <c r="BA41" s="698"/>
    </row>
    <row r="42" spans="1:89">
      <c r="A42" s="32" t="s">
        <v>89</v>
      </c>
      <c r="X42" s="30" t="s">
        <v>117</v>
      </c>
      <c r="AU42" s="698"/>
      <c r="BA42" s="698"/>
    </row>
    <row r="43" spans="1:89">
      <c r="A43" s="32" t="s">
        <v>118</v>
      </c>
      <c r="X43" s="32" t="s">
        <v>121</v>
      </c>
      <c r="AU43" s="698"/>
      <c r="BA43" s="698"/>
    </row>
    <row r="44" spans="1:89" ht="21" customHeight="1">
      <c r="A44" s="33" t="s">
        <v>97</v>
      </c>
      <c r="AU44" s="698"/>
      <c r="BA44" s="698"/>
    </row>
    <row r="45" spans="1:89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694"/>
      <c r="AV45" s="52"/>
      <c r="AW45" s="52"/>
      <c r="AX45" s="52"/>
      <c r="AY45" s="52"/>
      <c r="AZ45" s="52"/>
      <c r="BA45" s="694"/>
    </row>
    <row r="46" spans="1:89" s="54" customFormat="1">
      <c r="A46" s="52"/>
      <c r="B46" s="52"/>
      <c r="C46" s="52"/>
      <c r="D46" s="52"/>
      <c r="E46" s="52"/>
      <c r="F46" s="52"/>
      <c r="G46" s="52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694"/>
      <c r="AV46" s="52"/>
      <c r="AW46" s="52"/>
      <c r="AX46" s="52"/>
      <c r="AY46" s="52"/>
      <c r="AZ46" s="52"/>
      <c r="BA46" s="694"/>
    </row>
    <row r="47" spans="1:89" s="54" customFormat="1">
      <c r="A47" s="52"/>
      <c r="C47" s="52"/>
      <c r="D47" s="52"/>
      <c r="E47" s="52"/>
      <c r="F47" s="52"/>
      <c r="G47" s="52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694"/>
      <c r="AV47" s="52"/>
      <c r="AW47" s="52"/>
      <c r="AX47" s="52"/>
      <c r="AY47" s="52"/>
      <c r="AZ47" s="52"/>
      <c r="BA47" s="694"/>
    </row>
    <row r="48" spans="1:89" s="54" customFormat="1">
      <c r="A48" s="52"/>
      <c r="B48" s="52"/>
      <c r="C48" s="52"/>
      <c r="D48" s="52"/>
      <c r="E48" s="52"/>
      <c r="F48" s="52"/>
      <c r="G48" s="52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694"/>
      <c r="AV48" s="52"/>
      <c r="AW48" s="52"/>
      <c r="AX48" s="52"/>
      <c r="AY48" s="52"/>
      <c r="AZ48" s="52"/>
      <c r="BA48" s="694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694"/>
      <c r="AV49" s="52"/>
      <c r="AW49" s="52"/>
      <c r="AX49" s="52"/>
      <c r="AY49" s="52"/>
      <c r="AZ49" s="52"/>
      <c r="BA49" s="694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694"/>
      <c r="AV50" s="52"/>
      <c r="AW50" s="52"/>
      <c r="AX50" s="52"/>
      <c r="AY50" s="52"/>
      <c r="AZ50" s="52"/>
      <c r="BA50" s="694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694"/>
      <c r="AV51" s="52"/>
      <c r="AW51" s="52"/>
      <c r="AX51" s="52"/>
      <c r="AY51" s="52"/>
      <c r="AZ51" s="52"/>
      <c r="BA51" s="694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694"/>
      <c r="AV52" s="52"/>
      <c r="AW52" s="52"/>
      <c r="AX52" s="52"/>
      <c r="AY52" s="52"/>
      <c r="AZ52" s="52"/>
      <c r="BA52" s="694"/>
    </row>
    <row r="53" spans="1:53" s="54" customForma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694"/>
      <c r="AV53" s="52"/>
      <c r="AW53" s="52"/>
      <c r="AX53" s="52"/>
      <c r="AY53" s="52"/>
      <c r="AZ53" s="52"/>
      <c r="BA53" s="694"/>
    </row>
    <row r="54" spans="1:53" s="54" customForma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694"/>
      <c r="AV54" s="52"/>
      <c r="AW54" s="52"/>
      <c r="AX54" s="52"/>
      <c r="AY54" s="52"/>
      <c r="AZ54" s="52"/>
      <c r="BA54" s="694"/>
    </row>
    <row r="55" spans="1:53" s="54" customForma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694"/>
      <c r="AV55" s="52"/>
      <c r="AW55" s="52"/>
      <c r="AX55" s="52"/>
      <c r="AY55" s="52"/>
      <c r="AZ55" s="52"/>
      <c r="BA55" s="694"/>
    </row>
    <row r="56" spans="1:53" s="54" customForma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694"/>
      <c r="AV56" s="52"/>
      <c r="AW56" s="52"/>
      <c r="AX56" s="52"/>
      <c r="AY56" s="52"/>
      <c r="AZ56" s="52"/>
      <c r="BA56" s="694"/>
    </row>
    <row r="57" spans="1:53" s="54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694"/>
      <c r="AV57" s="52"/>
      <c r="AW57" s="52"/>
      <c r="AX57" s="52"/>
      <c r="AY57" s="52"/>
      <c r="AZ57" s="52"/>
      <c r="BA57" s="694"/>
    </row>
    <row r="58" spans="1:53" s="54" customForma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694"/>
      <c r="AV58" s="52"/>
      <c r="AW58" s="52"/>
      <c r="AX58" s="52"/>
      <c r="AY58" s="52"/>
      <c r="AZ58" s="52"/>
      <c r="BA58" s="694"/>
    </row>
    <row r="59" spans="1:53" s="54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694"/>
      <c r="AV59" s="52"/>
      <c r="AW59" s="52"/>
      <c r="AX59" s="52"/>
      <c r="AY59" s="52"/>
      <c r="AZ59" s="52"/>
      <c r="BA59" s="694"/>
    </row>
    <row r="60" spans="1:53" s="54" customForma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694"/>
      <c r="AV60" s="52"/>
      <c r="AW60" s="52"/>
      <c r="AX60" s="52"/>
      <c r="AY60" s="52"/>
      <c r="AZ60" s="52"/>
      <c r="BA60" s="694"/>
    </row>
    <row r="61" spans="1:53" s="54" customForma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694"/>
      <c r="AV61" s="52"/>
      <c r="AW61" s="52"/>
      <c r="AX61" s="52"/>
      <c r="AY61" s="52"/>
      <c r="AZ61" s="52"/>
      <c r="BA61" s="694"/>
    </row>
    <row r="62" spans="1:53" s="54" customForma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694"/>
      <c r="AV62" s="52"/>
      <c r="AW62" s="52"/>
      <c r="AX62" s="52"/>
      <c r="AY62" s="52"/>
      <c r="AZ62" s="52"/>
      <c r="BA62" s="694"/>
    </row>
    <row r="63" spans="1:53" s="54" customForma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694"/>
      <c r="AV63" s="52"/>
      <c r="AW63" s="52"/>
      <c r="AX63" s="52"/>
      <c r="AY63" s="52"/>
      <c r="AZ63" s="52"/>
      <c r="BA63" s="694"/>
    </row>
    <row r="64" spans="1:53" s="54" customForma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694"/>
      <c r="AV64" s="52"/>
      <c r="AW64" s="52"/>
      <c r="AX64" s="52"/>
      <c r="AY64" s="52"/>
      <c r="AZ64" s="52"/>
      <c r="BA64" s="694"/>
    </row>
    <row r="65" spans="1:53" s="54" customForma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694"/>
      <c r="AV65" s="52"/>
      <c r="AW65" s="52"/>
      <c r="AX65" s="52"/>
      <c r="AY65" s="52"/>
      <c r="AZ65" s="52"/>
      <c r="BA65" s="694"/>
    </row>
    <row r="66" spans="1:53" s="54" customForma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694"/>
      <c r="AV66" s="52"/>
      <c r="AW66" s="52"/>
      <c r="AX66" s="52"/>
      <c r="AY66" s="52"/>
      <c r="AZ66" s="52"/>
      <c r="BA66" s="694"/>
    </row>
    <row r="67" spans="1:53" s="54" customForma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694"/>
      <c r="AV67" s="52"/>
      <c r="AW67" s="52"/>
      <c r="AX67" s="52"/>
      <c r="AY67" s="52"/>
      <c r="AZ67" s="52"/>
      <c r="BA67" s="694"/>
    </row>
    <row r="68" spans="1:53" s="54" customForma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694"/>
      <c r="AV68" s="52"/>
      <c r="AW68" s="52"/>
      <c r="AX68" s="52"/>
      <c r="AY68" s="52"/>
      <c r="AZ68" s="52"/>
      <c r="BA68" s="694"/>
    </row>
    <row r="69" spans="1:53" s="54" customForma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694"/>
      <c r="AV69" s="52"/>
      <c r="AW69" s="52"/>
      <c r="AX69" s="52"/>
      <c r="AY69" s="52"/>
      <c r="AZ69" s="52"/>
      <c r="BA69" s="694"/>
    </row>
    <row r="70" spans="1:53" s="54" customForma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694"/>
      <c r="AV70" s="52"/>
      <c r="AW70" s="52"/>
      <c r="AX70" s="52"/>
      <c r="AY70" s="52"/>
      <c r="AZ70" s="52"/>
      <c r="BA70" s="694"/>
    </row>
    <row r="71" spans="1:53" s="54" customForma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694"/>
      <c r="AV71" s="52"/>
      <c r="AW71" s="52"/>
      <c r="AX71" s="52"/>
      <c r="AY71" s="52"/>
      <c r="AZ71" s="52"/>
      <c r="BA71" s="694"/>
    </row>
    <row r="72" spans="1:53" s="54" customForma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694"/>
      <c r="AV72" s="52"/>
      <c r="AW72" s="52"/>
      <c r="AX72" s="52"/>
      <c r="AY72" s="52"/>
      <c r="AZ72" s="52"/>
      <c r="BA72" s="694"/>
    </row>
    <row r="73" spans="1:53" s="54" customForma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694"/>
      <c r="AV73" s="52"/>
      <c r="AW73" s="52"/>
      <c r="AX73" s="52"/>
      <c r="AY73" s="52"/>
      <c r="AZ73" s="52"/>
      <c r="BA73" s="694"/>
    </row>
    <row r="74" spans="1:53" s="54" customForma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694"/>
      <c r="AV74" s="52"/>
      <c r="AW74" s="52"/>
      <c r="AX74" s="52"/>
      <c r="AY74" s="52"/>
      <c r="AZ74" s="52"/>
      <c r="BA74" s="694"/>
    </row>
    <row r="75" spans="1:53" s="54" customForma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694"/>
      <c r="AV75" s="52"/>
      <c r="AW75" s="52"/>
      <c r="AX75" s="52"/>
      <c r="AY75" s="52"/>
      <c r="AZ75" s="52"/>
      <c r="BA75" s="694"/>
    </row>
    <row r="76" spans="1:53" s="54" customForma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694"/>
      <c r="AV76" s="52"/>
      <c r="AW76" s="52"/>
      <c r="AX76" s="52"/>
      <c r="AY76" s="52"/>
      <c r="AZ76" s="52"/>
      <c r="BA76" s="694"/>
    </row>
    <row r="77" spans="1:53" s="54" customForma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694"/>
      <c r="AV77" s="52"/>
      <c r="AW77" s="52"/>
      <c r="AX77" s="52"/>
      <c r="AY77" s="52"/>
      <c r="AZ77" s="52"/>
      <c r="BA77" s="694"/>
    </row>
    <row r="78" spans="1:53" s="54" customForma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694"/>
      <c r="AV78" s="52"/>
      <c r="AW78" s="52"/>
      <c r="AX78" s="52"/>
      <c r="AY78" s="52"/>
      <c r="AZ78" s="52"/>
      <c r="BA78" s="694"/>
    </row>
    <row r="79" spans="1:53" s="54" customForma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694"/>
      <c r="AV79" s="52"/>
      <c r="AW79" s="52"/>
      <c r="AX79" s="52"/>
      <c r="AY79" s="52"/>
      <c r="AZ79" s="52"/>
      <c r="BA79" s="694"/>
    </row>
    <row r="80" spans="1:53" s="54" customForma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694"/>
      <c r="AV80" s="52"/>
      <c r="AW80" s="52"/>
      <c r="AX80" s="52"/>
      <c r="AY80" s="52"/>
      <c r="AZ80" s="52"/>
      <c r="BA80" s="694"/>
    </row>
    <row r="81" spans="1:53" s="54" customForma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694"/>
      <c r="AV81" s="52"/>
      <c r="AW81" s="52"/>
      <c r="AX81" s="52"/>
      <c r="AY81" s="52"/>
      <c r="AZ81" s="52"/>
      <c r="BA81" s="694"/>
    </row>
    <row r="82" spans="1:53" s="54" customForma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694"/>
      <c r="AV82" s="52"/>
      <c r="AW82" s="52"/>
      <c r="AX82" s="52"/>
      <c r="AY82" s="52"/>
      <c r="AZ82" s="52"/>
      <c r="BA82" s="694"/>
    </row>
    <row r="83" spans="1:53" s="54" customForma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694"/>
      <c r="AV83" s="52"/>
      <c r="AW83" s="52"/>
      <c r="AX83" s="52"/>
      <c r="AY83" s="52"/>
      <c r="AZ83" s="52"/>
      <c r="BA83" s="694"/>
    </row>
    <row r="84" spans="1:53" s="54" customForma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694"/>
      <c r="AV84" s="52"/>
      <c r="AW84" s="52"/>
      <c r="AX84" s="52"/>
      <c r="AY84" s="52"/>
      <c r="AZ84" s="52"/>
      <c r="BA84" s="694"/>
    </row>
    <row r="85" spans="1:53" s="54" customForma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694"/>
      <c r="AV85" s="52"/>
      <c r="AW85" s="52"/>
      <c r="AX85" s="52"/>
      <c r="AY85" s="52"/>
      <c r="AZ85" s="52"/>
      <c r="BA85" s="694"/>
    </row>
    <row r="86" spans="1:53" s="54" customForma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694"/>
      <c r="AV86" s="52"/>
      <c r="AW86" s="52"/>
      <c r="AX86" s="52"/>
      <c r="AY86" s="52"/>
      <c r="AZ86" s="52"/>
      <c r="BA86" s="694"/>
    </row>
    <row r="87" spans="1:53" s="54" customFormat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694"/>
      <c r="AV87" s="52"/>
      <c r="AW87" s="52"/>
      <c r="AX87" s="52"/>
      <c r="AY87" s="52"/>
      <c r="AZ87" s="52"/>
      <c r="BA87" s="694"/>
    </row>
    <row r="88" spans="1:53" s="54" customFormat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694"/>
      <c r="AV88" s="52"/>
      <c r="AW88" s="52"/>
      <c r="AX88" s="52"/>
      <c r="AY88" s="52"/>
      <c r="AZ88" s="52"/>
      <c r="BA88" s="694"/>
    </row>
    <row r="89" spans="1:53" s="54" customFormat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694"/>
      <c r="AV89" s="52"/>
      <c r="AW89" s="52"/>
      <c r="AX89" s="52"/>
      <c r="AY89" s="52"/>
      <c r="AZ89" s="52"/>
      <c r="BA89" s="694"/>
    </row>
    <row r="90" spans="1:53" s="54" customFormat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694"/>
      <c r="AV90" s="52"/>
      <c r="AW90" s="52"/>
      <c r="AX90" s="52"/>
      <c r="AY90" s="52"/>
      <c r="AZ90" s="52"/>
      <c r="BA90" s="694"/>
    </row>
    <row r="91" spans="1:53" s="54" customFormat="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694"/>
      <c r="AV91" s="52"/>
      <c r="AW91" s="52"/>
      <c r="AX91" s="52"/>
      <c r="AY91" s="52"/>
      <c r="AZ91" s="52"/>
      <c r="BA91" s="694"/>
    </row>
    <row r="92" spans="1:53" s="54" customFormat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694"/>
      <c r="AV92" s="52"/>
      <c r="AW92" s="52"/>
      <c r="AX92" s="52"/>
      <c r="AY92" s="52"/>
      <c r="AZ92" s="52"/>
      <c r="BA92" s="694"/>
    </row>
    <row r="93" spans="1:53" s="54" customFormat="1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694"/>
      <c r="AV93" s="52"/>
      <c r="AW93" s="52"/>
      <c r="AX93" s="52"/>
      <c r="AY93" s="52"/>
      <c r="AZ93" s="52"/>
      <c r="BA93" s="694"/>
    </row>
    <row r="94" spans="1:53" s="54" customForma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694"/>
      <c r="AV94" s="52"/>
      <c r="AW94" s="52"/>
      <c r="AX94" s="52"/>
      <c r="AY94" s="52"/>
      <c r="AZ94" s="52"/>
      <c r="BA94" s="694"/>
    </row>
    <row r="95" spans="1:53" s="54" customFormat="1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694"/>
      <c r="AV95" s="52"/>
      <c r="AW95" s="52"/>
      <c r="AX95" s="52"/>
      <c r="AY95" s="52"/>
      <c r="AZ95" s="52"/>
      <c r="BA95" s="694"/>
    </row>
    <row r="96" spans="1:53" s="54" customForma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694"/>
      <c r="AV96" s="52"/>
      <c r="AW96" s="52"/>
      <c r="AX96" s="52"/>
      <c r="AY96" s="52"/>
      <c r="AZ96" s="52"/>
      <c r="BA96" s="694"/>
    </row>
    <row r="97" spans="1:53" s="54" customForma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694"/>
      <c r="AV97" s="52"/>
      <c r="AW97" s="52"/>
      <c r="AX97" s="52"/>
      <c r="AY97" s="52"/>
      <c r="AZ97" s="52"/>
      <c r="BA97" s="694"/>
    </row>
    <row r="98" spans="1:53" s="54" customFormat="1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694"/>
      <c r="AV98" s="52"/>
      <c r="AW98" s="52"/>
      <c r="AX98" s="52"/>
      <c r="AY98" s="52"/>
      <c r="AZ98" s="52"/>
      <c r="BA98" s="694"/>
    </row>
    <row r="99" spans="1:53" s="54" customForma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694"/>
      <c r="AV99" s="52"/>
      <c r="AW99" s="52"/>
      <c r="AX99" s="52"/>
      <c r="AY99" s="52"/>
      <c r="AZ99" s="52"/>
      <c r="BA99" s="694"/>
    </row>
    <row r="100" spans="1:53" s="54" customFormat="1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694"/>
      <c r="AV100" s="52"/>
      <c r="AW100" s="52"/>
      <c r="AX100" s="52"/>
      <c r="AY100" s="52"/>
      <c r="AZ100" s="52"/>
      <c r="BA100" s="694"/>
    </row>
    <row r="101" spans="1:53" s="54" customFormat="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694"/>
      <c r="AV101" s="52"/>
      <c r="AW101" s="52"/>
      <c r="AX101" s="52"/>
      <c r="AY101" s="52"/>
      <c r="AZ101" s="52"/>
      <c r="BA101" s="694"/>
    </row>
    <row r="102" spans="1:53" s="54" customFormat="1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694"/>
      <c r="AV102" s="52"/>
      <c r="AW102" s="52"/>
      <c r="AX102" s="52"/>
      <c r="AY102" s="52"/>
      <c r="AZ102" s="52"/>
      <c r="BA102" s="694"/>
    </row>
    <row r="103" spans="1:53" s="54" customFormat="1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694"/>
      <c r="AV103" s="52"/>
      <c r="AW103" s="52"/>
      <c r="AX103" s="52"/>
      <c r="AY103" s="52"/>
      <c r="AZ103" s="52"/>
      <c r="BA103" s="694"/>
    </row>
    <row r="104" spans="1:53" s="54" customFormat="1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694"/>
      <c r="AV104" s="52"/>
      <c r="AW104" s="52"/>
      <c r="AX104" s="52"/>
      <c r="AY104" s="52"/>
      <c r="AZ104" s="52"/>
      <c r="BA104" s="694"/>
    </row>
    <row r="105" spans="1:53" s="54" customFormat="1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694"/>
      <c r="AV105" s="52"/>
      <c r="AW105" s="52"/>
      <c r="AX105" s="52"/>
      <c r="AY105" s="52"/>
      <c r="AZ105" s="52"/>
      <c r="BA105" s="694"/>
    </row>
    <row r="106" spans="1:53" s="54" customFormat="1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694"/>
      <c r="AV106" s="52"/>
      <c r="AW106" s="52"/>
      <c r="AX106" s="52"/>
      <c r="AY106" s="52"/>
      <c r="AZ106" s="52"/>
      <c r="BA106" s="694"/>
    </row>
    <row r="107" spans="1:53" s="54" customFormat="1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694"/>
      <c r="AV107" s="52"/>
      <c r="AW107" s="52"/>
      <c r="AX107" s="52"/>
      <c r="AY107" s="52"/>
      <c r="AZ107" s="52"/>
      <c r="BA107" s="694"/>
    </row>
    <row r="108" spans="1:53" s="54" customFormat="1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694"/>
      <c r="AV108" s="52"/>
      <c r="AW108" s="52"/>
      <c r="AX108" s="52"/>
      <c r="AY108" s="52"/>
      <c r="AZ108" s="52"/>
      <c r="BA108" s="694"/>
    </row>
    <row r="109" spans="1:53" s="54" customFormat="1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694"/>
      <c r="AV109" s="52"/>
      <c r="AW109" s="52"/>
      <c r="AX109" s="52"/>
      <c r="AY109" s="52"/>
      <c r="AZ109" s="52"/>
      <c r="BA109" s="694"/>
    </row>
    <row r="110" spans="1:53" s="54" customFormat="1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2"/>
      <c r="AN110" s="52"/>
      <c r="AO110" s="52"/>
      <c r="AP110" s="52"/>
      <c r="AQ110" s="52"/>
      <c r="AR110" s="52"/>
      <c r="AS110" s="52"/>
      <c r="AT110" s="52"/>
      <c r="AU110" s="694"/>
      <c r="AV110" s="52"/>
      <c r="AW110" s="52"/>
      <c r="AX110" s="52"/>
      <c r="AY110" s="52"/>
      <c r="AZ110" s="52"/>
      <c r="BA110" s="694"/>
    </row>
    <row r="111" spans="1:53" s="54" customFormat="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694"/>
      <c r="AV111" s="52"/>
      <c r="AW111" s="52"/>
      <c r="AX111" s="52"/>
      <c r="AY111" s="52"/>
      <c r="AZ111" s="52"/>
      <c r="BA111" s="694"/>
    </row>
    <row r="112" spans="1:53" s="54" customFormat="1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694"/>
      <c r="AV112" s="52"/>
      <c r="AW112" s="52"/>
      <c r="AX112" s="52"/>
      <c r="AY112" s="52"/>
      <c r="AZ112" s="52"/>
      <c r="BA112" s="694"/>
    </row>
    <row r="113" spans="1:53" s="54" customFormat="1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694"/>
      <c r="AV113" s="52"/>
      <c r="AW113" s="52"/>
      <c r="AX113" s="52"/>
      <c r="AY113" s="52"/>
      <c r="AZ113" s="52"/>
      <c r="BA113" s="694"/>
    </row>
    <row r="114" spans="1:53" s="54" customFormat="1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694"/>
      <c r="AV114" s="52"/>
      <c r="AW114" s="52"/>
      <c r="AX114" s="52"/>
      <c r="AY114" s="52"/>
      <c r="AZ114" s="52"/>
      <c r="BA114" s="694"/>
    </row>
    <row r="115" spans="1:53" s="54" customFormat="1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694"/>
      <c r="AV115" s="52"/>
      <c r="AW115" s="52"/>
      <c r="AX115" s="52"/>
      <c r="AY115" s="52"/>
      <c r="AZ115" s="52"/>
      <c r="BA115" s="694"/>
    </row>
    <row r="116" spans="1:53" s="54" customFormat="1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694"/>
      <c r="AV116" s="52"/>
      <c r="AW116" s="52"/>
      <c r="AX116" s="52"/>
      <c r="AY116" s="52"/>
      <c r="AZ116" s="52"/>
      <c r="BA116" s="694"/>
    </row>
    <row r="117" spans="1:53" s="54" customFormat="1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R117" s="52"/>
      <c r="AS117" s="52"/>
      <c r="AT117" s="52"/>
      <c r="AU117" s="694"/>
      <c r="AV117" s="52"/>
      <c r="AW117" s="52"/>
      <c r="AX117" s="52"/>
      <c r="AY117" s="52"/>
      <c r="AZ117" s="52"/>
      <c r="BA117" s="694"/>
    </row>
    <row r="118" spans="1:53" s="54" customFormat="1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694"/>
      <c r="AV118" s="52"/>
      <c r="AW118" s="52"/>
      <c r="AX118" s="52"/>
      <c r="AY118" s="52"/>
      <c r="AZ118" s="52"/>
      <c r="BA118" s="694"/>
    </row>
    <row r="119" spans="1:53" s="54" customFormat="1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694"/>
      <c r="AV119" s="52"/>
      <c r="AW119" s="52"/>
      <c r="AX119" s="52"/>
      <c r="AY119" s="52"/>
      <c r="AZ119" s="52"/>
      <c r="BA119" s="694"/>
    </row>
    <row r="120" spans="1:53" s="54" customFormat="1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694"/>
      <c r="AV120" s="52"/>
      <c r="AW120" s="52"/>
      <c r="AX120" s="52"/>
      <c r="AY120" s="52"/>
      <c r="AZ120" s="52"/>
      <c r="BA120" s="694"/>
    </row>
  </sheetData>
  <mergeCells count="61">
    <mergeCell ref="BD9:BE9"/>
    <mergeCell ref="AH10:AH11"/>
    <mergeCell ref="AI10:AI11"/>
    <mergeCell ref="AR7:AT8"/>
    <mergeCell ref="AL9:AL10"/>
    <mergeCell ref="AL7:AQ7"/>
    <mergeCell ref="AL8:AN8"/>
    <mergeCell ref="AO8:AQ8"/>
    <mergeCell ref="AR9:AR10"/>
    <mergeCell ref="AN9:AN10"/>
    <mergeCell ref="AO9:AO10"/>
    <mergeCell ref="AQ9:AQ10"/>
    <mergeCell ref="AH8:AI9"/>
    <mergeCell ref="A29:G29"/>
    <mergeCell ref="AJ10:AJ11"/>
    <mergeCell ref="AK10:AK11"/>
    <mergeCell ref="V10:V11"/>
    <mergeCell ref="W10:W11"/>
    <mergeCell ref="Z10:Z11"/>
    <mergeCell ref="AA10:AA11"/>
    <mergeCell ref="AF10:AF11"/>
    <mergeCell ref="AG10:AG11"/>
    <mergeCell ref="AB10:AB11"/>
    <mergeCell ref="R10:R11"/>
    <mergeCell ref="H10:H11"/>
    <mergeCell ref="I10:I11"/>
    <mergeCell ref="AC10:AC11"/>
    <mergeCell ref="AD10:AD11"/>
    <mergeCell ref="AE10:AE11"/>
    <mergeCell ref="AD8:AE9"/>
    <mergeCell ref="T10:T11"/>
    <mergeCell ref="U10:U11"/>
    <mergeCell ref="X10:X11"/>
    <mergeCell ref="Y10:Y11"/>
    <mergeCell ref="R8:S9"/>
    <mergeCell ref="O10:O11"/>
    <mergeCell ref="P10:P11"/>
    <mergeCell ref="Q10:Q11"/>
    <mergeCell ref="J10:J11"/>
    <mergeCell ref="K10:K11"/>
    <mergeCell ref="L10:L11"/>
    <mergeCell ref="M10:M11"/>
    <mergeCell ref="N10:N11"/>
    <mergeCell ref="N8:O9"/>
    <mergeCell ref="P8:Q9"/>
    <mergeCell ref="AF8:AG9"/>
    <mergeCell ref="Z8:AA9"/>
    <mergeCell ref="AB8:AC9"/>
    <mergeCell ref="A3:BA3"/>
    <mergeCell ref="A4:BA4"/>
    <mergeCell ref="A5:BA5"/>
    <mergeCell ref="V8:W9"/>
    <mergeCell ref="H7:AK7"/>
    <mergeCell ref="H8:I9"/>
    <mergeCell ref="T8:U9"/>
    <mergeCell ref="AT9:AT10"/>
    <mergeCell ref="X8:Y9"/>
    <mergeCell ref="AJ8:AK9"/>
    <mergeCell ref="J8:K9"/>
    <mergeCell ref="L8:M9"/>
    <mergeCell ref="S10:S11"/>
  </mergeCells>
  <phoneticPr fontId="0" type="noConversion"/>
  <conditionalFormatting sqref="AJ12:AJ28">
    <cfRule type="cellIs" dxfId="57" priority="2" stopIfTrue="1" operator="notBetween">
      <formula>1</formula>
      <formula>60</formula>
    </cfRule>
  </conditionalFormatting>
  <conditionalFormatting sqref="BD2">
    <cfRule type="cellIs" dxfId="56" priority="3" stopIfTrue="1" operator="greaterThan">
      <formula>1</formula>
    </cfRule>
  </conditionalFormatting>
  <conditionalFormatting sqref="BD12:BD28">
    <cfRule type="cellIs" dxfId="55" priority="4" stopIfTrue="1" operator="notBetween">
      <formula>1</formula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enableFormatConditionsCalculation="0">
    <tabColor theme="3" tint="0.59999389629810485"/>
  </sheetPr>
  <dimension ref="A1:CK96"/>
  <sheetViews>
    <sheetView zoomScale="75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B14" sqref="B14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689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689" customWidth="1"/>
    <col min="54" max="54" width="0.7109375" customWidth="1"/>
    <col min="55" max="89" width="9.140625" style="54"/>
  </cols>
  <sheetData>
    <row r="1" spans="1:89" ht="27.75" hidden="1" customHeight="1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176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 hidden="1">
      <c r="AZ2" s="16"/>
      <c r="BA2" s="695" t="s">
        <v>55</v>
      </c>
      <c r="BD2" s="89">
        <f>IF(AJ2&lt;=0,0,IF(AJ2&lt;=359,1,IF(AJ2&lt;=719,2,IF(AJ2&lt;=1079,3,IF(AJ2&lt;=1679,4,IF(AJ2&lt;=1680,5,IF(AJ2&lt;=1680,1,5)))))))</f>
        <v>0</v>
      </c>
      <c r="BE2" s="89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215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690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696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25" t="s">
        <v>111</v>
      </c>
      <c r="Y8" s="826"/>
      <c r="Z8" s="825" t="s">
        <v>112</v>
      </c>
      <c r="AA8" s="826"/>
      <c r="AB8" s="825" t="s">
        <v>113</v>
      </c>
      <c r="AC8" s="826"/>
      <c r="AD8" s="825" t="s">
        <v>114</v>
      </c>
      <c r="AE8" s="826"/>
      <c r="AF8" s="825" t="s">
        <v>115</v>
      </c>
      <c r="AG8" s="826"/>
      <c r="AH8" s="825" t="s">
        <v>116</v>
      </c>
      <c r="AI8" s="826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691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31" t="s">
        <v>72</v>
      </c>
      <c r="BA8" s="691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27"/>
      <c r="Y9" s="828"/>
      <c r="Z9" s="827"/>
      <c r="AA9" s="828"/>
      <c r="AB9" s="827"/>
      <c r="AC9" s="828"/>
      <c r="AD9" s="827"/>
      <c r="AE9" s="828"/>
      <c r="AF9" s="827"/>
      <c r="AG9" s="828"/>
      <c r="AH9" s="827"/>
      <c r="AI9" s="828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692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692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41" t="s">
        <v>18</v>
      </c>
      <c r="Y10" s="841" t="s">
        <v>19</v>
      </c>
      <c r="Z10" s="841" t="s">
        <v>18</v>
      </c>
      <c r="AA10" s="841" t="s">
        <v>19</v>
      </c>
      <c r="AB10" s="841" t="s">
        <v>18</v>
      </c>
      <c r="AC10" s="841" t="s">
        <v>19</v>
      </c>
      <c r="AD10" s="841" t="s">
        <v>18</v>
      </c>
      <c r="AE10" s="841" t="s">
        <v>19</v>
      </c>
      <c r="AF10" s="841" t="s">
        <v>18</v>
      </c>
      <c r="AG10" s="841" t="s">
        <v>19</v>
      </c>
      <c r="AH10" s="841" t="s">
        <v>18</v>
      </c>
      <c r="AI10" s="841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692"/>
      <c r="AV10" s="172" t="s">
        <v>439</v>
      </c>
      <c r="AW10" s="7" t="s">
        <v>38</v>
      </c>
      <c r="AX10" s="7" t="s">
        <v>38</v>
      </c>
      <c r="AY10" s="7" t="s">
        <v>41</v>
      </c>
      <c r="AZ10" s="9" t="s">
        <v>74</v>
      </c>
      <c r="BA10" s="692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2"/>
      <c r="Y11" s="842"/>
      <c r="Z11" s="842"/>
      <c r="AA11" s="842"/>
      <c r="AB11" s="842"/>
      <c r="AC11" s="842"/>
      <c r="AD11" s="842"/>
      <c r="AE11" s="842"/>
      <c r="AF11" s="842"/>
      <c r="AG11" s="842"/>
      <c r="AH11" s="842"/>
      <c r="AI11" s="842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69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69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83"/>
      <c r="B12" s="83"/>
      <c r="C12" s="83"/>
      <c r="D12" s="83"/>
      <c r="E12" s="83"/>
      <c r="F12" s="83"/>
      <c r="G12" s="83"/>
      <c r="H12" s="83"/>
      <c r="I12" s="230">
        <f t="shared" ref="I12:I38" si="3">IF(H12=0,0,IF(H12&lt;10,1,IF(MOD(H12,30)&lt;10,ROUNDDOWN(H12/30,0),ROUNDUP(H12/30,0))))</f>
        <v>0</v>
      </c>
      <c r="J12" s="83"/>
      <c r="K12" s="230">
        <f t="shared" ref="K12:K38" si="4">IF(J12=0,0,IF(J12&lt;10,1,IF(MOD(J12,30)&lt;10,ROUNDDOWN(J12/30,0),ROUNDUP(J12/30,0))))</f>
        <v>0</v>
      </c>
      <c r="L12" s="83"/>
      <c r="M12" s="230">
        <f>IF(L12=0,0,IF(L12&lt;10,1,IF(MOD(L12,40)&lt;10,ROUNDDOWN(L12/40,0),ROUNDUP(L12/40,0))))</f>
        <v>0</v>
      </c>
      <c r="N12" s="83"/>
      <c r="O12" s="230">
        <f>IF(N12=0,0,IF(N12&lt;10,1,IF(MOD(N12,40)&lt;10,ROUNDDOWN(N12/40,0),ROUNDUP(N12/40,0))))</f>
        <v>0</v>
      </c>
      <c r="P12" s="83"/>
      <c r="Q12" s="230">
        <f>IF(P12=0,0,IF(P12&lt;10,1,IF(MOD(P12,40)&lt;10,ROUNDDOWN(P12/40,0),ROUNDUP(P12/40,0))))</f>
        <v>0</v>
      </c>
      <c r="R12" s="83"/>
      <c r="S12" s="230">
        <f>IF(R12=0,0,IF(R12&lt;10,1,IF(MOD(R12,40)&lt;10,ROUNDDOWN(R12/40,0),ROUNDUP(R12/40,0))))</f>
        <v>0</v>
      </c>
      <c r="T12" s="83"/>
      <c r="U12" s="230">
        <f>IF(T12=0,0,IF(T12&lt;10,1,IF(MOD(T12,40)&lt;10,ROUNDDOWN(T12/40,0),ROUNDUP(T12/40,0))))</f>
        <v>0</v>
      </c>
      <c r="V12" s="83"/>
      <c r="W12" s="230">
        <f>IF(V12=0,0,IF(V12&lt;10,1,IF(MOD(V12,40)&lt;10,ROUNDDOWN(V12/40,0),ROUNDUP(V12/40,0))))</f>
        <v>0</v>
      </c>
      <c r="X12" s="290"/>
      <c r="Y12" s="291"/>
      <c r="Z12" s="290"/>
      <c r="AA12" s="291"/>
      <c r="AB12" s="290"/>
      <c r="AC12" s="291"/>
      <c r="AD12" s="290"/>
      <c r="AE12" s="291"/>
      <c r="AF12" s="290"/>
      <c r="AG12" s="291"/>
      <c r="AH12" s="290"/>
      <c r="AI12" s="291"/>
      <c r="AJ12" s="108">
        <f>SUM(H12)+T12+V12+X12+Z12+AB12+AD12+AF12+AH12+J12+L12+N12+P12+R12</f>
        <v>0</v>
      </c>
      <c r="AK12" s="84">
        <f t="shared" ref="AK12" si="5">SUM(I12+U12+W12+Y12+AA12+AC12+AE12+AG12+AI12+K12+M12+O12+Q12+S12)</f>
        <v>0</v>
      </c>
      <c r="AL12" s="83"/>
      <c r="AM12" s="83"/>
      <c r="AN12" s="84">
        <f>SUM(AL12:AM12)</f>
        <v>0</v>
      </c>
      <c r="AO12" s="169">
        <f t="shared" ref="AO12" si="6">IF(AJ12&lt;=0,0,IF(AJ12&lt;=359,1,IF(AJ12&lt;=719,2,IF(AJ12&lt;=1079,3,IF(AJ12&lt;=1679,4,IF(AJ12&lt;=1680,5,IF(AJ12&lt;=1680,1,5)))))))</f>
        <v>0</v>
      </c>
      <c r="AP12" s="170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84">
        <f>SUM(AO12:AP12)</f>
        <v>0</v>
      </c>
      <c r="AR12" s="85">
        <f t="shared" ref="AR12" si="7">SUM(AL12)-AO12</f>
        <v>0</v>
      </c>
      <c r="AS12" s="85">
        <f t="shared" ref="AS12" si="8">SUM(AM12)-AP12</f>
        <v>0</v>
      </c>
      <c r="AT12" s="85">
        <f t="shared" ref="AT12" si="9">SUM(AN12)-AQ12</f>
        <v>0</v>
      </c>
      <c r="AU12" s="86" t="e">
        <f>SUM(AT12)/AQ12*100</f>
        <v>#DIV/0!</v>
      </c>
      <c r="AV12" s="83"/>
      <c r="AW12" s="83"/>
      <c r="AX12" s="83"/>
      <c r="AY12" s="83"/>
      <c r="AZ12" s="84">
        <f>SUM(AT12)-AV12-AW12+AX12+AY12</f>
        <v>0</v>
      </c>
      <c r="BA12" s="86" t="e">
        <f>SUM(AZ12)/AQ12*100</f>
        <v>#DIV/0!</v>
      </c>
      <c r="BC12" s="53"/>
      <c r="BD12" s="53">
        <f t="shared" ref="BD12" si="10">IF(AJ12&lt;=0,0,IF(AJ12&lt;=359,1,IF(AJ12&lt;=719,2,IF(AJ12&lt;=1079,3,IF(AJ12&lt;=1679,4,IF(AJ12&lt;=1680,5,IF(AJ12&lt;=1680,1,5)))))))</f>
        <v>0</v>
      </c>
      <c r="BE12" s="53">
        <f t="shared" ref="BE12" si="11"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555" customFormat="1">
      <c r="A13" s="536">
        <v>1</v>
      </c>
      <c r="B13" s="536" t="str">
        <f>แยกจำนวนนักเรียน!B36</f>
        <v>วัดปัณณาราม</v>
      </c>
      <c r="C13" s="536" t="str">
        <f>แยกจำนวนนักเรียน!C36</f>
        <v>บางแก้ว</v>
      </c>
      <c r="D13" s="536">
        <f>แยกจำนวนนักเรียน!D36</f>
        <v>0</v>
      </c>
      <c r="E13" s="536">
        <f>แยกจำนวนนักเรียน!E36</f>
        <v>16</v>
      </c>
      <c r="F13" s="536">
        <f>แยกจำนวนนักเรียน!F36</f>
        <v>4</v>
      </c>
      <c r="G13" s="536" t="str">
        <f>แยกจำนวนนักเรียน!G36</f>
        <v>ป</v>
      </c>
      <c r="H13" s="682">
        <f>แยกจำนวนนักเรียน!H36</f>
        <v>0</v>
      </c>
      <c r="I13" s="683">
        <f t="shared" si="3"/>
        <v>0</v>
      </c>
      <c r="J13" s="682">
        <f>แยกจำนวนนักเรียน!J36</f>
        <v>0</v>
      </c>
      <c r="K13" s="683">
        <f t="shared" si="4"/>
        <v>0</v>
      </c>
      <c r="L13" s="682">
        <f>แยกจำนวนนักเรียน!L36</f>
        <v>9</v>
      </c>
      <c r="M13" s="683">
        <f t="shared" ref="M13:M38" si="12">IF(L13=0,0,IF(L13&lt;10,1,IF(MOD(L13,40)&lt;10,ROUNDDOWN(L13/40,0),ROUNDUP(L13/40,0))))</f>
        <v>1</v>
      </c>
      <c r="N13" s="682">
        <f>แยกจำนวนนักเรียน!N36</f>
        <v>16</v>
      </c>
      <c r="O13" s="683">
        <f t="shared" ref="O13:O38" si="13">IF(N13=0,0,IF(N13&lt;10,1,IF(MOD(N13,40)&lt;10,ROUNDDOWN(N13/40,0),ROUNDUP(N13/40,0))))</f>
        <v>1</v>
      </c>
      <c r="P13" s="682">
        <f>แยกจำนวนนักเรียน!P36</f>
        <v>12</v>
      </c>
      <c r="Q13" s="683">
        <f t="shared" ref="Q13:Q38" si="14">IF(P13=0,0,IF(P13&lt;10,1,IF(MOD(P13,40)&lt;10,ROUNDDOWN(P13/40,0),ROUNDUP(P13/40,0))))</f>
        <v>1</v>
      </c>
      <c r="R13" s="682">
        <f>แยกจำนวนนักเรียน!R36</f>
        <v>15</v>
      </c>
      <c r="S13" s="683">
        <f t="shared" ref="S13:S38" si="15">IF(R13=0,0,IF(R13&lt;10,1,IF(MOD(R13,40)&lt;10,ROUNDDOWN(R13/40,0),ROUNDUP(R13/40,0))))</f>
        <v>1</v>
      </c>
      <c r="T13" s="682">
        <f>แยกจำนวนนักเรียน!T36</f>
        <v>13</v>
      </c>
      <c r="U13" s="683">
        <f t="shared" ref="U13:U38" si="16">IF(T13=0,0,IF(T13&lt;10,1,IF(MOD(T13,40)&lt;10,ROUNDDOWN(T13/40,0),ROUNDUP(T13/40,0))))</f>
        <v>1</v>
      </c>
      <c r="V13" s="682">
        <f>แยกจำนวนนักเรียน!V36</f>
        <v>12</v>
      </c>
      <c r="W13" s="683">
        <f t="shared" ref="W13:W38" si="17">IF(V13=0,0,IF(V13&lt;10,1,IF(MOD(V13,40)&lt;10,ROUNDDOWN(V13/40,0),ROUNDUP(V13/40,0))))</f>
        <v>1</v>
      </c>
      <c r="X13" s="682">
        <f>แยกจำนวนนักเรียน!X36</f>
        <v>0</v>
      </c>
      <c r="Y13" s="682">
        <f>แยกจำนวนนักเรียน!Y36</f>
        <v>0</v>
      </c>
      <c r="Z13" s="682">
        <f>แยกจำนวนนักเรียน!Z36</f>
        <v>0</v>
      </c>
      <c r="AA13" s="682">
        <f>แยกจำนวนนักเรียน!AA36</f>
        <v>0</v>
      </c>
      <c r="AB13" s="682">
        <f>แยกจำนวนนักเรียน!AB36</f>
        <v>0</v>
      </c>
      <c r="AC13" s="682">
        <f>แยกจำนวนนักเรียน!AC36</f>
        <v>0</v>
      </c>
      <c r="AD13" s="682">
        <f>แยกจำนวนนักเรียน!AD36</f>
        <v>0</v>
      </c>
      <c r="AE13" s="682">
        <f>แยกจำนวนนักเรียน!AE36</f>
        <v>0</v>
      </c>
      <c r="AF13" s="682">
        <f>แยกจำนวนนักเรียน!AF36</f>
        <v>0</v>
      </c>
      <c r="AG13" s="682">
        <f>แยกจำนวนนักเรียน!AG36</f>
        <v>0</v>
      </c>
      <c r="AH13" s="682">
        <f>แยกจำนวนนักเรียน!AH36</f>
        <v>0</v>
      </c>
      <c r="AI13" s="682">
        <f>แยกจำนวนนักเรียน!AI36</f>
        <v>0</v>
      </c>
      <c r="AJ13" s="684">
        <f t="shared" ref="AJ13:AJ38" si="18">SUM(H13)+T13+V13+X13+Z13+AB13+AD13+AF13+AH13+J13+L13+N13+P13+R13</f>
        <v>77</v>
      </c>
      <c r="AK13" s="685">
        <f t="shared" ref="AK13:AK38" si="19">SUM(I13+U13+W13+Y13+AA13+AC13+AE13+AG13+AI13+K13+M13+O13+Q13+S13)</f>
        <v>6</v>
      </c>
      <c r="AL13" s="682">
        <f>แยกจำนวนนักเรียน!AL36</f>
        <v>1</v>
      </c>
      <c r="AM13" s="682">
        <f>แยกจำนวนนักเรียน!AM36</f>
        <v>5</v>
      </c>
      <c r="AN13" s="685">
        <f t="shared" ref="AN13:AN38" si="20">SUM(AL13:AM13)</f>
        <v>6</v>
      </c>
      <c r="AO13" s="686">
        <f t="shared" ref="AO13:AO38" si="21">IF(AJ13&lt;=0,0,IF(AJ13&lt;=359,1,IF(AJ13&lt;=719,2,IF(AJ13&lt;=1079,3,IF(AJ13&lt;=1679,4,IF(AJ13&lt;=1680,5,IF(AJ13&lt;=1680,1,5)))))))</f>
        <v>1</v>
      </c>
      <c r="AP13" s="687">
        <f t="shared" ref="AP13:AP38" si="22">IF((H13+J13+L13+N13+P13+R13+T13+V13)&lt;=0,0,IF((H13+J13+L13+N13+P13+R13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4</v>
      </c>
      <c r="AQ13" s="685">
        <f t="shared" ref="AQ13:AQ38" si="23">SUM(AO13:AP13)</f>
        <v>5</v>
      </c>
      <c r="AR13" s="688">
        <f t="shared" ref="AR13:AR38" si="24">SUM(AL13)-AO13</f>
        <v>0</v>
      </c>
      <c r="AS13" s="688">
        <f t="shared" ref="AS13:AS38" si="25">SUM(AM13)-AP13</f>
        <v>1</v>
      </c>
      <c r="AT13" s="688">
        <f t="shared" ref="AT13:AT38" si="26">SUM(AN13)-AQ13</f>
        <v>1</v>
      </c>
      <c r="AU13" s="608">
        <f t="shared" ref="AU13:AU39" si="27">SUM(AT13)/AQ13*100</f>
        <v>20</v>
      </c>
      <c r="AV13" s="682">
        <f>แยกจำนวนนักเรียน!AV36</f>
        <v>2</v>
      </c>
      <c r="AW13" s="682">
        <f>แยกจำนวนนักเรียน!AW36</f>
        <v>0</v>
      </c>
      <c r="AX13" s="682">
        <f>แยกจำนวนนักเรียน!AX36</f>
        <v>0</v>
      </c>
      <c r="AY13" s="682">
        <f>แยกจำนวนนักเรียน!AY36</f>
        <v>0</v>
      </c>
      <c r="AZ13" s="685">
        <f t="shared" ref="AZ13:AZ38" si="28">SUM(AT13)-AV13-AW13+AX13+AY13</f>
        <v>-1</v>
      </c>
      <c r="BA13" s="608">
        <f t="shared" ref="BA13:BA39" si="29">SUM(AZ13)/AQ13*100</f>
        <v>-20</v>
      </c>
      <c r="BC13" s="556"/>
      <c r="BD13" s="556">
        <f t="shared" ref="BD13" si="30">IF(AJ13&lt;=0,0,IF(AJ13&lt;=359,1,IF(AJ13&lt;=719,2,IF(AJ13&lt;=1079,3,IF(AJ13&lt;=1679,4,IF(AJ13&lt;=1680,5,IF(AJ13&lt;=1680,1,5)))))))</f>
        <v>1</v>
      </c>
      <c r="BE13" s="556">
        <f t="shared" ref="BE13" si="31">IF((H13+J13+L13+N13+P13+R13+T13+V13)&lt;=0,0,IF((H13+J13+L13+N13+P13+R13+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4</v>
      </c>
      <c r="BF13" s="556"/>
      <c r="BG13" s="556"/>
      <c r="BH13" s="556"/>
      <c r="BI13" s="556"/>
      <c r="BJ13" s="556"/>
      <c r="BK13" s="556"/>
      <c r="BL13" s="556"/>
      <c r="BM13" s="556"/>
      <c r="BN13" s="556"/>
      <c r="BO13" s="556"/>
      <c r="BP13" s="556"/>
      <c r="BQ13" s="556"/>
      <c r="BR13" s="556"/>
      <c r="BS13" s="556"/>
      <c r="BT13" s="556"/>
      <c r="BU13" s="556"/>
      <c r="BV13" s="556"/>
      <c r="BW13" s="556"/>
      <c r="BX13" s="556"/>
      <c r="BY13" s="556"/>
      <c r="BZ13" s="556"/>
      <c r="CA13" s="556"/>
      <c r="CB13" s="556"/>
      <c r="CC13" s="556"/>
      <c r="CD13" s="556"/>
      <c r="CE13" s="556"/>
      <c r="CF13" s="556"/>
      <c r="CG13" s="556"/>
      <c r="CH13" s="556"/>
      <c r="CI13" s="556"/>
      <c r="CJ13" s="556"/>
      <c r="CK13" s="556"/>
    </row>
    <row r="14" spans="1:89" s="555" customFormat="1">
      <c r="A14" s="536">
        <v>2</v>
      </c>
      <c r="B14" s="536" t="str">
        <f>แยกจำนวนนักเรียน!B37</f>
        <v>บ้านปากบางนาคราช</v>
      </c>
      <c r="C14" s="536" t="str">
        <f>แยกจำนวนนักเรียน!C37</f>
        <v>ปากพะยูน</v>
      </c>
      <c r="D14" s="536">
        <f>แยกจำนวนนักเรียน!D37</f>
        <v>0</v>
      </c>
      <c r="E14" s="536">
        <f>แยกจำนวนนักเรียน!E37</f>
        <v>34</v>
      </c>
      <c r="F14" s="536">
        <f>แยกจำนวนนักเรียน!F37</f>
        <v>4</v>
      </c>
      <c r="G14" s="536" t="str">
        <f>แยกจำนวนนักเรียน!G37</f>
        <v>ป</v>
      </c>
      <c r="H14" s="682">
        <f>แยกจำนวนนักเรียน!H37</f>
        <v>9</v>
      </c>
      <c r="I14" s="683">
        <f t="shared" si="3"/>
        <v>1</v>
      </c>
      <c r="J14" s="682">
        <f>แยกจำนวนนักเรียน!J37</f>
        <v>14</v>
      </c>
      <c r="K14" s="683">
        <f t="shared" si="4"/>
        <v>1</v>
      </c>
      <c r="L14" s="682">
        <f>แยกจำนวนนักเรียน!L37</f>
        <v>9</v>
      </c>
      <c r="M14" s="683">
        <f t="shared" si="12"/>
        <v>1</v>
      </c>
      <c r="N14" s="682">
        <f>แยกจำนวนนักเรียน!N37</f>
        <v>8</v>
      </c>
      <c r="O14" s="683">
        <f t="shared" si="13"/>
        <v>1</v>
      </c>
      <c r="P14" s="682">
        <f>แยกจำนวนนักเรียน!P37</f>
        <v>10</v>
      </c>
      <c r="Q14" s="683">
        <f t="shared" si="14"/>
        <v>1</v>
      </c>
      <c r="R14" s="682">
        <f>แยกจำนวนนักเรียน!R37</f>
        <v>15</v>
      </c>
      <c r="S14" s="683">
        <f t="shared" si="15"/>
        <v>1</v>
      </c>
      <c r="T14" s="682">
        <f>แยกจำนวนนักเรียน!T37</f>
        <v>8</v>
      </c>
      <c r="U14" s="683">
        <f t="shared" si="16"/>
        <v>1</v>
      </c>
      <c r="V14" s="682">
        <f>แยกจำนวนนักเรียน!V37</f>
        <v>9</v>
      </c>
      <c r="W14" s="683">
        <f t="shared" si="17"/>
        <v>1</v>
      </c>
      <c r="X14" s="682">
        <f>แยกจำนวนนักเรียน!X37</f>
        <v>0</v>
      </c>
      <c r="Y14" s="682">
        <f>แยกจำนวนนักเรียน!Y37</f>
        <v>0</v>
      </c>
      <c r="Z14" s="682">
        <f>แยกจำนวนนักเรียน!Z37</f>
        <v>0</v>
      </c>
      <c r="AA14" s="682">
        <f>แยกจำนวนนักเรียน!AA37</f>
        <v>0</v>
      </c>
      <c r="AB14" s="682">
        <f>แยกจำนวนนักเรียน!AB37</f>
        <v>0</v>
      </c>
      <c r="AC14" s="682">
        <f>แยกจำนวนนักเรียน!AC37</f>
        <v>0</v>
      </c>
      <c r="AD14" s="682">
        <f>แยกจำนวนนักเรียน!AD37</f>
        <v>0</v>
      </c>
      <c r="AE14" s="682">
        <f>แยกจำนวนนักเรียน!AE37</f>
        <v>0</v>
      </c>
      <c r="AF14" s="682">
        <f>แยกจำนวนนักเรียน!AF37</f>
        <v>0</v>
      </c>
      <c r="AG14" s="682">
        <f>แยกจำนวนนักเรียน!AG37</f>
        <v>0</v>
      </c>
      <c r="AH14" s="682">
        <f>แยกจำนวนนักเรียน!AH37</f>
        <v>0</v>
      </c>
      <c r="AI14" s="682">
        <f>แยกจำนวนนักเรียน!AI37</f>
        <v>0</v>
      </c>
      <c r="AJ14" s="684">
        <f t="shared" si="18"/>
        <v>82</v>
      </c>
      <c r="AK14" s="685">
        <f t="shared" si="19"/>
        <v>8</v>
      </c>
      <c r="AL14" s="682">
        <f>แยกจำนวนนักเรียน!AL37</f>
        <v>1</v>
      </c>
      <c r="AM14" s="682">
        <f>แยกจำนวนนักเรียน!AM37</f>
        <v>5</v>
      </c>
      <c r="AN14" s="685">
        <f t="shared" si="20"/>
        <v>6</v>
      </c>
      <c r="AO14" s="686">
        <f t="shared" si="21"/>
        <v>1</v>
      </c>
      <c r="AP14" s="687">
        <f t="shared" si="22"/>
        <v>5</v>
      </c>
      <c r="AQ14" s="685">
        <f t="shared" si="23"/>
        <v>6</v>
      </c>
      <c r="AR14" s="688">
        <f t="shared" si="24"/>
        <v>0</v>
      </c>
      <c r="AS14" s="688">
        <f t="shared" si="25"/>
        <v>0</v>
      </c>
      <c r="AT14" s="688">
        <f t="shared" si="26"/>
        <v>0</v>
      </c>
      <c r="AU14" s="608">
        <f t="shared" si="27"/>
        <v>0</v>
      </c>
      <c r="AV14" s="682">
        <f>แยกจำนวนนักเรียน!AV37</f>
        <v>0</v>
      </c>
      <c r="AW14" s="682">
        <f>แยกจำนวนนักเรียน!AW37</f>
        <v>0</v>
      </c>
      <c r="AX14" s="682">
        <f>แยกจำนวนนักเรียน!AX37</f>
        <v>1</v>
      </c>
      <c r="AY14" s="682">
        <f>แยกจำนวนนักเรียน!AY37</f>
        <v>0</v>
      </c>
      <c r="AZ14" s="685">
        <f t="shared" si="28"/>
        <v>1</v>
      </c>
      <c r="BA14" s="608">
        <f t="shared" si="29"/>
        <v>16.666666666666664</v>
      </c>
      <c r="BC14" s="556"/>
      <c r="BD14" s="556">
        <f t="shared" ref="BD14:BD38" si="32">IF(AJ14&lt;=0,0,IF(AJ14&lt;=359,1,IF(AJ14&lt;=719,2,IF(AJ14&lt;=1079,3,IF(AJ14&lt;=1679,4,IF(AJ14&lt;=1680,5,IF(AJ14&lt;=1680,1,5)))))))</f>
        <v>1</v>
      </c>
      <c r="BE14" s="556">
        <f t="shared" ref="BE14:BE38" si="33">IF((H14+J14+L14+N14+P14+R14+T14+V14)&lt;=0,0,IF((H14+J14+L14+N14+P14+R14++T14+V14)&lt;=20,1,IF((H14+J14+L14+N14+P14+R14+T14+V14)&lt;=40,2,IF((H14+J14+L14+N14+P14+R14+T14+V14)&lt;=60,3,IF((H14+J14+L14+N14+P14+R14+T14+V14)&lt;=80,4,IF((H14+J14+L14+N14+P14+R14+T14+V14)&lt;=100,5,IF((H14+J14+L14+N14+P14+R14+T14+V14)&lt;=120,6,0)))))))+((Y14+AA14+AC14+AE14+AG14+AI14)*2)</f>
        <v>5</v>
      </c>
      <c r="BF14" s="556"/>
      <c r="BG14" s="556"/>
      <c r="BH14" s="556"/>
      <c r="BI14" s="556"/>
      <c r="BJ14" s="556"/>
      <c r="BK14" s="556"/>
      <c r="BL14" s="556"/>
      <c r="BM14" s="556"/>
      <c r="BN14" s="556"/>
      <c r="BO14" s="556"/>
      <c r="BP14" s="556"/>
      <c r="BQ14" s="556"/>
      <c r="BR14" s="556"/>
      <c r="BS14" s="556"/>
      <c r="BT14" s="556"/>
      <c r="BU14" s="556"/>
      <c r="BV14" s="556"/>
      <c r="BW14" s="556"/>
      <c r="BX14" s="556"/>
      <c r="BY14" s="556"/>
      <c r="BZ14" s="556"/>
      <c r="CA14" s="556"/>
      <c r="CB14" s="556"/>
      <c r="CC14" s="556"/>
      <c r="CD14" s="556"/>
      <c r="CE14" s="556"/>
      <c r="CF14" s="556"/>
      <c r="CG14" s="556"/>
      <c r="CH14" s="556"/>
      <c r="CI14" s="556"/>
      <c r="CJ14" s="556"/>
      <c r="CK14" s="556"/>
    </row>
    <row r="15" spans="1:89" s="555" customFormat="1">
      <c r="A15" s="536">
        <v>3</v>
      </c>
      <c r="B15" s="536" t="str">
        <f>แยกจำนวนนักเรียน!B38</f>
        <v>บ้านควนหินแท่น</v>
      </c>
      <c r="C15" s="536" t="str">
        <f>แยกจำนวนนักเรียน!C38</f>
        <v>ป่าบอน</v>
      </c>
      <c r="D15" s="536">
        <f>แยกจำนวนนักเรียน!D38</f>
        <v>0</v>
      </c>
      <c r="E15" s="536">
        <f>แยกจำนวนนักเรียน!E38</f>
        <v>36</v>
      </c>
      <c r="F15" s="536">
        <f>แยกจำนวนนักเรียน!F38</f>
        <v>4</v>
      </c>
      <c r="G15" s="536" t="str">
        <f>แยกจำนวนนักเรียน!G38</f>
        <v>ป</v>
      </c>
      <c r="H15" s="682">
        <f>แยกจำนวนนักเรียน!H38</f>
        <v>8</v>
      </c>
      <c r="I15" s="683">
        <f t="shared" si="3"/>
        <v>1</v>
      </c>
      <c r="J15" s="682">
        <f>แยกจำนวนนักเรียน!J38</f>
        <v>16</v>
      </c>
      <c r="K15" s="683">
        <f t="shared" si="4"/>
        <v>1</v>
      </c>
      <c r="L15" s="682">
        <f>แยกจำนวนนักเรียน!L38</f>
        <v>15</v>
      </c>
      <c r="M15" s="683">
        <f t="shared" si="12"/>
        <v>1</v>
      </c>
      <c r="N15" s="682">
        <f>แยกจำนวนนักเรียน!N38</f>
        <v>16</v>
      </c>
      <c r="O15" s="683">
        <f t="shared" si="13"/>
        <v>1</v>
      </c>
      <c r="P15" s="682">
        <f>แยกจำนวนนักเรียน!P38</f>
        <v>13</v>
      </c>
      <c r="Q15" s="683">
        <f t="shared" si="14"/>
        <v>1</v>
      </c>
      <c r="R15" s="682">
        <f>แยกจำนวนนักเรียน!R38</f>
        <v>21</v>
      </c>
      <c r="S15" s="683">
        <f t="shared" si="15"/>
        <v>1</v>
      </c>
      <c r="T15" s="682">
        <f>แยกจำนวนนักเรียน!T38</f>
        <v>10</v>
      </c>
      <c r="U15" s="683">
        <f t="shared" si="16"/>
        <v>1</v>
      </c>
      <c r="V15" s="682">
        <f>แยกจำนวนนักเรียน!V38</f>
        <v>11</v>
      </c>
      <c r="W15" s="683">
        <f t="shared" si="17"/>
        <v>1</v>
      </c>
      <c r="X15" s="682">
        <f>แยกจำนวนนักเรียน!X38</f>
        <v>0</v>
      </c>
      <c r="Y15" s="682">
        <f>แยกจำนวนนักเรียน!Y38</f>
        <v>0</v>
      </c>
      <c r="Z15" s="682">
        <f>แยกจำนวนนักเรียน!Z38</f>
        <v>0</v>
      </c>
      <c r="AA15" s="682">
        <f>แยกจำนวนนักเรียน!AA38</f>
        <v>0</v>
      </c>
      <c r="AB15" s="682">
        <f>แยกจำนวนนักเรียน!AB38</f>
        <v>0</v>
      </c>
      <c r="AC15" s="682">
        <f>แยกจำนวนนักเรียน!AC38</f>
        <v>0</v>
      </c>
      <c r="AD15" s="682">
        <f>แยกจำนวนนักเรียน!AD38</f>
        <v>0</v>
      </c>
      <c r="AE15" s="682">
        <f>แยกจำนวนนักเรียน!AE38</f>
        <v>0</v>
      </c>
      <c r="AF15" s="682">
        <f>แยกจำนวนนักเรียน!AF38</f>
        <v>0</v>
      </c>
      <c r="AG15" s="682">
        <f>แยกจำนวนนักเรียน!AG38</f>
        <v>0</v>
      </c>
      <c r="AH15" s="682">
        <f>แยกจำนวนนักเรียน!AH38</f>
        <v>0</v>
      </c>
      <c r="AI15" s="682">
        <f>แยกจำนวนนักเรียน!AI38</f>
        <v>0</v>
      </c>
      <c r="AJ15" s="684">
        <f t="shared" si="18"/>
        <v>110</v>
      </c>
      <c r="AK15" s="685">
        <f t="shared" si="19"/>
        <v>8</v>
      </c>
      <c r="AL15" s="682">
        <f>แยกจำนวนนักเรียน!AL38</f>
        <v>1</v>
      </c>
      <c r="AM15" s="682">
        <f>แยกจำนวนนักเรียน!AM38</f>
        <v>6</v>
      </c>
      <c r="AN15" s="685">
        <f t="shared" si="20"/>
        <v>7</v>
      </c>
      <c r="AO15" s="686">
        <f t="shared" si="21"/>
        <v>1</v>
      </c>
      <c r="AP15" s="687">
        <f t="shared" si="22"/>
        <v>6</v>
      </c>
      <c r="AQ15" s="685">
        <f t="shared" si="23"/>
        <v>7</v>
      </c>
      <c r="AR15" s="688">
        <f t="shared" si="24"/>
        <v>0</v>
      </c>
      <c r="AS15" s="688">
        <f t="shared" si="25"/>
        <v>0</v>
      </c>
      <c r="AT15" s="688">
        <f t="shared" si="26"/>
        <v>0</v>
      </c>
      <c r="AU15" s="608">
        <f t="shared" si="27"/>
        <v>0</v>
      </c>
      <c r="AV15" s="682">
        <f>แยกจำนวนนักเรียน!AV38</f>
        <v>0</v>
      </c>
      <c r="AW15" s="682">
        <f>แยกจำนวนนักเรียน!AW38</f>
        <v>0</v>
      </c>
      <c r="AX15" s="682">
        <f>แยกจำนวนนักเรียน!AX38</f>
        <v>0</v>
      </c>
      <c r="AY15" s="682">
        <f>แยกจำนวนนักเรียน!AY38</f>
        <v>0</v>
      </c>
      <c r="AZ15" s="685">
        <f t="shared" si="28"/>
        <v>0</v>
      </c>
      <c r="BA15" s="608">
        <f t="shared" si="29"/>
        <v>0</v>
      </c>
      <c r="BC15" s="556"/>
      <c r="BD15" s="556">
        <f t="shared" si="32"/>
        <v>1</v>
      </c>
      <c r="BE15" s="556">
        <f t="shared" si="33"/>
        <v>6</v>
      </c>
      <c r="BF15" s="556"/>
      <c r="BG15" s="556"/>
      <c r="BH15" s="556"/>
      <c r="BI15" s="556"/>
      <c r="BJ15" s="556"/>
      <c r="BK15" s="556"/>
      <c r="BL15" s="556"/>
      <c r="BM15" s="556"/>
      <c r="BN15" s="556"/>
      <c r="BO15" s="556"/>
      <c r="BP15" s="556"/>
      <c r="BQ15" s="556"/>
      <c r="BR15" s="556"/>
      <c r="BS15" s="556"/>
      <c r="BT15" s="556"/>
      <c r="BU15" s="556"/>
      <c r="BV15" s="556"/>
      <c r="BW15" s="556"/>
      <c r="BX15" s="556"/>
      <c r="BY15" s="556"/>
      <c r="BZ15" s="556"/>
      <c r="CA15" s="556"/>
      <c r="CB15" s="556"/>
      <c r="CC15" s="556"/>
      <c r="CD15" s="556"/>
      <c r="CE15" s="556"/>
      <c r="CF15" s="556"/>
      <c r="CG15" s="556"/>
      <c r="CH15" s="556"/>
      <c r="CI15" s="556"/>
      <c r="CJ15" s="556"/>
      <c r="CK15" s="556"/>
    </row>
    <row r="16" spans="1:89" s="555" customFormat="1">
      <c r="A16" s="536">
        <v>4</v>
      </c>
      <c r="B16" s="536" t="str">
        <f>แยกจำนวนนักเรียน!B39</f>
        <v>บ้านช่องฟืน</v>
      </c>
      <c r="C16" s="536" t="str">
        <f>แยกจำนวนนักเรียน!C39</f>
        <v>ปากพะยูน</v>
      </c>
      <c r="D16" s="536">
        <f>แยกจำนวนนักเรียน!D39</f>
        <v>0</v>
      </c>
      <c r="E16" s="536">
        <f>แยกจำนวนนักเรียน!E39</f>
        <v>45</v>
      </c>
      <c r="F16" s="536">
        <f>แยกจำนวนนักเรียน!F39</f>
        <v>4</v>
      </c>
      <c r="G16" s="536" t="str">
        <f>แยกจำนวนนักเรียน!G39</f>
        <v>ป</v>
      </c>
      <c r="H16" s="682">
        <f>แยกจำนวนนักเรียน!H39</f>
        <v>13</v>
      </c>
      <c r="I16" s="683">
        <f t="shared" si="3"/>
        <v>1</v>
      </c>
      <c r="J16" s="682">
        <f>แยกจำนวนนักเรียน!J39</f>
        <v>14</v>
      </c>
      <c r="K16" s="683">
        <f t="shared" si="4"/>
        <v>1</v>
      </c>
      <c r="L16" s="682">
        <f>แยกจำนวนนักเรียน!L39</f>
        <v>17</v>
      </c>
      <c r="M16" s="683">
        <f t="shared" si="12"/>
        <v>1</v>
      </c>
      <c r="N16" s="682">
        <f>แยกจำนวนนักเรียน!N39</f>
        <v>12</v>
      </c>
      <c r="O16" s="683">
        <f t="shared" si="13"/>
        <v>1</v>
      </c>
      <c r="P16" s="682">
        <f>แยกจำนวนนักเรียน!P39</f>
        <v>14</v>
      </c>
      <c r="Q16" s="683">
        <f t="shared" si="14"/>
        <v>1</v>
      </c>
      <c r="R16" s="682">
        <f>แยกจำนวนนักเรียน!R39</f>
        <v>8</v>
      </c>
      <c r="S16" s="683">
        <f t="shared" si="15"/>
        <v>1</v>
      </c>
      <c r="T16" s="682">
        <f>แยกจำนวนนักเรียน!T39</f>
        <v>16</v>
      </c>
      <c r="U16" s="683">
        <f t="shared" si="16"/>
        <v>1</v>
      </c>
      <c r="V16" s="682">
        <f>แยกจำนวนนักเรียน!V39</f>
        <v>12</v>
      </c>
      <c r="W16" s="683">
        <f t="shared" si="17"/>
        <v>1</v>
      </c>
      <c r="X16" s="682">
        <f>แยกจำนวนนักเรียน!X39</f>
        <v>0</v>
      </c>
      <c r="Y16" s="682">
        <f>แยกจำนวนนักเรียน!Y39</f>
        <v>0</v>
      </c>
      <c r="Z16" s="682">
        <f>แยกจำนวนนักเรียน!Z39</f>
        <v>0</v>
      </c>
      <c r="AA16" s="682">
        <f>แยกจำนวนนักเรียน!AA39</f>
        <v>0</v>
      </c>
      <c r="AB16" s="682">
        <f>แยกจำนวนนักเรียน!AB39</f>
        <v>0</v>
      </c>
      <c r="AC16" s="682">
        <f>แยกจำนวนนักเรียน!AC39</f>
        <v>0</v>
      </c>
      <c r="AD16" s="682">
        <f>แยกจำนวนนักเรียน!AD39</f>
        <v>0</v>
      </c>
      <c r="AE16" s="682">
        <f>แยกจำนวนนักเรียน!AE39</f>
        <v>0</v>
      </c>
      <c r="AF16" s="682">
        <f>แยกจำนวนนักเรียน!AF39</f>
        <v>0</v>
      </c>
      <c r="AG16" s="682">
        <f>แยกจำนวนนักเรียน!AG39</f>
        <v>0</v>
      </c>
      <c r="AH16" s="682">
        <f>แยกจำนวนนักเรียน!AH39</f>
        <v>0</v>
      </c>
      <c r="AI16" s="682">
        <f>แยกจำนวนนักเรียน!AI39</f>
        <v>0</v>
      </c>
      <c r="AJ16" s="684">
        <f t="shared" si="18"/>
        <v>106</v>
      </c>
      <c r="AK16" s="685">
        <f t="shared" si="19"/>
        <v>8</v>
      </c>
      <c r="AL16" s="682">
        <f>แยกจำนวนนักเรียน!AL39</f>
        <v>1</v>
      </c>
      <c r="AM16" s="682">
        <f>แยกจำนวนนักเรียน!AM39</f>
        <v>8</v>
      </c>
      <c r="AN16" s="685">
        <f t="shared" si="20"/>
        <v>9</v>
      </c>
      <c r="AO16" s="686">
        <f t="shared" si="21"/>
        <v>1</v>
      </c>
      <c r="AP16" s="687">
        <f t="shared" si="22"/>
        <v>6</v>
      </c>
      <c r="AQ16" s="685">
        <f t="shared" si="23"/>
        <v>7</v>
      </c>
      <c r="AR16" s="688">
        <f t="shared" si="24"/>
        <v>0</v>
      </c>
      <c r="AS16" s="688">
        <f t="shared" si="25"/>
        <v>2</v>
      </c>
      <c r="AT16" s="688">
        <f t="shared" si="26"/>
        <v>2</v>
      </c>
      <c r="AU16" s="608">
        <f t="shared" si="27"/>
        <v>28.571428571428569</v>
      </c>
      <c r="AV16" s="682">
        <f>แยกจำนวนนักเรียน!AV39</f>
        <v>1</v>
      </c>
      <c r="AW16" s="682">
        <f>แยกจำนวนนักเรียน!AW39</f>
        <v>0</v>
      </c>
      <c r="AX16" s="682">
        <f>แยกจำนวนนักเรียน!AX39</f>
        <v>0</v>
      </c>
      <c r="AY16" s="682">
        <f>แยกจำนวนนักเรียน!AY39</f>
        <v>0</v>
      </c>
      <c r="AZ16" s="685">
        <f t="shared" si="28"/>
        <v>1</v>
      </c>
      <c r="BA16" s="608">
        <f t="shared" si="29"/>
        <v>14.285714285714285</v>
      </c>
      <c r="BC16" s="556"/>
      <c r="BD16" s="556">
        <f t="shared" si="32"/>
        <v>1</v>
      </c>
      <c r="BE16" s="556">
        <f t="shared" si="33"/>
        <v>6</v>
      </c>
      <c r="BF16" s="556"/>
      <c r="BG16" s="556"/>
      <c r="BH16" s="556"/>
      <c r="BI16" s="556"/>
      <c r="BJ16" s="556"/>
      <c r="BK16" s="556"/>
      <c r="BL16" s="556"/>
      <c r="BM16" s="556"/>
      <c r="BN16" s="556"/>
      <c r="BO16" s="556"/>
      <c r="BP16" s="556"/>
      <c r="BQ16" s="556"/>
      <c r="BR16" s="556"/>
      <c r="BS16" s="556"/>
      <c r="BT16" s="556"/>
      <c r="BU16" s="556"/>
      <c r="BV16" s="556"/>
      <c r="BW16" s="556"/>
      <c r="BX16" s="556"/>
      <c r="BY16" s="556"/>
      <c r="BZ16" s="556"/>
      <c r="CA16" s="556"/>
      <c r="CB16" s="556"/>
      <c r="CC16" s="556"/>
      <c r="CD16" s="556"/>
      <c r="CE16" s="556"/>
      <c r="CF16" s="556"/>
      <c r="CG16" s="556"/>
      <c r="CH16" s="556"/>
      <c r="CI16" s="556"/>
      <c r="CJ16" s="556"/>
      <c r="CK16" s="556"/>
    </row>
    <row r="17" spans="1:89" s="555" customFormat="1">
      <c r="A17" s="536">
        <v>5</v>
      </c>
      <c r="B17" s="536" t="str">
        <f>แยกจำนวนนักเรียน!B40</f>
        <v>วัดนาหม่อม (เชนวิทยา)</v>
      </c>
      <c r="C17" s="536" t="str">
        <f>แยกจำนวนนักเรียน!C40</f>
        <v>บางแก้ว</v>
      </c>
      <c r="D17" s="536">
        <f>แยกจำนวนนักเรียน!D40</f>
        <v>0</v>
      </c>
      <c r="E17" s="536">
        <f>แยกจำนวนนักเรียน!E40</f>
        <v>18</v>
      </c>
      <c r="F17" s="536">
        <f>แยกจำนวนนักเรียน!F40</f>
        <v>4</v>
      </c>
      <c r="G17" s="536" t="str">
        <f>แยกจำนวนนักเรียน!G40</f>
        <v>ป</v>
      </c>
      <c r="H17" s="682">
        <f>แยกจำนวนนักเรียน!H40</f>
        <v>4</v>
      </c>
      <c r="I17" s="683">
        <f t="shared" si="3"/>
        <v>1</v>
      </c>
      <c r="J17" s="682">
        <f>แยกจำนวนนักเรียน!J40</f>
        <v>8</v>
      </c>
      <c r="K17" s="683">
        <f t="shared" si="4"/>
        <v>1</v>
      </c>
      <c r="L17" s="682">
        <f>แยกจำนวนนักเรียน!L40</f>
        <v>14</v>
      </c>
      <c r="M17" s="683">
        <f t="shared" si="12"/>
        <v>1</v>
      </c>
      <c r="N17" s="682">
        <f>แยกจำนวนนักเรียน!N40</f>
        <v>5</v>
      </c>
      <c r="O17" s="683">
        <f t="shared" si="13"/>
        <v>1</v>
      </c>
      <c r="P17" s="682">
        <f>แยกจำนวนนักเรียน!P40</f>
        <v>8</v>
      </c>
      <c r="Q17" s="683">
        <f t="shared" si="14"/>
        <v>1</v>
      </c>
      <c r="R17" s="682">
        <f>แยกจำนวนนักเรียน!R40</f>
        <v>13</v>
      </c>
      <c r="S17" s="683">
        <f t="shared" si="15"/>
        <v>1</v>
      </c>
      <c r="T17" s="682">
        <f>แยกจำนวนนักเรียน!T40</f>
        <v>7</v>
      </c>
      <c r="U17" s="683">
        <f t="shared" si="16"/>
        <v>1</v>
      </c>
      <c r="V17" s="682">
        <f>แยกจำนวนนักเรียน!V40</f>
        <v>10</v>
      </c>
      <c r="W17" s="683">
        <f t="shared" si="17"/>
        <v>1</v>
      </c>
      <c r="X17" s="682">
        <f>แยกจำนวนนักเรียน!X40</f>
        <v>0</v>
      </c>
      <c r="Y17" s="682">
        <f>แยกจำนวนนักเรียน!Y40</f>
        <v>0</v>
      </c>
      <c r="Z17" s="682">
        <f>แยกจำนวนนักเรียน!Z40</f>
        <v>0</v>
      </c>
      <c r="AA17" s="682">
        <f>แยกจำนวนนักเรียน!AA40</f>
        <v>0</v>
      </c>
      <c r="AB17" s="682">
        <f>แยกจำนวนนักเรียน!AB40</f>
        <v>0</v>
      </c>
      <c r="AC17" s="682">
        <f>แยกจำนวนนักเรียน!AC40</f>
        <v>0</v>
      </c>
      <c r="AD17" s="682">
        <f>แยกจำนวนนักเรียน!AD40</f>
        <v>0</v>
      </c>
      <c r="AE17" s="682">
        <f>แยกจำนวนนักเรียน!AE40</f>
        <v>0</v>
      </c>
      <c r="AF17" s="682">
        <f>แยกจำนวนนักเรียน!AF40</f>
        <v>0</v>
      </c>
      <c r="AG17" s="682">
        <f>แยกจำนวนนักเรียน!AG40</f>
        <v>0</v>
      </c>
      <c r="AH17" s="682">
        <f>แยกจำนวนนักเรียน!AH40</f>
        <v>0</v>
      </c>
      <c r="AI17" s="682">
        <f>แยกจำนวนนักเรียน!AI40</f>
        <v>0</v>
      </c>
      <c r="AJ17" s="684">
        <f t="shared" si="18"/>
        <v>69</v>
      </c>
      <c r="AK17" s="685">
        <f t="shared" si="19"/>
        <v>8</v>
      </c>
      <c r="AL17" s="682">
        <f>แยกจำนวนนักเรียน!AL40</f>
        <v>1</v>
      </c>
      <c r="AM17" s="682">
        <f>แยกจำนวนนักเรียน!AM40</f>
        <v>5</v>
      </c>
      <c r="AN17" s="685">
        <f t="shared" si="20"/>
        <v>6</v>
      </c>
      <c r="AO17" s="686">
        <f t="shared" si="21"/>
        <v>1</v>
      </c>
      <c r="AP17" s="687">
        <f t="shared" si="22"/>
        <v>4</v>
      </c>
      <c r="AQ17" s="685">
        <f t="shared" si="23"/>
        <v>5</v>
      </c>
      <c r="AR17" s="688">
        <f t="shared" si="24"/>
        <v>0</v>
      </c>
      <c r="AS17" s="688">
        <f t="shared" si="25"/>
        <v>1</v>
      </c>
      <c r="AT17" s="688">
        <f t="shared" si="26"/>
        <v>1</v>
      </c>
      <c r="AU17" s="608">
        <f t="shared" si="27"/>
        <v>20</v>
      </c>
      <c r="AV17" s="682">
        <f>แยกจำนวนนักเรียน!AV40</f>
        <v>0</v>
      </c>
      <c r="AW17" s="682">
        <f>แยกจำนวนนักเรียน!AW40</f>
        <v>0</v>
      </c>
      <c r="AX17" s="682">
        <f>แยกจำนวนนักเรียน!AX40</f>
        <v>0</v>
      </c>
      <c r="AY17" s="682">
        <f>แยกจำนวนนักเรียน!AY40</f>
        <v>0</v>
      </c>
      <c r="AZ17" s="685">
        <f t="shared" si="28"/>
        <v>1</v>
      </c>
      <c r="BA17" s="608">
        <f t="shared" si="29"/>
        <v>20</v>
      </c>
      <c r="BC17" s="556"/>
      <c r="BD17" s="556">
        <f t="shared" si="32"/>
        <v>1</v>
      </c>
      <c r="BE17" s="556">
        <f t="shared" si="33"/>
        <v>4</v>
      </c>
      <c r="BF17" s="556"/>
      <c r="BG17" s="556"/>
      <c r="BH17" s="556"/>
      <c r="BI17" s="556"/>
      <c r="BJ17" s="556"/>
      <c r="BK17" s="556"/>
      <c r="BL17" s="556"/>
      <c r="BM17" s="556"/>
      <c r="BN17" s="556"/>
      <c r="BO17" s="556"/>
      <c r="BP17" s="556"/>
      <c r="BQ17" s="556"/>
      <c r="BR17" s="556"/>
      <c r="BS17" s="556"/>
      <c r="BT17" s="556"/>
      <c r="BU17" s="556"/>
      <c r="BV17" s="556"/>
      <c r="BW17" s="556"/>
      <c r="BX17" s="556"/>
      <c r="BY17" s="556"/>
      <c r="BZ17" s="556"/>
      <c r="CA17" s="556"/>
      <c r="CB17" s="556"/>
      <c r="CC17" s="556"/>
      <c r="CD17" s="556"/>
      <c r="CE17" s="556"/>
      <c r="CF17" s="556"/>
      <c r="CG17" s="556"/>
      <c r="CH17" s="556"/>
      <c r="CI17" s="556"/>
      <c r="CJ17" s="556"/>
      <c r="CK17" s="556"/>
    </row>
    <row r="18" spans="1:89" s="555" customFormat="1">
      <c r="A18" s="536">
        <v>6</v>
      </c>
      <c r="B18" s="536" t="str">
        <f>แยกจำนวนนักเรียน!B41</f>
        <v>วัดนาปะขอ</v>
      </c>
      <c r="C18" s="536" t="str">
        <f>แยกจำนวนนักเรียน!C41</f>
        <v>บางแก้ว</v>
      </c>
      <c r="D18" s="536">
        <f>แยกจำนวนนักเรียน!D41</f>
        <v>0</v>
      </c>
      <c r="E18" s="536">
        <f>แยกจำนวนนักเรียน!E41</f>
        <v>15</v>
      </c>
      <c r="F18" s="536">
        <f>แยกจำนวนนักเรียน!F41</f>
        <v>1</v>
      </c>
      <c r="G18" s="536" t="str">
        <f>แยกจำนวนนักเรียน!G41</f>
        <v>ป</v>
      </c>
      <c r="H18" s="682">
        <f>แยกจำนวนนักเรียน!H41</f>
        <v>6</v>
      </c>
      <c r="I18" s="683">
        <f t="shared" si="3"/>
        <v>1</v>
      </c>
      <c r="J18" s="682">
        <f>แยกจำนวนนักเรียน!J41</f>
        <v>9</v>
      </c>
      <c r="K18" s="683">
        <f t="shared" si="4"/>
        <v>1</v>
      </c>
      <c r="L18" s="682">
        <f>แยกจำนวนนักเรียน!L41</f>
        <v>10</v>
      </c>
      <c r="M18" s="683">
        <f t="shared" si="12"/>
        <v>1</v>
      </c>
      <c r="N18" s="682">
        <f>แยกจำนวนนักเรียน!N41</f>
        <v>6</v>
      </c>
      <c r="O18" s="683">
        <f t="shared" si="13"/>
        <v>1</v>
      </c>
      <c r="P18" s="682">
        <f>แยกจำนวนนักเรียน!P41</f>
        <v>9</v>
      </c>
      <c r="Q18" s="683">
        <f t="shared" si="14"/>
        <v>1</v>
      </c>
      <c r="R18" s="682">
        <f>แยกจำนวนนักเรียน!R41</f>
        <v>9</v>
      </c>
      <c r="S18" s="683">
        <f t="shared" si="15"/>
        <v>1</v>
      </c>
      <c r="T18" s="682">
        <f>แยกจำนวนนักเรียน!T41</f>
        <v>15</v>
      </c>
      <c r="U18" s="683">
        <f t="shared" si="16"/>
        <v>1</v>
      </c>
      <c r="V18" s="682">
        <f>แยกจำนวนนักเรียน!V41</f>
        <v>10</v>
      </c>
      <c r="W18" s="683">
        <f t="shared" si="17"/>
        <v>1</v>
      </c>
      <c r="X18" s="682">
        <f>แยกจำนวนนักเรียน!X41</f>
        <v>0</v>
      </c>
      <c r="Y18" s="682">
        <f>แยกจำนวนนักเรียน!Y41</f>
        <v>0</v>
      </c>
      <c r="Z18" s="682">
        <f>แยกจำนวนนักเรียน!Z41</f>
        <v>0</v>
      </c>
      <c r="AA18" s="682">
        <f>แยกจำนวนนักเรียน!AA41</f>
        <v>0</v>
      </c>
      <c r="AB18" s="682">
        <f>แยกจำนวนนักเรียน!AB41</f>
        <v>0</v>
      </c>
      <c r="AC18" s="682">
        <f>แยกจำนวนนักเรียน!AC41</f>
        <v>0</v>
      </c>
      <c r="AD18" s="682">
        <f>แยกจำนวนนักเรียน!AD41</f>
        <v>0</v>
      </c>
      <c r="AE18" s="682">
        <f>แยกจำนวนนักเรียน!AE41</f>
        <v>0</v>
      </c>
      <c r="AF18" s="682">
        <f>แยกจำนวนนักเรียน!AF41</f>
        <v>0</v>
      </c>
      <c r="AG18" s="682">
        <f>แยกจำนวนนักเรียน!AG41</f>
        <v>0</v>
      </c>
      <c r="AH18" s="682">
        <f>แยกจำนวนนักเรียน!AH41</f>
        <v>0</v>
      </c>
      <c r="AI18" s="682">
        <f>แยกจำนวนนักเรียน!AI41</f>
        <v>0</v>
      </c>
      <c r="AJ18" s="684">
        <f t="shared" si="18"/>
        <v>74</v>
      </c>
      <c r="AK18" s="685">
        <f t="shared" si="19"/>
        <v>8</v>
      </c>
      <c r="AL18" s="682">
        <f>แยกจำนวนนักเรียน!AL41</f>
        <v>1</v>
      </c>
      <c r="AM18" s="682">
        <f>แยกจำนวนนักเรียน!AM41</f>
        <v>6</v>
      </c>
      <c r="AN18" s="685">
        <f t="shared" si="20"/>
        <v>7</v>
      </c>
      <c r="AO18" s="686">
        <f t="shared" si="21"/>
        <v>1</v>
      </c>
      <c r="AP18" s="687">
        <f t="shared" si="22"/>
        <v>4</v>
      </c>
      <c r="AQ18" s="685">
        <f t="shared" si="23"/>
        <v>5</v>
      </c>
      <c r="AR18" s="688">
        <f t="shared" si="24"/>
        <v>0</v>
      </c>
      <c r="AS18" s="688">
        <f t="shared" si="25"/>
        <v>2</v>
      </c>
      <c r="AT18" s="688">
        <f t="shared" si="26"/>
        <v>2</v>
      </c>
      <c r="AU18" s="608">
        <f t="shared" si="27"/>
        <v>40</v>
      </c>
      <c r="AV18" s="682">
        <f>แยกจำนวนนักเรียน!AV41</f>
        <v>1</v>
      </c>
      <c r="AW18" s="682">
        <f>แยกจำนวนนักเรียน!AW41</f>
        <v>0</v>
      </c>
      <c r="AX18" s="682">
        <f>แยกจำนวนนักเรียน!AX41</f>
        <v>0</v>
      </c>
      <c r="AY18" s="682">
        <f>แยกจำนวนนักเรียน!AY41</f>
        <v>0</v>
      </c>
      <c r="AZ18" s="685">
        <f t="shared" si="28"/>
        <v>1</v>
      </c>
      <c r="BA18" s="608">
        <f t="shared" si="29"/>
        <v>20</v>
      </c>
      <c r="BC18" s="556"/>
      <c r="BD18" s="556">
        <f t="shared" si="32"/>
        <v>1</v>
      </c>
      <c r="BE18" s="556">
        <f t="shared" si="33"/>
        <v>4</v>
      </c>
      <c r="BF18" s="556"/>
      <c r="BG18" s="556"/>
      <c r="BH18" s="556"/>
      <c r="BI18" s="556"/>
      <c r="BJ18" s="556"/>
      <c r="BK18" s="556"/>
      <c r="BL18" s="556"/>
      <c r="BM18" s="556"/>
      <c r="BN18" s="556"/>
      <c r="BO18" s="556"/>
      <c r="BP18" s="556"/>
      <c r="BQ18" s="556"/>
      <c r="BR18" s="556"/>
      <c r="BS18" s="556"/>
      <c r="BT18" s="556"/>
      <c r="BU18" s="556"/>
      <c r="BV18" s="556"/>
      <c r="BW18" s="556"/>
      <c r="BX18" s="556"/>
      <c r="BY18" s="556"/>
      <c r="BZ18" s="556"/>
      <c r="CA18" s="556"/>
      <c r="CB18" s="556"/>
      <c r="CC18" s="556"/>
      <c r="CD18" s="556"/>
      <c r="CE18" s="556"/>
      <c r="CF18" s="556"/>
      <c r="CG18" s="556"/>
      <c r="CH18" s="556"/>
      <c r="CI18" s="556"/>
      <c r="CJ18" s="556"/>
      <c r="CK18" s="556"/>
    </row>
    <row r="19" spans="1:89" s="555" customFormat="1">
      <c r="A19" s="536">
        <v>7</v>
      </c>
      <c r="B19" s="536" t="str">
        <f>แยกจำนวนนักเรียน!B42</f>
        <v>บ้านท่านางพรหม (ธนาคารกรุงเทพ 8)</v>
      </c>
      <c r="C19" s="536" t="str">
        <f>แยกจำนวนนักเรียน!C42</f>
        <v>เขาชัยสน</v>
      </c>
      <c r="D19" s="536">
        <f>แยกจำนวนนักเรียน!D42</f>
        <v>0</v>
      </c>
      <c r="E19" s="536">
        <f>แยกจำนวนนักเรียน!E42</f>
        <v>15</v>
      </c>
      <c r="F19" s="536">
        <f>แยกจำนวนนักเรียน!F42</f>
        <v>4</v>
      </c>
      <c r="G19" s="536" t="str">
        <f>แยกจำนวนนักเรียน!G42</f>
        <v>ป</v>
      </c>
      <c r="H19" s="682">
        <f>แยกจำนวนนักเรียน!H42</f>
        <v>7</v>
      </c>
      <c r="I19" s="683">
        <f t="shared" si="3"/>
        <v>1</v>
      </c>
      <c r="J19" s="682">
        <f>แยกจำนวนนักเรียน!J42</f>
        <v>8</v>
      </c>
      <c r="K19" s="683">
        <f t="shared" si="4"/>
        <v>1</v>
      </c>
      <c r="L19" s="682">
        <f>แยกจำนวนนักเรียน!L42</f>
        <v>15</v>
      </c>
      <c r="M19" s="683">
        <f t="shared" si="12"/>
        <v>1</v>
      </c>
      <c r="N19" s="682">
        <f>แยกจำนวนนักเรียน!N42</f>
        <v>7</v>
      </c>
      <c r="O19" s="683">
        <f t="shared" si="13"/>
        <v>1</v>
      </c>
      <c r="P19" s="682">
        <f>แยกจำนวนนักเรียน!P42</f>
        <v>11</v>
      </c>
      <c r="Q19" s="683">
        <f t="shared" si="14"/>
        <v>1</v>
      </c>
      <c r="R19" s="682">
        <f>แยกจำนวนนักเรียน!R42</f>
        <v>6</v>
      </c>
      <c r="S19" s="683">
        <f t="shared" si="15"/>
        <v>1</v>
      </c>
      <c r="T19" s="682">
        <f>แยกจำนวนนักเรียน!T42</f>
        <v>9</v>
      </c>
      <c r="U19" s="683">
        <f t="shared" si="16"/>
        <v>1</v>
      </c>
      <c r="V19" s="682">
        <f>แยกจำนวนนักเรียน!V42</f>
        <v>12</v>
      </c>
      <c r="W19" s="683">
        <f t="shared" si="17"/>
        <v>1</v>
      </c>
      <c r="X19" s="682">
        <f>แยกจำนวนนักเรียน!X42</f>
        <v>0</v>
      </c>
      <c r="Y19" s="682">
        <f>แยกจำนวนนักเรียน!Y42</f>
        <v>0</v>
      </c>
      <c r="Z19" s="682">
        <f>แยกจำนวนนักเรียน!Z42</f>
        <v>0</v>
      </c>
      <c r="AA19" s="682">
        <f>แยกจำนวนนักเรียน!AA42</f>
        <v>0</v>
      </c>
      <c r="AB19" s="682">
        <f>แยกจำนวนนักเรียน!AB42</f>
        <v>0</v>
      </c>
      <c r="AC19" s="682">
        <f>แยกจำนวนนักเรียน!AC42</f>
        <v>0</v>
      </c>
      <c r="AD19" s="682">
        <f>แยกจำนวนนักเรียน!AD42</f>
        <v>0</v>
      </c>
      <c r="AE19" s="682">
        <f>แยกจำนวนนักเรียน!AE42</f>
        <v>0</v>
      </c>
      <c r="AF19" s="682">
        <f>แยกจำนวนนักเรียน!AF42</f>
        <v>0</v>
      </c>
      <c r="AG19" s="682">
        <f>แยกจำนวนนักเรียน!AG42</f>
        <v>0</v>
      </c>
      <c r="AH19" s="682">
        <f>แยกจำนวนนักเรียน!AH42</f>
        <v>0</v>
      </c>
      <c r="AI19" s="682">
        <f>แยกจำนวนนักเรียน!AI42</f>
        <v>0</v>
      </c>
      <c r="AJ19" s="684">
        <f t="shared" si="18"/>
        <v>75</v>
      </c>
      <c r="AK19" s="685">
        <f t="shared" si="19"/>
        <v>8</v>
      </c>
      <c r="AL19" s="682">
        <f>แยกจำนวนนักเรียน!AL42</f>
        <v>1</v>
      </c>
      <c r="AM19" s="682">
        <f>แยกจำนวนนักเรียน!AM42</f>
        <v>6</v>
      </c>
      <c r="AN19" s="685">
        <f t="shared" si="20"/>
        <v>7</v>
      </c>
      <c r="AO19" s="686">
        <f t="shared" si="21"/>
        <v>1</v>
      </c>
      <c r="AP19" s="687">
        <f t="shared" si="22"/>
        <v>4</v>
      </c>
      <c r="AQ19" s="685">
        <f t="shared" si="23"/>
        <v>5</v>
      </c>
      <c r="AR19" s="688">
        <f t="shared" si="24"/>
        <v>0</v>
      </c>
      <c r="AS19" s="688">
        <f t="shared" si="25"/>
        <v>2</v>
      </c>
      <c r="AT19" s="688">
        <f t="shared" si="26"/>
        <v>2</v>
      </c>
      <c r="AU19" s="608">
        <f t="shared" si="27"/>
        <v>40</v>
      </c>
      <c r="AV19" s="682">
        <f>แยกจำนวนนักเรียน!AV42</f>
        <v>0</v>
      </c>
      <c r="AW19" s="682">
        <f>แยกจำนวนนักเรียน!AW42</f>
        <v>1</v>
      </c>
      <c r="AX19" s="682">
        <f>แยกจำนวนนักเรียน!AX42</f>
        <v>0</v>
      </c>
      <c r="AY19" s="682">
        <f>แยกจำนวนนักเรียน!AY42</f>
        <v>0</v>
      </c>
      <c r="AZ19" s="685">
        <f t="shared" si="28"/>
        <v>1</v>
      </c>
      <c r="BA19" s="608">
        <f t="shared" si="29"/>
        <v>20</v>
      </c>
      <c r="BC19" s="556"/>
      <c r="BD19" s="556">
        <f t="shared" si="32"/>
        <v>1</v>
      </c>
      <c r="BE19" s="556">
        <f t="shared" si="33"/>
        <v>4</v>
      </c>
      <c r="BF19" s="556"/>
      <c r="BG19" s="556"/>
      <c r="BH19" s="556"/>
      <c r="BI19" s="556"/>
      <c r="BJ19" s="556"/>
      <c r="BK19" s="556"/>
      <c r="BL19" s="556"/>
      <c r="BM19" s="556"/>
      <c r="BN19" s="556"/>
      <c r="BO19" s="556"/>
      <c r="BP19" s="556"/>
      <c r="BQ19" s="556"/>
      <c r="BR19" s="556"/>
      <c r="BS19" s="556"/>
      <c r="BT19" s="556"/>
      <c r="BU19" s="556"/>
      <c r="BV19" s="556"/>
      <c r="BW19" s="556"/>
      <c r="BX19" s="556"/>
      <c r="BY19" s="556"/>
      <c r="BZ19" s="556"/>
      <c r="CA19" s="556"/>
      <c r="CB19" s="556"/>
      <c r="CC19" s="556"/>
      <c r="CD19" s="556"/>
      <c r="CE19" s="556"/>
      <c r="CF19" s="556"/>
      <c r="CG19" s="556"/>
      <c r="CH19" s="556"/>
      <c r="CI19" s="556"/>
      <c r="CJ19" s="556"/>
      <c r="CK19" s="556"/>
    </row>
    <row r="20" spans="1:89" s="555" customFormat="1">
      <c r="A20" s="536">
        <v>8</v>
      </c>
      <c r="B20" s="536" t="str">
        <f>แยกจำนวนนักเรียน!B43</f>
        <v>บ้านแหลม</v>
      </c>
      <c r="C20" s="536" t="str">
        <f>แยกจำนวนนักเรียน!C43</f>
        <v>ปากพะยูน</v>
      </c>
      <c r="D20" s="536">
        <f>แยกจำนวนนักเรียน!D43</f>
        <v>0</v>
      </c>
      <c r="E20" s="536">
        <f>แยกจำนวนนักเรียน!E43</f>
        <v>18</v>
      </c>
      <c r="F20" s="536">
        <f>แยกจำนวนนักเรียน!F43</f>
        <v>4</v>
      </c>
      <c r="G20" s="536" t="str">
        <f>แยกจำนวนนักเรียน!G43</f>
        <v>ป</v>
      </c>
      <c r="H20" s="682">
        <f>แยกจำนวนนักเรียน!H43</f>
        <v>11</v>
      </c>
      <c r="I20" s="683">
        <f t="shared" si="3"/>
        <v>1</v>
      </c>
      <c r="J20" s="682">
        <f>แยกจำนวนนักเรียน!J43</f>
        <v>14</v>
      </c>
      <c r="K20" s="683">
        <f t="shared" si="4"/>
        <v>1</v>
      </c>
      <c r="L20" s="682">
        <f>แยกจำนวนนักเรียน!L43</f>
        <v>11</v>
      </c>
      <c r="M20" s="683">
        <f t="shared" si="12"/>
        <v>1</v>
      </c>
      <c r="N20" s="682">
        <f>แยกจำนวนนักเรียน!N43</f>
        <v>7</v>
      </c>
      <c r="O20" s="683">
        <f t="shared" si="13"/>
        <v>1</v>
      </c>
      <c r="P20" s="682">
        <f>แยกจำนวนนักเรียน!P43</f>
        <v>11</v>
      </c>
      <c r="Q20" s="683">
        <f t="shared" si="14"/>
        <v>1</v>
      </c>
      <c r="R20" s="682">
        <f>แยกจำนวนนักเรียน!R43</f>
        <v>11</v>
      </c>
      <c r="S20" s="683">
        <f t="shared" si="15"/>
        <v>1</v>
      </c>
      <c r="T20" s="682">
        <f>แยกจำนวนนักเรียน!T43</f>
        <v>9</v>
      </c>
      <c r="U20" s="683">
        <f t="shared" si="16"/>
        <v>1</v>
      </c>
      <c r="V20" s="682">
        <f>แยกจำนวนนักเรียน!V43</f>
        <v>6</v>
      </c>
      <c r="W20" s="683">
        <f t="shared" si="17"/>
        <v>1</v>
      </c>
      <c r="X20" s="682">
        <f>แยกจำนวนนักเรียน!X43</f>
        <v>0</v>
      </c>
      <c r="Y20" s="682">
        <f>แยกจำนวนนักเรียน!Y43</f>
        <v>0</v>
      </c>
      <c r="Z20" s="682">
        <f>แยกจำนวนนักเรียน!Z43</f>
        <v>0</v>
      </c>
      <c r="AA20" s="682">
        <f>แยกจำนวนนักเรียน!AA43</f>
        <v>0</v>
      </c>
      <c r="AB20" s="682">
        <f>แยกจำนวนนักเรียน!AB43</f>
        <v>0</v>
      </c>
      <c r="AC20" s="682">
        <f>แยกจำนวนนักเรียน!AC43</f>
        <v>0</v>
      </c>
      <c r="AD20" s="682">
        <f>แยกจำนวนนักเรียน!AD43</f>
        <v>0</v>
      </c>
      <c r="AE20" s="682">
        <f>แยกจำนวนนักเรียน!AE43</f>
        <v>0</v>
      </c>
      <c r="AF20" s="682">
        <f>แยกจำนวนนักเรียน!AF43</f>
        <v>0</v>
      </c>
      <c r="AG20" s="682">
        <f>แยกจำนวนนักเรียน!AG43</f>
        <v>0</v>
      </c>
      <c r="AH20" s="682">
        <f>แยกจำนวนนักเรียน!AH43</f>
        <v>0</v>
      </c>
      <c r="AI20" s="682">
        <f>แยกจำนวนนักเรียน!AI43</f>
        <v>0</v>
      </c>
      <c r="AJ20" s="684">
        <f t="shared" si="18"/>
        <v>80</v>
      </c>
      <c r="AK20" s="685">
        <f t="shared" si="19"/>
        <v>8</v>
      </c>
      <c r="AL20" s="682">
        <f>แยกจำนวนนักเรียน!AL43</f>
        <v>1</v>
      </c>
      <c r="AM20" s="682">
        <f>แยกจำนวนนักเรียน!AM43</f>
        <v>5</v>
      </c>
      <c r="AN20" s="685">
        <f t="shared" si="20"/>
        <v>6</v>
      </c>
      <c r="AO20" s="686">
        <f t="shared" si="21"/>
        <v>1</v>
      </c>
      <c r="AP20" s="687">
        <f t="shared" si="22"/>
        <v>4</v>
      </c>
      <c r="AQ20" s="685">
        <f t="shared" si="23"/>
        <v>5</v>
      </c>
      <c r="AR20" s="688">
        <f t="shared" si="24"/>
        <v>0</v>
      </c>
      <c r="AS20" s="688">
        <f t="shared" si="25"/>
        <v>1</v>
      </c>
      <c r="AT20" s="688">
        <f t="shared" si="26"/>
        <v>1</v>
      </c>
      <c r="AU20" s="608">
        <f t="shared" si="27"/>
        <v>20</v>
      </c>
      <c r="AV20" s="682">
        <f>แยกจำนวนนักเรียน!AV43</f>
        <v>0</v>
      </c>
      <c r="AW20" s="682">
        <f>แยกจำนวนนักเรียน!AW43</f>
        <v>0</v>
      </c>
      <c r="AX20" s="682">
        <f>แยกจำนวนนักเรียน!AX43</f>
        <v>0</v>
      </c>
      <c r="AY20" s="682">
        <f>แยกจำนวนนักเรียน!AY43</f>
        <v>0</v>
      </c>
      <c r="AZ20" s="685">
        <f t="shared" si="28"/>
        <v>1</v>
      </c>
      <c r="BA20" s="608">
        <f t="shared" si="29"/>
        <v>20</v>
      </c>
      <c r="BC20" s="556"/>
      <c r="BD20" s="556">
        <f t="shared" si="32"/>
        <v>1</v>
      </c>
      <c r="BE20" s="556">
        <f t="shared" si="33"/>
        <v>4</v>
      </c>
      <c r="BF20" s="556"/>
      <c r="BG20" s="556"/>
      <c r="BH20" s="556"/>
      <c r="BI20" s="556"/>
      <c r="BJ20" s="556"/>
      <c r="BK20" s="556"/>
      <c r="BL20" s="556"/>
      <c r="BM20" s="556"/>
      <c r="BN20" s="556"/>
      <c r="BO20" s="556"/>
      <c r="BP20" s="556"/>
      <c r="BQ20" s="556"/>
      <c r="BR20" s="556"/>
      <c r="BS20" s="556"/>
      <c r="BT20" s="556"/>
      <c r="BU20" s="556"/>
      <c r="BV20" s="556"/>
      <c r="BW20" s="556"/>
      <c r="BX20" s="556"/>
      <c r="BY20" s="556"/>
      <c r="BZ20" s="556"/>
      <c r="CA20" s="556"/>
      <c r="CB20" s="556"/>
      <c r="CC20" s="556"/>
      <c r="CD20" s="556"/>
      <c r="CE20" s="556"/>
      <c r="CF20" s="556"/>
      <c r="CG20" s="556"/>
      <c r="CH20" s="556"/>
      <c r="CI20" s="556"/>
      <c r="CJ20" s="556"/>
      <c r="CK20" s="556"/>
    </row>
    <row r="21" spans="1:89" s="555" customFormat="1">
      <c r="A21" s="536">
        <v>9</v>
      </c>
      <c r="B21" s="536" t="str">
        <f>แยกจำนวนนักเรียน!B44</f>
        <v>วัดสุภาษิตาราม</v>
      </c>
      <c r="C21" s="536" t="str">
        <f>แยกจำนวนนักเรียน!C44</f>
        <v>ปากพะยูน</v>
      </c>
      <c r="D21" s="536">
        <f>แยกจำนวนนักเรียน!D44</f>
        <v>0</v>
      </c>
      <c r="E21" s="536">
        <f>แยกจำนวนนักเรียน!E44</f>
        <v>24</v>
      </c>
      <c r="F21" s="536">
        <f>แยกจำนวนนักเรียน!F44</f>
        <v>4</v>
      </c>
      <c r="G21" s="536" t="str">
        <f>แยกจำนวนนักเรียน!G44</f>
        <v>ป</v>
      </c>
      <c r="H21" s="682">
        <f>แยกจำนวนนักเรียน!H44</f>
        <v>15</v>
      </c>
      <c r="I21" s="683">
        <f t="shared" si="3"/>
        <v>1</v>
      </c>
      <c r="J21" s="682">
        <f>แยกจำนวนนักเรียน!J44</f>
        <v>17</v>
      </c>
      <c r="K21" s="683">
        <f t="shared" si="4"/>
        <v>1</v>
      </c>
      <c r="L21" s="682">
        <f>แยกจำนวนนักเรียน!L44</f>
        <v>8</v>
      </c>
      <c r="M21" s="683">
        <f t="shared" si="12"/>
        <v>1</v>
      </c>
      <c r="N21" s="682">
        <f>แยกจำนวนนักเรียน!N44</f>
        <v>13</v>
      </c>
      <c r="O21" s="683">
        <f t="shared" si="13"/>
        <v>1</v>
      </c>
      <c r="P21" s="682">
        <f>แยกจำนวนนักเรียน!P44</f>
        <v>12</v>
      </c>
      <c r="Q21" s="683">
        <f t="shared" si="14"/>
        <v>1</v>
      </c>
      <c r="R21" s="682">
        <f>แยกจำนวนนักเรียน!R44</f>
        <v>15</v>
      </c>
      <c r="S21" s="683">
        <f t="shared" si="15"/>
        <v>1</v>
      </c>
      <c r="T21" s="682">
        <f>แยกจำนวนนักเรียน!T44</f>
        <v>10</v>
      </c>
      <c r="U21" s="683">
        <f t="shared" si="16"/>
        <v>1</v>
      </c>
      <c r="V21" s="682">
        <f>แยกจำนวนนักเรียน!V44</f>
        <v>14</v>
      </c>
      <c r="W21" s="683">
        <f t="shared" si="17"/>
        <v>1</v>
      </c>
      <c r="X21" s="682">
        <f>แยกจำนวนนักเรียน!X44</f>
        <v>0</v>
      </c>
      <c r="Y21" s="682">
        <f>แยกจำนวนนักเรียน!Y44</f>
        <v>0</v>
      </c>
      <c r="Z21" s="682">
        <f>แยกจำนวนนักเรียน!Z44</f>
        <v>0</v>
      </c>
      <c r="AA21" s="682">
        <f>แยกจำนวนนักเรียน!AA44</f>
        <v>0</v>
      </c>
      <c r="AB21" s="682">
        <f>แยกจำนวนนักเรียน!AB44</f>
        <v>0</v>
      </c>
      <c r="AC21" s="682">
        <f>แยกจำนวนนักเรียน!AC44</f>
        <v>0</v>
      </c>
      <c r="AD21" s="682">
        <f>แยกจำนวนนักเรียน!AD44</f>
        <v>0</v>
      </c>
      <c r="AE21" s="682">
        <f>แยกจำนวนนักเรียน!AE44</f>
        <v>0</v>
      </c>
      <c r="AF21" s="682">
        <f>แยกจำนวนนักเรียน!AF44</f>
        <v>0</v>
      </c>
      <c r="AG21" s="682">
        <f>แยกจำนวนนักเรียน!AG44</f>
        <v>0</v>
      </c>
      <c r="AH21" s="682">
        <f>แยกจำนวนนักเรียน!AH44</f>
        <v>0</v>
      </c>
      <c r="AI21" s="682">
        <f>แยกจำนวนนักเรียน!AI44</f>
        <v>0</v>
      </c>
      <c r="AJ21" s="684">
        <f t="shared" si="18"/>
        <v>104</v>
      </c>
      <c r="AK21" s="685">
        <f t="shared" si="19"/>
        <v>8</v>
      </c>
      <c r="AL21" s="682">
        <f>แยกจำนวนนักเรียน!AL44</f>
        <v>1</v>
      </c>
      <c r="AM21" s="682">
        <f>แยกจำนวนนักเรียน!AM44</f>
        <v>8</v>
      </c>
      <c r="AN21" s="685">
        <f t="shared" si="20"/>
        <v>9</v>
      </c>
      <c r="AO21" s="686">
        <f t="shared" si="21"/>
        <v>1</v>
      </c>
      <c r="AP21" s="687">
        <f t="shared" si="22"/>
        <v>6</v>
      </c>
      <c r="AQ21" s="685">
        <f t="shared" si="23"/>
        <v>7</v>
      </c>
      <c r="AR21" s="688">
        <f t="shared" si="24"/>
        <v>0</v>
      </c>
      <c r="AS21" s="688">
        <f t="shared" si="25"/>
        <v>2</v>
      </c>
      <c r="AT21" s="688">
        <f t="shared" si="26"/>
        <v>2</v>
      </c>
      <c r="AU21" s="608">
        <f t="shared" si="27"/>
        <v>28.571428571428569</v>
      </c>
      <c r="AV21" s="682">
        <f>แยกจำนวนนักเรียน!AV44</f>
        <v>0</v>
      </c>
      <c r="AW21" s="682">
        <f>แยกจำนวนนักเรียน!AW44</f>
        <v>0</v>
      </c>
      <c r="AX21" s="682">
        <f>แยกจำนวนนักเรียน!AX44</f>
        <v>0</v>
      </c>
      <c r="AY21" s="682">
        <f>แยกจำนวนนักเรียน!AY44</f>
        <v>0</v>
      </c>
      <c r="AZ21" s="685">
        <f t="shared" si="28"/>
        <v>2</v>
      </c>
      <c r="BA21" s="608">
        <f t="shared" si="29"/>
        <v>28.571428571428569</v>
      </c>
      <c r="BC21" s="556"/>
      <c r="BD21" s="556">
        <f t="shared" si="32"/>
        <v>1</v>
      </c>
      <c r="BE21" s="556">
        <f t="shared" si="33"/>
        <v>6</v>
      </c>
      <c r="BF21" s="556"/>
      <c r="BG21" s="556"/>
      <c r="BH21" s="556"/>
      <c r="BI21" s="556"/>
      <c r="BJ21" s="556"/>
      <c r="BK21" s="556"/>
      <c r="BL21" s="556"/>
      <c r="BM21" s="556"/>
      <c r="BN21" s="556"/>
      <c r="BO21" s="556"/>
      <c r="BP21" s="556"/>
      <c r="BQ21" s="556"/>
      <c r="BR21" s="556"/>
      <c r="BS21" s="556"/>
      <c r="BT21" s="556"/>
      <c r="BU21" s="556"/>
      <c r="BV21" s="556"/>
      <c r="BW21" s="556"/>
      <c r="BX21" s="556"/>
      <c r="BY21" s="556"/>
      <c r="BZ21" s="556"/>
      <c r="CA21" s="556"/>
      <c r="CB21" s="556"/>
      <c r="CC21" s="556"/>
      <c r="CD21" s="556"/>
      <c r="CE21" s="556"/>
      <c r="CF21" s="556"/>
      <c r="CG21" s="556"/>
      <c r="CH21" s="556"/>
      <c r="CI21" s="556"/>
      <c r="CJ21" s="556"/>
      <c r="CK21" s="556"/>
    </row>
    <row r="22" spans="1:89" s="555" customFormat="1">
      <c r="A22" s="536">
        <v>10</v>
      </c>
      <c r="B22" s="536" t="str">
        <f>แยกจำนวนนักเรียน!B45</f>
        <v>วัดควนขี้แรด</v>
      </c>
      <c r="C22" s="536" t="str">
        <f>แยกจำนวนนักเรียน!C45</f>
        <v>กงหรา</v>
      </c>
      <c r="D22" s="536">
        <f>แยกจำนวนนักเรียน!D45</f>
        <v>0</v>
      </c>
      <c r="E22" s="536">
        <f>แยกจำนวนนักเรียน!E45</f>
        <v>4</v>
      </c>
      <c r="F22" s="536">
        <f>แยกจำนวนนักเรียน!F45</f>
        <v>4</v>
      </c>
      <c r="G22" s="536" t="str">
        <f>แยกจำนวนนักเรียน!G45</f>
        <v>ป</v>
      </c>
      <c r="H22" s="682">
        <f>แยกจำนวนนักเรียน!H45</f>
        <v>11</v>
      </c>
      <c r="I22" s="683">
        <f t="shared" si="3"/>
        <v>1</v>
      </c>
      <c r="J22" s="682">
        <f>แยกจำนวนนักเรียน!J45</f>
        <v>10</v>
      </c>
      <c r="K22" s="683">
        <f t="shared" si="4"/>
        <v>1</v>
      </c>
      <c r="L22" s="682">
        <f>แยกจำนวนนักเรียน!L45</f>
        <v>8</v>
      </c>
      <c r="M22" s="683">
        <f t="shared" si="12"/>
        <v>1</v>
      </c>
      <c r="N22" s="682">
        <f>แยกจำนวนนักเรียน!N45</f>
        <v>15</v>
      </c>
      <c r="O22" s="683">
        <f t="shared" si="13"/>
        <v>1</v>
      </c>
      <c r="P22" s="682">
        <f>แยกจำนวนนักเรียน!P45</f>
        <v>11</v>
      </c>
      <c r="Q22" s="683">
        <f t="shared" si="14"/>
        <v>1</v>
      </c>
      <c r="R22" s="682">
        <f>แยกจำนวนนักเรียน!R45</f>
        <v>16</v>
      </c>
      <c r="S22" s="683">
        <f t="shared" si="15"/>
        <v>1</v>
      </c>
      <c r="T22" s="682">
        <f>แยกจำนวนนักเรียน!T45</f>
        <v>18</v>
      </c>
      <c r="U22" s="683">
        <f t="shared" si="16"/>
        <v>1</v>
      </c>
      <c r="V22" s="682">
        <f>แยกจำนวนนักเรียน!V45</f>
        <v>16</v>
      </c>
      <c r="W22" s="683">
        <f t="shared" si="17"/>
        <v>1</v>
      </c>
      <c r="X22" s="682">
        <f>แยกจำนวนนักเรียน!X45</f>
        <v>0</v>
      </c>
      <c r="Y22" s="682">
        <f>แยกจำนวนนักเรียน!Y45</f>
        <v>0</v>
      </c>
      <c r="Z22" s="682">
        <f>แยกจำนวนนักเรียน!Z45</f>
        <v>0</v>
      </c>
      <c r="AA22" s="682">
        <f>แยกจำนวนนักเรียน!AA45</f>
        <v>0</v>
      </c>
      <c r="AB22" s="682">
        <f>แยกจำนวนนักเรียน!AB45</f>
        <v>0</v>
      </c>
      <c r="AC22" s="682">
        <f>แยกจำนวนนักเรียน!AC45</f>
        <v>0</v>
      </c>
      <c r="AD22" s="682">
        <f>แยกจำนวนนักเรียน!AD45</f>
        <v>0</v>
      </c>
      <c r="AE22" s="682">
        <f>แยกจำนวนนักเรียน!AE45</f>
        <v>0</v>
      </c>
      <c r="AF22" s="682">
        <f>แยกจำนวนนักเรียน!AF45</f>
        <v>0</v>
      </c>
      <c r="AG22" s="682">
        <f>แยกจำนวนนักเรียน!AG45</f>
        <v>0</v>
      </c>
      <c r="AH22" s="682">
        <f>แยกจำนวนนักเรียน!AH45</f>
        <v>0</v>
      </c>
      <c r="AI22" s="682">
        <f>แยกจำนวนนักเรียน!AI45</f>
        <v>0</v>
      </c>
      <c r="AJ22" s="684">
        <f t="shared" si="18"/>
        <v>105</v>
      </c>
      <c r="AK22" s="685">
        <f t="shared" si="19"/>
        <v>8</v>
      </c>
      <c r="AL22" s="682">
        <f>แยกจำนวนนักเรียน!AL45</f>
        <v>1</v>
      </c>
      <c r="AM22" s="682">
        <f>แยกจำนวนนักเรียน!AM45</f>
        <v>9</v>
      </c>
      <c r="AN22" s="685">
        <f t="shared" si="20"/>
        <v>10</v>
      </c>
      <c r="AO22" s="686">
        <f t="shared" si="21"/>
        <v>1</v>
      </c>
      <c r="AP22" s="687">
        <f t="shared" si="22"/>
        <v>6</v>
      </c>
      <c r="AQ22" s="685">
        <f t="shared" si="23"/>
        <v>7</v>
      </c>
      <c r="AR22" s="688">
        <f t="shared" si="24"/>
        <v>0</v>
      </c>
      <c r="AS22" s="688">
        <f t="shared" si="25"/>
        <v>3</v>
      </c>
      <c r="AT22" s="688">
        <f t="shared" si="26"/>
        <v>3</v>
      </c>
      <c r="AU22" s="608">
        <f t="shared" si="27"/>
        <v>42.857142857142854</v>
      </c>
      <c r="AV22" s="682">
        <f>แยกจำนวนนักเรียน!AV45</f>
        <v>1</v>
      </c>
      <c r="AW22" s="682">
        <f>แยกจำนวนนักเรียน!AW45</f>
        <v>0</v>
      </c>
      <c r="AX22" s="682">
        <f>แยกจำนวนนักเรียน!AX45</f>
        <v>0</v>
      </c>
      <c r="AY22" s="682">
        <f>แยกจำนวนนักเรียน!AY45</f>
        <v>0</v>
      </c>
      <c r="AZ22" s="685">
        <f t="shared" si="28"/>
        <v>2</v>
      </c>
      <c r="BA22" s="608">
        <f t="shared" si="29"/>
        <v>28.571428571428569</v>
      </c>
      <c r="BC22" s="556"/>
      <c r="BD22" s="556">
        <f t="shared" si="32"/>
        <v>1</v>
      </c>
      <c r="BE22" s="556">
        <f t="shared" si="33"/>
        <v>6</v>
      </c>
      <c r="BF22" s="556"/>
      <c r="BG22" s="556"/>
      <c r="BH22" s="556"/>
      <c r="BI22" s="556"/>
      <c r="BJ22" s="556"/>
      <c r="BK22" s="556"/>
      <c r="BL22" s="556"/>
      <c r="BM22" s="556"/>
      <c r="BN22" s="556"/>
      <c r="BO22" s="556"/>
      <c r="BP22" s="556"/>
      <c r="BQ22" s="556"/>
      <c r="BR22" s="556"/>
      <c r="BS22" s="556"/>
      <c r="BT22" s="556"/>
      <c r="BU22" s="556"/>
      <c r="BV22" s="556"/>
      <c r="BW22" s="556"/>
      <c r="BX22" s="556"/>
      <c r="BY22" s="556"/>
      <c r="BZ22" s="556"/>
      <c r="CA22" s="556"/>
      <c r="CB22" s="556"/>
      <c r="CC22" s="556"/>
      <c r="CD22" s="556"/>
      <c r="CE22" s="556"/>
      <c r="CF22" s="556"/>
      <c r="CG22" s="556"/>
      <c r="CH22" s="556"/>
      <c r="CI22" s="556"/>
      <c r="CJ22" s="556"/>
      <c r="CK22" s="556"/>
    </row>
    <row r="23" spans="1:89" s="555" customFormat="1">
      <c r="A23" s="536">
        <v>11</v>
      </c>
      <c r="B23" s="536" t="str">
        <f>แยกจำนวนนักเรียน!B46</f>
        <v>บ้านคลองใหญ่</v>
      </c>
      <c r="C23" s="536" t="str">
        <f>แยกจำนวนนักเรียน!C46</f>
        <v>ตะโหมด</v>
      </c>
      <c r="D23" s="536">
        <f>แยกจำนวนนักเรียน!D46</f>
        <v>0</v>
      </c>
      <c r="E23" s="536">
        <f>แยกจำนวนนักเรียน!E46</f>
        <v>26</v>
      </c>
      <c r="F23" s="536">
        <f>แยกจำนวนนักเรียน!F46</f>
        <v>4</v>
      </c>
      <c r="G23" s="536" t="str">
        <f>แยกจำนวนนักเรียน!G46</f>
        <v>ป</v>
      </c>
      <c r="H23" s="682">
        <f>แยกจำนวนนักเรียน!H46</f>
        <v>15</v>
      </c>
      <c r="I23" s="683">
        <f t="shared" si="3"/>
        <v>1</v>
      </c>
      <c r="J23" s="682">
        <f>แยกจำนวนนักเรียน!J46</f>
        <v>21</v>
      </c>
      <c r="K23" s="683">
        <f t="shared" si="4"/>
        <v>1</v>
      </c>
      <c r="L23" s="682">
        <f>แยกจำนวนนักเรียน!L46</f>
        <v>15</v>
      </c>
      <c r="M23" s="683">
        <f t="shared" si="12"/>
        <v>1</v>
      </c>
      <c r="N23" s="682">
        <f>แยกจำนวนนักเรียน!N46</f>
        <v>5</v>
      </c>
      <c r="O23" s="683">
        <f t="shared" si="13"/>
        <v>1</v>
      </c>
      <c r="P23" s="682">
        <f>แยกจำนวนนักเรียน!P46</f>
        <v>14</v>
      </c>
      <c r="Q23" s="683">
        <f t="shared" si="14"/>
        <v>1</v>
      </c>
      <c r="R23" s="682">
        <f>แยกจำนวนนักเรียน!R46</f>
        <v>9</v>
      </c>
      <c r="S23" s="683">
        <f t="shared" si="15"/>
        <v>1</v>
      </c>
      <c r="T23" s="682">
        <f>แยกจำนวนนักเรียน!T46</f>
        <v>15</v>
      </c>
      <c r="U23" s="683">
        <f t="shared" si="16"/>
        <v>1</v>
      </c>
      <c r="V23" s="682">
        <f>แยกจำนวนนักเรียน!V46</f>
        <v>19</v>
      </c>
      <c r="W23" s="683">
        <f t="shared" si="17"/>
        <v>1</v>
      </c>
      <c r="X23" s="682">
        <f>แยกจำนวนนักเรียน!X46</f>
        <v>0</v>
      </c>
      <c r="Y23" s="682">
        <f>แยกจำนวนนักเรียน!Y46</f>
        <v>0</v>
      </c>
      <c r="Z23" s="682">
        <f>แยกจำนวนนักเรียน!Z46</f>
        <v>0</v>
      </c>
      <c r="AA23" s="682">
        <f>แยกจำนวนนักเรียน!AA46</f>
        <v>0</v>
      </c>
      <c r="AB23" s="682">
        <f>แยกจำนวนนักเรียน!AB46</f>
        <v>0</v>
      </c>
      <c r="AC23" s="682">
        <f>แยกจำนวนนักเรียน!AC46</f>
        <v>0</v>
      </c>
      <c r="AD23" s="682">
        <f>แยกจำนวนนักเรียน!AD46</f>
        <v>0</v>
      </c>
      <c r="AE23" s="682">
        <f>แยกจำนวนนักเรียน!AE46</f>
        <v>0</v>
      </c>
      <c r="AF23" s="682">
        <f>แยกจำนวนนักเรียน!AF46</f>
        <v>0</v>
      </c>
      <c r="AG23" s="682">
        <f>แยกจำนวนนักเรียน!AG46</f>
        <v>0</v>
      </c>
      <c r="AH23" s="682">
        <f>แยกจำนวนนักเรียน!AH46</f>
        <v>0</v>
      </c>
      <c r="AI23" s="682">
        <f>แยกจำนวนนักเรียน!AI46</f>
        <v>0</v>
      </c>
      <c r="AJ23" s="684">
        <f t="shared" si="18"/>
        <v>113</v>
      </c>
      <c r="AK23" s="685">
        <f t="shared" si="19"/>
        <v>8</v>
      </c>
      <c r="AL23" s="682">
        <f>แยกจำนวนนักเรียน!AL46</f>
        <v>1</v>
      </c>
      <c r="AM23" s="682">
        <f>แยกจำนวนนักเรียน!AM46</f>
        <v>8</v>
      </c>
      <c r="AN23" s="685">
        <f t="shared" si="20"/>
        <v>9</v>
      </c>
      <c r="AO23" s="686">
        <f t="shared" si="21"/>
        <v>1</v>
      </c>
      <c r="AP23" s="687">
        <f t="shared" si="22"/>
        <v>6</v>
      </c>
      <c r="AQ23" s="685">
        <f t="shared" si="23"/>
        <v>7</v>
      </c>
      <c r="AR23" s="688">
        <f t="shared" si="24"/>
        <v>0</v>
      </c>
      <c r="AS23" s="688">
        <f t="shared" si="25"/>
        <v>2</v>
      </c>
      <c r="AT23" s="688">
        <f t="shared" si="26"/>
        <v>2</v>
      </c>
      <c r="AU23" s="608">
        <f t="shared" si="27"/>
        <v>28.571428571428569</v>
      </c>
      <c r="AV23" s="682">
        <f>แยกจำนวนนักเรียน!AV46</f>
        <v>0</v>
      </c>
      <c r="AW23" s="682">
        <f>แยกจำนวนนักเรียน!AW46</f>
        <v>0</v>
      </c>
      <c r="AX23" s="682">
        <f>แยกจำนวนนักเรียน!AX46</f>
        <v>0</v>
      </c>
      <c r="AY23" s="682">
        <f>แยกจำนวนนักเรียน!AY46</f>
        <v>0</v>
      </c>
      <c r="AZ23" s="685">
        <f t="shared" si="28"/>
        <v>2</v>
      </c>
      <c r="BA23" s="608">
        <f t="shared" si="29"/>
        <v>28.571428571428569</v>
      </c>
      <c r="BC23" s="556"/>
      <c r="BD23" s="556">
        <f t="shared" si="32"/>
        <v>1</v>
      </c>
      <c r="BE23" s="556">
        <f t="shared" si="33"/>
        <v>6</v>
      </c>
      <c r="BF23" s="556"/>
      <c r="BG23" s="556"/>
      <c r="BH23" s="556"/>
      <c r="BI23" s="556"/>
      <c r="BJ23" s="556"/>
      <c r="BK23" s="556"/>
      <c r="BL23" s="556"/>
      <c r="BM23" s="556"/>
      <c r="BN23" s="556"/>
      <c r="BO23" s="556"/>
      <c r="BP23" s="556"/>
      <c r="BQ23" s="556"/>
      <c r="BR23" s="556"/>
      <c r="BS23" s="556"/>
      <c r="BT23" s="556"/>
      <c r="BU23" s="556"/>
      <c r="BV23" s="556"/>
      <c r="BW23" s="556"/>
      <c r="BX23" s="556"/>
      <c r="BY23" s="556"/>
      <c r="BZ23" s="556"/>
      <c r="CA23" s="556"/>
      <c r="CB23" s="556"/>
      <c r="CC23" s="556"/>
      <c r="CD23" s="556"/>
      <c r="CE23" s="556"/>
      <c r="CF23" s="556"/>
      <c r="CG23" s="556"/>
      <c r="CH23" s="556"/>
      <c r="CI23" s="556"/>
      <c r="CJ23" s="556"/>
      <c r="CK23" s="556"/>
    </row>
    <row r="24" spans="1:89" s="555" customFormat="1">
      <c r="A24" s="536">
        <v>12</v>
      </c>
      <c r="B24" s="536" t="str">
        <f>แยกจำนวนนักเรียน!B47</f>
        <v>วัดหานโพธิ์</v>
      </c>
      <c r="C24" s="536" t="str">
        <f>แยกจำนวนนักเรียน!C47</f>
        <v>เขาชัยสน</v>
      </c>
      <c r="D24" s="536">
        <f>แยกจำนวนนักเรียน!D47</f>
        <v>0</v>
      </c>
      <c r="E24" s="536">
        <f>แยกจำนวนนักเรียน!E47</f>
        <v>25</v>
      </c>
      <c r="F24" s="536">
        <f>แยกจำนวนนักเรียน!F47</f>
        <v>4</v>
      </c>
      <c r="G24" s="536" t="str">
        <f>แยกจำนวนนักเรียน!G47</f>
        <v>ป</v>
      </c>
      <c r="H24" s="682">
        <f>แยกจำนวนนักเรียน!H47</f>
        <v>4</v>
      </c>
      <c r="I24" s="683">
        <f t="shared" si="3"/>
        <v>1</v>
      </c>
      <c r="J24" s="682">
        <f>แยกจำนวนนักเรียน!J47</f>
        <v>4</v>
      </c>
      <c r="K24" s="683">
        <f t="shared" si="4"/>
        <v>1</v>
      </c>
      <c r="L24" s="682">
        <f>แยกจำนวนนักเรียน!L47</f>
        <v>20</v>
      </c>
      <c r="M24" s="683">
        <f t="shared" si="12"/>
        <v>1</v>
      </c>
      <c r="N24" s="682">
        <f>แยกจำนวนนักเรียน!N47</f>
        <v>12</v>
      </c>
      <c r="O24" s="683">
        <f t="shared" si="13"/>
        <v>1</v>
      </c>
      <c r="P24" s="682">
        <f>แยกจำนวนนักเรียน!P47</f>
        <v>11</v>
      </c>
      <c r="Q24" s="683">
        <f t="shared" si="14"/>
        <v>1</v>
      </c>
      <c r="R24" s="682">
        <f>แยกจำนวนนักเรียน!R47</f>
        <v>14</v>
      </c>
      <c r="S24" s="683">
        <f t="shared" si="15"/>
        <v>1</v>
      </c>
      <c r="T24" s="682">
        <f>แยกจำนวนนักเรียน!T47</f>
        <v>9</v>
      </c>
      <c r="U24" s="683">
        <f t="shared" si="16"/>
        <v>1</v>
      </c>
      <c r="V24" s="682">
        <f>แยกจำนวนนักเรียน!V47</f>
        <v>7</v>
      </c>
      <c r="W24" s="683">
        <f t="shared" si="17"/>
        <v>1</v>
      </c>
      <c r="X24" s="682">
        <f>แยกจำนวนนักเรียน!X47</f>
        <v>0</v>
      </c>
      <c r="Y24" s="682">
        <f>แยกจำนวนนักเรียน!Y47</f>
        <v>0</v>
      </c>
      <c r="Z24" s="682">
        <f>แยกจำนวนนักเรียน!Z47</f>
        <v>0</v>
      </c>
      <c r="AA24" s="682">
        <f>แยกจำนวนนักเรียน!AA47</f>
        <v>0</v>
      </c>
      <c r="AB24" s="682">
        <f>แยกจำนวนนักเรียน!AB47</f>
        <v>0</v>
      </c>
      <c r="AC24" s="682">
        <f>แยกจำนวนนักเรียน!AC47</f>
        <v>0</v>
      </c>
      <c r="AD24" s="682">
        <f>แยกจำนวนนักเรียน!AD47</f>
        <v>0</v>
      </c>
      <c r="AE24" s="682">
        <f>แยกจำนวนนักเรียน!AE47</f>
        <v>0</v>
      </c>
      <c r="AF24" s="682">
        <f>แยกจำนวนนักเรียน!AF47</f>
        <v>0</v>
      </c>
      <c r="AG24" s="682">
        <f>แยกจำนวนนักเรียน!AG47</f>
        <v>0</v>
      </c>
      <c r="AH24" s="682">
        <f>แยกจำนวนนักเรียน!AH47</f>
        <v>0</v>
      </c>
      <c r="AI24" s="682">
        <f>แยกจำนวนนักเรียน!AI47</f>
        <v>0</v>
      </c>
      <c r="AJ24" s="684">
        <f t="shared" si="18"/>
        <v>81</v>
      </c>
      <c r="AK24" s="685">
        <f t="shared" si="19"/>
        <v>8</v>
      </c>
      <c r="AL24" s="682">
        <f>แยกจำนวนนักเรียน!AL47</f>
        <v>1</v>
      </c>
      <c r="AM24" s="682">
        <f>แยกจำนวนนักเรียน!AM47</f>
        <v>7</v>
      </c>
      <c r="AN24" s="685">
        <f t="shared" si="20"/>
        <v>8</v>
      </c>
      <c r="AO24" s="686">
        <f t="shared" si="21"/>
        <v>1</v>
      </c>
      <c r="AP24" s="687">
        <f t="shared" si="22"/>
        <v>5</v>
      </c>
      <c r="AQ24" s="685">
        <f t="shared" si="23"/>
        <v>6</v>
      </c>
      <c r="AR24" s="688">
        <f t="shared" si="24"/>
        <v>0</v>
      </c>
      <c r="AS24" s="688">
        <f t="shared" si="25"/>
        <v>2</v>
      </c>
      <c r="AT24" s="688">
        <f t="shared" si="26"/>
        <v>2</v>
      </c>
      <c r="AU24" s="608">
        <f t="shared" si="27"/>
        <v>33.333333333333329</v>
      </c>
      <c r="AV24" s="682">
        <f>แยกจำนวนนักเรียน!AV47</f>
        <v>0</v>
      </c>
      <c r="AW24" s="682">
        <f>แยกจำนวนนักเรียน!AW47</f>
        <v>0</v>
      </c>
      <c r="AX24" s="682">
        <f>แยกจำนวนนักเรียน!AX47</f>
        <v>0</v>
      </c>
      <c r="AY24" s="682">
        <f>แยกจำนวนนักเรียน!AY47</f>
        <v>0</v>
      </c>
      <c r="AZ24" s="685">
        <f t="shared" si="28"/>
        <v>2</v>
      </c>
      <c r="BA24" s="608">
        <f t="shared" si="29"/>
        <v>33.333333333333329</v>
      </c>
      <c r="BC24" s="556"/>
      <c r="BD24" s="556">
        <f t="shared" ref="BD24:BD33" si="34">IF(AJ24&lt;=0,0,IF(AJ24&lt;=359,1,IF(AJ24&lt;=719,2,IF(AJ24&lt;=1079,3,IF(AJ24&lt;=1679,4,IF(AJ24&lt;=1680,5,IF(AJ24&lt;=1680,1,5)))))))</f>
        <v>1</v>
      </c>
      <c r="BE24" s="556">
        <f t="shared" ref="BE24:BE33" si="35">IF((H24+J24+L24+N24+P24+R24+T24+V24)&lt;=0,0,IF((H24+J24+L24+N24+P24+R24++T24+V24)&lt;=20,1,IF((H24+J24+L24+N24+P24+R24+T24+V24)&lt;=40,2,IF((H24+J24+L24+N24+P24+R24+T24+V24)&lt;=60,3,IF((H24+J24+L24+N24+P24+R24+T24+V24)&lt;=80,4,IF((H24+J24+L24+N24+P24+R24+T24+V24)&lt;=100,5,IF((H24+J24+L24+N24+P24+R24+T24+V24)&lt;=120,6,0)))))))+((Y24+AA24+AC24+AE24+AG24+AI24)*2)</f>
        <v>5</v>
      </c>
      <c r="BF24" s="556"/>
      <c r="BG24" s="556"/>
      <c r="BH24" s="556"/>
      <c r="BI24" s="556"/>
      <c r="BJ24" s="556"/>
      <c r="BK24" s="556"/>
      <c r="BL24" s="556"/>
      <c r="BM24" s="556"/>
      <c r="BN24" s="556"/>
      <c r="BO24" s="556"/>
      <c r="BP24" s="556"/>
      <c r="BQ24" s="556"/>
      <c r="BR24" s="556"/>
      <c r="BS24" s="556"/>
      <c r="BT24" s="556"/>
      <c r="BU24" s="556"/>
      <c r="BV24" s="556"/>
      <c r="BW24" s="556"/>
      <c r="BX24" s="556"/>
      <c r="BY24" s="556"/>
      <c r="BZ24" s="556"/>
      <c r="CA24" s="556"/>
      <c r="CB24" s="556"/>
      <c r="CC24" s="556"/>
      <c r="CD24" s="556"/>
      <c r="CE24" s="556"/>
      <c r="CF24" s="556"/>
      <c r="CG24" s="556"/>
      <c r="CH24" s="556"/>
      <c r="CI24" s="556"/>
      <c r="CJ24" s="556"/>
      <c r="CK24" s="556"/>
    </row>
    <row r="25" spans="1:89" s="555" customFormat="1">
      <c r="A25" s="536">
        <v>13</v>
      </c>
      <c r="B25" s="536" t="str">
        <f>แยกจำนวนนักเรียน!B48</f>
        <v>บ้านโคกม่วง (ดำประชาอุทิศ)</v>
      </c>
      <c r="C25" s="536" t="str">
        <f>แยกจำนวนนักเรียน!C48</f>
        <v>เขาชัยสน</v>
      </c>
      <c r="D25" s="536">
        <f>แยกจำนวนนักเรียน!D48</f>
        <v>0</v>
      </c>
      <c r="E25" s="536">
        <f>แยกจำนวนนักเรียน!E48</f>
        <v>20</v>
      </c>
      <c r="F25" s="536">
        <f>แยกจำนวนนักเรียน!F48</f>
        <v>4</v>
      </c>
      <c r="G25" s="536" t="str">
        <f>แยกจำนวนนักเรียน!G48</f>
        <v>ป</v>
      </c>
      <c r="H25" s="682">
        <f>แยกจำนวนนักเรียน!H48</f>
        <v>12</v>
      </c>
      <c r="I25" s="683">
        <f t="shared" si="3"/>
        <v>1</v>
      </c>
      <c r="J25" s="682">
        <f>แยกจำนวนนักเรียน!J48</f>
        <v>12</v>
      </c>
      <c r="K25" s="683">
        <f t="shared" si="4"/>
        <v>1</v>
      </c>
      <c r="L25" s="682">
        <f>แยกจำนวนนักเรียน!L48</f>
        <v>14</v>
      </c>
      <c r="M25" s="683">
        <f t="shared" si="12"/>
        <v>1</v>
      </c>
      <c r="N25" s="682">
        <f>แยกจำนวนนักเรียน!N48</f>
        <v>11</v>
      </c>
      <c r="O25" s="683">
        <f t="shared" si="13"/>
        <v>1</v>
      </c>
      <c r="P25" s="682">
        <f>แยกจำนวนนักเรียน!P48</f>
        <v>14</v>
      </c>
      <c r="Q25" s="683">
        <f t="shared" si="14"/>
        <v>1</v>
      </c>
      <c r="R25" s="682">
        <f>แยกจำนวนนักเรียน!R48</f>
        <v>9</v>
      </c>
      <c r="S25" s="683">
        <f t="shared" si="15"/>
        <v>1</v>
      </c>
      <c r="T25" s="682">
        <f>แยกจำนวนนักเรียน!T48</f>
        <v>15</v>
      </c>
      <c r="U25" s="683">
        <f t="shared" si="16"/>
        <v>1</v>
      </c>
      <c r="V25" s="682">
        <f>แยกจำนวนนักเรียน!V48</f>
        <v>9</v>
      </c>
      <c r="W25" s="683">
        <f t="shared" si="17"/>
        <v>1</v>
      </c>
      <c r="X25" s="682">
        <f>แยกจำนวนนักเรียน!X48</f>
        <v>0</v>
      </c>
      <c r="Y25" s="682">
        <f>แยกจำนวนนักเรียน!Y48</f>
        <v>0</v>
      </c>
      <c r="Z25" s="682">
        <f>แยกจำนวนนักเรียน!Z48</f>
        <v>0</v>
      </c>
      <c r="AA25" s="682">
        <f>แยกจำนวนนักเรียน!AA48</f>
        <v>0</v>
      </c>
      <c r="AB25" s="682">
        <f>แยกจำนวนนักเรียน!AB48</f>
        <v>0</v>
      </c>
      <c r="AC25" s="682">
        <f>แยกจำนวนนักเรียน!AC48</f>
        <v>0</v>
      </c>
      <c r="AD25" s="682">
        <f>แยกจำนวนนักเรียน!AD48</f>
        <v>0</v>
      </c>
      <c r="AE25" s="682">
        <f>แยกจำนวนนักเรียน!AE48</f>
        <v>0</v>
      </c>
      <c r="AF25" s="682">
        <f>แยกจำนวนนักเรียน!AF48</f>
        <v>0</v>
      </c>
      <c r="AG25" s="682">
        <f>แยกจำนวนนักเรียน!AG48</f>
        <v>0</v>
      </c>
      <c r="AH25" s="682">
        <f>แยกจำนวนนักเรียน!AH48</f>
        <v>0</v>
      </c>
      <c r="AI25" s="682">
        <f>แยกจำนวนนักเรียน!AI48</f>
        <v>0</v>
      </c>
      <c r="AJ25" s="684">
        <f t="shared" si="18"/>
        <v>96</v>
      </c>
      <c r="AK25" s="685">
        <f t="shared" si="19"/>
        <v>8</v>
      </c>
      <c r="AL25" s="682">
        <f>แยกจำนวนนักเรียน!AL48</f>
        <v>1</v>
      </c>
      <c r="AM25" s="682">
        <f>แยกจำนวนนักเรียน!AM48</f>
        <v>7</v>
      </c>
      <c r="AN25" s="685">
        <f t="shared" si="20"/>
        <v>8</v>
      </c>
      <c r="AO25" s="686">
        <f t="shared" si="21"/>
        <v>1</v>
      </c>
      <c r="AP25" s="687">
        <f t="shared" si="22"/>
        <v>5</v>
      </c>
      <c r="AQ25" s="685">
        <f t="shared" si="23"/>
        <v>6</v>
      </c>
      <c r="AR25" s="688">
        <f t="shared" si="24"/>
        <v>0</v>
      </c>
      <c r="AS25" s="688">
        <f t="shared" si="25"/>
        <v>2</v>
      </c>
      <c r="AT25" s="688">
        <f t="shared" si="26"/>
        <v>2</v>
      </c>
      <c r="AU25" s="608">
        <f t="shared" si="27"/>
        <v>33.333333333333329</v>
      </c>
      <c r="AV25" s="682">
        <f>แยกจำนวนนักเรียน!AV48</f>
        <v>0</v>
      </c>
      <c r="AW25" s="682">
        <f>แยกจำนวนนักเรียน!AW48</f>
        <v>0</v>
      </c>
      <c r="AX25" s="682">
        <f>แยกจำนวนนักเรียน!AX48</f>
        <v>0</v>
      </c>
      <c r="AY25" s="682">
        <f>แยกจำนวนนักเรียน!AY48</f>
        <v>0</v>
      </c>
      <c r="AZ25" s="685">
        <f t="shared" si="28"/>
        <v>2</v>
      </c>
      <c r="BA25" s="608">
        <f t="shared" si="29"/>
        <v>33.333333333333329</v>
      </c>
      <c r="BC25" s="556"/>
      <c r="BD25" s="556">
        <f t="shared" si="34"/>
        <v>1</v>
      </c>
      <c r="BE25" s="556">
        <f t="shared" si="35"/>
        <v>5</v>
      </c>
      <c r="BF25" s="556"/>
      <c r="BG25" s="556"/>
      <c r="BH25" s="556"/>
      <c r="BI25" s="556"/>
      <c r="BJ25" s="556"/>
      <c r="BK25" s="556"/>
      <c r="BL25" s="556"/>
      <c r="BM25" s="556"/>
      <c r="BN25" s="556"/>
      <c r="BO25" s="556"/>
      <c r="BP25" s="556"/>
      <c r="BQ25" s="556"/>
      <c r="BR25" s="556"/>
      <c r="BS25" s="556"/>
      <c r="BT25" s="556"/>
      <c r="BU25" s="556"/>
      <c r="BV25" s="556"/>
      <c r="BW25" s="556"/>
      <c r="BX25" s="556"/>
      <c r="BY25" s="556"/>
      <c r="BZ25" s="556"/>
      <c r="CA25" s="556"/>
      <c r="CB25" s="556"/>
      <c r="CC25" s="556"/>
      <c r="CD25" s="556"/>
      <c r="CE25" s="556"/>
      <c r="CF25" s="556"/>
      <c r="CG25" s="556"/>
      <c r="CH25" s="556"/>
      <c r="CI25" s="556"/>
      <c r="CJ25" s="556"/>
      <c r="CK25" s="556"/>
    </row>
    <row r="26" spans="1:89" s="555" customFormat="1">
      <c r="A26" s="536">
        <v>14</v>
      </c>
      <c r="B26" s="536" t="str">
        <f>แยกจำนวนนักเรียน!B49</f>
        <v>วัดแหลมจองถนน</v>
      </c>
      <c r="C26" s="536" t="str">
        <f>แยกจำนวนนักเรียน!C49</f>
        <v>เขาชัยสน</v>
      </c>
      <c r="D26" s="536">
        <f>แยกจำนวนนักเรียน!D49</f>
        <v>0</v>
      </c>
      <c r="E26" s="536">
        <f>แยกจำนวนนักเรียน!E49</f>
        <v>15</v>
      </c>
      <c r="F26" s="536">
        <f>แยกจำนวนนักเรียน!F49</f>
        <v>4</v>
      </c>
      <c r="G26" s="536" t="str">
        <f>แยกจำนวนนักเรียน!G49</f>
        <v>ป</v>
      </c>
      <c r="H26" s="682">
        <f>แยกจำนวนนักเรียน!H49</f>
        <v>8</v>
      </c>
      <c r="I26" s="683">
        <f t="shared" si="3"/>
        <v>1</v>
      </c>
      <c r="J26" s="682">
        <f>แยกจำนวนนักเรียน!J49</f>
        <v>14</v>
      </c>
      <c r="K26" s="683">
        <f t="shared" si="4"/>
        <v>1</v>
      </c>
      <c r="L26" s="682">
        <f>แยกจำนวนนักเรียน!L49</f>
        <v>14</v>
      </c>
      <c r="M26" s="683">
        <f t="shared" si="12"/>
        <v>1</v>
      </c>
      <c r="N26" s="682">
        <f>แยกจำนวนนักเรียน!N49</f>
        <v>12</v>
      </c>
      <c r="O26" s="683">
        <f t="shared" si="13"/>
        <v>1</v>
      </c>
      <c r="P26" s="682">
        <f>แยกจำนวนนักเรียน!P49</f>
        <v>7</v>
      </c>
      <c r="Q26" s="683">
        <f t="shared" si="14"/>
        <v>1</v>
      </c>
      <c r="R26" s="682">
        <f>แยกจำนวนนักเรียน!R49</f>
        <v>16</v>
      </c>
      <c r="S26" s="683">
        <f t="shared" si="15"/>
        <v>1</v>
      </c>
      <c r="T26" s="682">
        <f>แยกจำนวนนักเรียน!T49</f>
        <v>14</v>
      </c>
      <c r="U26" s="683">
        <f t="shared" si="16"/>
        <v>1</v>
      </c>
      <c r="V26" s="682">
        <f>แยกจำนวนนักเรียน!V49</f>
        <v>15</v>
      </c>
      <c r="W26" s="683">
        <f t="shared" si="17"/>
        <v>1</v>
      </c>
      <c r="X26" s="682">
        <f>แยกจำนวนนักเรียน!X49</f>
        <v>0</v>
      </c>
      <c r="Y26" s="682">
        <f>แยกจำนวนนักเรียน!Y49</f>
        <v>0</v>
      </c>
      <c r="Z26" s="682">
        <f>แยกจำนวนนักเรียน!Z49</f>
        <v>0</v>
      </c>
      <c r="AA26" s="682">
        <f>แยกจำนวนนักเรียน!AA49</f>
        <v>0</v>
      </c>
      <c r="AB26" s="682">
        <f>แยกจำนวนนักเรียน!AB49</f>
        <v>0</v>
      </c>
      <c r="AC26" s="682">
        <f>แยกจำนวนนักเรียน!AC49</f>
        <v>0</v>
      </c>
      <c r="AD26" s="682">
        <f>แยกจำนวนนักเรียน!AD49</f>
        <v>0</v>
      </c>
      <c r="AE26" s="682">
        <f>แยกจำนวนนักเรียน!AE49</f>
        <v>0</v>
      </c>
      <c r="AF26" s="682">
        <f>แยกจำนวนนักเรียน!AF49</f>
        <v>0</v>
      </c>
      <c r="AG26" s="682">
        <f>แยกจำนวนนักเรียน!AG49</f>
        <v>0</v>
      </c>
      <c r="AH26" s="682">
        <f>แยกจำนวนนักเรียน!AH49</f>
        <v>0</v>
      </c>
      <c r="AI26" s="682">
        <f>แยกจำนวนนักเรียน!AI49</f>
        <v>0</v>
      </c>
      <c r="AJ26" s="684">
        <f t="shared" si="18"/>
        <v>100</v>
      </c>
      <c r="AK26" s="685">
        <f t="shared" si="19"/>
        <v>8</v>
      </c>
      <c r="AL26" s="682">
        <f>แยกจำนวนนักเรียน!AL49</f>
        <v>1</v>
      </c>
      <c r="AM26" s="682">
        <f>แยกจำนวนนักเรียน!AM49</f>
        <v>7</v>
      </c>
      <c r="AN26" s="685">
        <f t="shared" si="20"/>
        <v>8</v>
      </c>
      <c r="AO26" s="686">
        <f t="shared" si="21"/>
        <v>1</v>
      </c>
      <c r="AP26" s="687">
        <f t="shared" si="22"/>
        <v>5</v>
      </c>
      <c r="AQ26" s="685">
        <f t="shared" si="23"/>
        <v>6</v>
      </c>
      <c r="AR26" s="688">
        <f t="shared" si="24"/>
        <v>0</v>
      </c>
      <c r="AS26" s="688">
        <f t="shared" si="25"/>
        <v>2</v>
      </c>
      <c r="AT26" s="688">
        <f t="shared" si="26"/>
        <v>2</v>
      </c>
      <c r="AU26" s="608">
        <f t="shared" si="27"/>
        <v>33.333333333333329</v>
      </c>
      <c r="AV26" s="682">
        <f>แยกจำนวนนักเรียน!AV49</f>
        <v>0</v>
      </c>
      <c r="AW26" s="682">
        <f>แยกจำนวนนักเรียน!AW49</f>
        <v>0</v>
      </c>
      <c r="AX26" s="682">
        <f>แยกจำนวนนักเรียน!AX49</f>
        <v>0</v>
      </c>
      <c r="AY26" s="682">
        <f>แยกจำนวนนักเรียน!AY49</f>
        <v>0</v>
      </c>
      <c r="AZ26" s="685">
        <f t="shared" si="28"/>
        <v>2</v>
      </c>
      <c r="BA26" s="608">
        <f t="shared" si="29"/>
        <v>33.333333333333329</v>
      </c>
      <c r="BC26" s="556"/>
      <c r="BD26" s="556">
        <f t="shared" si="34"/>
        <v>1</v>
      </c>
      <c r="BE26" s="556">
        <f t="shared" si="35"/>
        <v>5</v>
      </c>
      <c r="BF26" s="556"/>
      <c r="BG26" s="556"/>
      <c r="BH26" s="556"/>
      <c r="BI26" s="556"/>
      <c r="BJ26" s="556"/>
      <c r="BK26" s="556"/>
      <c r="BL26" s="556"/>
      <c r="BM26" s="556"/>
      <c r="BN26" s="556"/>
      <c r="BO26" s="556"/>
      <c r="BP26" s="556"/>
      <c r="BQ26" s="556"/>
      <c r="BR26" s="556"/>
      <c r="BS26" s="556"/>
      <c r="BT26" s="556"/>
      <c r="BU26" s="556"/>
      <c r="BV26" s="556"/>
      <c r="BW26" s="556"/>
      <c r="BX26" s="556"/>
      <c r="BY26" s="556"/>
      <c r="BZ26" s="556"/>
      <c r="CA26" s="556"/>
      <c r="CB26" s="556"/>
      <c r="CC26" s="556"/>
      <c r="CD26" s="556"/>
      <c r="CE26" s="556"/>
      <c r="CF26" s="556"/>
      <c r="CG26" s="556"/>
      <c r="CH26" s="556"/>
      <c r="CI26" s="556"/>
      <c r="CJ26" s="556"/>
      <c r="CK26" s="556"/>
    </row>
    <row r="27" spans="1:89" s="555" customFormat="1">
      <c r="A27" s="536">
        <v>15</v>
      </c>
      <c r="B27" s="536" t="str">
        <f>แยกจำนวนนักเรียน!B50</f>
        <v>บ้านเกาะหมาก</v>
      </c>
      <c r="C27" s="536" t="str">
        <f>แยกจำนวนนักเรียน!C50</f>
        <v>ปากพะยูน</v>
      </c>
      <c r="D27" s="536">
        <f>แยกจำนวนนักเรียน!D50</f>
        <v>0</v>
      </c>
      <c r="E27" s="536">
        <f>แยกจำนวนนักเรียน!E50</f>
        <v>51</v>
      </c>
      <c r="F27" s="536">
        <f>แยกจำนวนนักเรียน!F50</f>
        <v>4</v>
      </c>
      <c r="G27" s="536" t="str">
        <f>แยกจำนวนนักเรียน!G50</f>
        <v>ป</v>
      </c>
      <c r="H27" s="682">
        <f>แยกจำนวนนักเรียน!H50</f>
        <v>11</v>
      </c>
      <c r="I27" s="683">
        <f t="shared" si="3"/>
        <v>1</v>
      </c>
      <c r="J27" s="682">
        <f>แยกจำนวนนักเรียน!J50</f>
        <v>13</v>
      </c>
      <c r="K27" s="683">
        <f t="shared" si="4"/>
        <v>1</v>
      </c>
      <c r="L27" s="682">
        <f>แยกจำนวนนักเรียน!L50</f>
        <v>9</v>
      </c>
      <c r="M27" s="683">
        <f t="shared" si="12"/>
        <v>1</v>
      </c>
      <c r="N27" s="682">
        <f>แยกจำนวนนักเรียน!N50</f>
        <v>8</v>
      </c>
      <c r="O27" s="683">
        <f t="shared" si="13"/>
        <v>1</v>
      </c>
      <c r="P27" s="682">
        <f>แยกจำนวนนักเรียน!P50</f>
        <v>18</v>
      </c>
      <c r="Q27" s="683">
        <f t="shared" si="14"/>
        <v>1</v>
      </c>
      <c r="R27" s="682">
        <f>แยกจำนวนนักเรียน!R50</f>
        <v>17</v>
      </c>
      <c r="S27" s="683">
        <f t="shared" si="15"/>
        <v>1</v>
      </c>
      <c r="T27" s="682">
        <f>แยกจำนวนนักเรียน!T50</f>
        <v>14</v>
      </c>
      <c r="U27" s="683">
        <f t="shared" si="16"/>
        <v>1</v>
      </c>
      <c r="V27" s="682">
        <f>แยกจำนวนนักเรียน!V50</f>
        <v>10</v>
      </c>
      <c r="W27" s="683">
        <f t="shared" si="17"/>
        <v>1</v>
      </c>
      <c r="X27" s="682">
        <f>แยกจำนวนนักเรียน!X50</f>
        <v>0</v>
      </c>
      <c r="Y27" s="682">
        <f>แยกจำนวนนักเรียน!Y50</f>
        <v>0</v>
      </c>
      <c r="Z27" s="682">
        <f>แยกจำนวนนักเรียน!Z50</f>
        <v>0</v>
      </c>
      <c r="AA27" s="682">
        <f>แยกจำนวนนักเรียน!AA50</f>
        <v>0</v>
      </c>
      <c r="AB27" s="682">
        <f>แยกจำนวนนักเรียน!AB50</f>
        <v>0</v>
      </c>
      <c r="AC27" s="682">
        <f>แยกจำนวนนักเรียน!AC50</f>
        <v>0</v>
      </c>
      <c r="AD27" s="682">
        <f>แยกจำนวนนักเรียน!AD50</f>
        <v>0</v>
      </c>
      <c r="AE27" s="682">
        <f>แยกจำนวนนักเรียน!AE50</f>
        <v>0</v>
      </c>
      <c r="AF27" s="682">
        <f>แยกจำนวนนักเรียน!AF50</f>
        <v>0</v>
      </c>
      <c r="AG27" s="682">
        <f>แยกจำนวนนักเรียน!AG50</f>
        <v>0</v>
      </c>
      <c r="AH27" s="682">
        <f>แยกจำนวนนักเรียน!AH50</f>
        <v>0</v>
      </c>
      <c r="AI27" s="682">
        <f>แยกจำนวนนักเรียน!AI50</f>
        <v>0</v>
      </c>
      <c r="AJ27" s="684">
        <f t="shared" si="18"/>
        <v>100</v>
      </c>
      <c r="AK27" s="685">
        <f t="shared" si="19"/>
        <v>8</v>
      </c>
      <c r="AL27" s="682">
        <f>แยกจำนวนนักเรียน!AL50</f>
        <v>1</v>
      </c>
      <c r="AM27" s="682">
        <f>แยกจำนวนนักเรียน!AM50</f>
        <v>8</v>
      </c>
      <c r="AN27" s="685">
        <f t="shared" si="20"/>
        <v>9</v>
      </c>
      <c r="AO27" s="686">
        <f t="shared" si="21"/>
        <v>1</v>
      </c>
      <c r="AP27" s="687">
        <f t="shared" si="22"/>
        <v>5</v>
      </c>
      <c r="AQ27" s="685">
        <f t="shared" si="23"/>
        <v>6</v>
      </c>
      <c r="AR27" s="688">
        <f t="shared" si="24"/>
        <v>0</v>
      </c>
      <c r="AS27" s="688">
        <f t="shared" si="25"/>
        <v>3</v>
      </c>
      <c r="AT27" s="688">
        <f t="shared" si="26"/>
        <v>3</v>
      </c>
      <c r="AU27" s="608">
        <f t="shared" si="27"/>
        <v>50</v>
      </c>
      <c r="AV27" s="682">
        <f>แยกจำนวนนักเรียน!AV50</f>
        <v>1</v>
      </c>
      <c r="AW27" s="682">
        <f>แยกจำนวนนักเรียน!AW50</f>
        <v>0</v>
      </c>
      <c r="AX27" s="682">
        <f>แยกจำนวนนักเรียน!AX50</f>
        <v>0</v>
      </c>
      <c r="AY27" s="682">
        <f>แยกจำนวนนักเรียน!AY50</f>
        <v>0</v>
      </c>
      <c r="AZ27" s="685">
        <f t="shared" si="28"/>
        <v>2</v>
      </c>
      <c r="BA27" s="608">
        <f t="shared" si="29"/>
        <v>33.333333333333329</v>
      </c>
      <c r="BC27" s="556"/>
      <c r="BD27" s="556">
        <f t="shared" si="34"/>
        <v>1</v>
      </c>
      <c r="BE27" s="556">
        <f t="shared" si="35"/>
        <v>5</v>
      </c>
      <c r="BF27" s="556"/>
      <c r="BG27" s="556"/>
      <c r="BH27" s="556"/>
      <c r="BI27" s="556"/>
      <c r="BJ27" s="556"/>
      <c r="BK27" s="556"/>
      <c r="BL27" s="556"/>
      <c r="BM27" s="556"/>
      <c r="BN27" s="556"/>
      <c r="BO27" s="556"/>
      <c r="BP27" s="556"/>
      <c r="BQ27" s="556"/>
      <c r="BR27" s="556"/>
      <c r="BS27" s="556"/>
      <c r="BT27" s="556"/>
      <c r="BU27" s="556"/>
      <c r="BV27" s="556"/>
      <c r="BW27" s="556"/>
      <c r="BX27" s="556"/>
      <c r="BY27" s="556"/>
      <c r="BZ27" s="556"/>
      <c r="CA27" s="556"/>
      <c r="CB27" s="556"/>
      <c r="CC27" s="556"/>
      <c r="CD27" s="556"/>
      <c r="CE27" s="556"/>
      <c r="CF27" s="556"/>
      <c r="CG27" s="556"/>
      <c r="CH27" s="556"/>
      <c r="CI27" s="556"/>
      <c r="CJ27" s="556"/>
      <c r="CK27" s="556"/>
    </row>
    <row r="28" spans="1:89" s="555" customFormat="1">
      <c r="A28" s="536">
        <v>16</v>
      </c>
      <c r="B28" s="536" t="str">
        <f>แยกจำนวนนักเรียน!B51</f>
        <v>บ้านเกาะเสือ</v>
      </c>
      <c r="C28" s="536" t="str">
        <f>แยกจำนวนนักเรียน!C51</f>
        <v>ปากพะยูน</v>
      </c>
      <c r="D28" s="536">
        <f>แยกจำนวนนักเรียน!D51</f>
        <v>0</v>
      </c>
      <c r="E28" s="536">
        <f>แยกจำนวนนักเรียน!E51</f>
        <v>29</v>
      </c>
      <c r="F28" s="536">
        <f>แยกจำนวนนักเรียน!F51</f>
        <v>4</v>
      </c>
      <c r="G28" s="536" t="str">
        <f>แยกจำนวนนักเรียน!G51</f>
        <v>ป</v>
      </c>
      <c r="H28" s="682">
        <f>แยกจำนวนนักเรียน!H51</f>
        <v>8</v>
      </c>
      <c r="I28" s="683">
        <f t="shared" si="3"/>
        <v>1</v>
      </c>
      <c r="J28" s="682">
        <f>แยกจำนวนนักเรียน!J51</f>
        <v>9</v>
      </c>
      <c r="K28" s="683">
        <f t="shared" si="4"/>
        <v>1</v>
      </c>
      <c r="L28" s="682">
        <f>แยกจำนวนนักเรียน!L51</f>
        <v>12</v>
      </c>
      <c r="M28" s="683">
        <f t="shared" si="12"/>
        <v>1</v>
      </c>
      <c r="N28" s="682">
        <f>แยกจำนวนนักเรียน!N51</f>
        <v>12</v>
      </c>
      <c r="O28" s="683">
        <f t="shared" si="13"/>
        <v>1</v>
      </c>
      <c r="P28" s="682">
        <f>แยกจำนวนนักเรียน!P51</f>
        <v>11</v>
      </c>
      <c r="Q28" s="683">
        <f t="shared" si="14"/>
        <v>1</v>
      </c>
      <c r="R28" s="682">
        <f>แยกจำนวนนักเรียน!R51</f>
        <v>8</v>
      </c>
      <c r="S28" s="683">
        <f t="shared" si="15"/>
        <v>1</v>
      </c>
      <c r="T28" s="682">
        <f>แยกจำนวนนักเรียน!T51</f>
        <v>9</v>
      </c>
      <c r="U28" s="683">
        <f t="shared" si="16"/>
        <v>1</v>
      </c>
      <c r="V28" s="682">
        <f>แยกจำนวนนักเรียน!V51</f>
        <v>2</v>
      </c>
      <c r="W28" s="683">
        <f t="shared" si="17"/>
        <v>1</v>
      </c>
      <c r="X28" s="682">
        <f>แยกจำนวนนักเรียน!X51</f>
        <v>0</v>
      </c>
      <c r="Y28" s="682">
        <f>แยกจำนวนนักเรียน!Y51</f>
        <v>0</v>
      </c>
      <c r="Z28" s="682">
        <f>แยกจำนวนนักเรียน!Z51</f>
        <v>0</v>
      </c>
      <c r="AA28" s="682">
        <f>แยกจำนวนนักเรียน!AA51</f>
        <v>0</v>
      </c>
      <c r="AB28" s="682">
        <f>แยกจำนวนนักเรียน!AB51</f>
        <v>0</v>
      </c>
      <c r="AC28" s="682">
        <f>แยกจำนวนนักเรียน!AC51</f>
        <v>0</v>
      </c>
      <c r="AD28" s="682">
        <f>แยกจำนวนนักเรียน!AD51</f>
        <v>0</v>
      </c>
      <c r="AE28" s="682">
        <f>แยกจำนวนนักเรียน!AE51</f>
        <v>0</v>
      </c>
      <c r="AF28" s="682">
        <f>แยกจำนวนนักเรียน!AF51</f>
        <v>0</v>
      </c>
      <c r="AG28" s="682">
        <f>แยกจำนวนนักเรียน!AG51</f>
        <v>0</v>
      </c>
      <c r="AH28" s="682">
        <f>แยกจำนวนนักเรียน!AH51</f>
        <v>0</v>
      </c>
      <c r="AI28" s="682">
        <f>แยกจำนวนนักเรียน!AI51</f>
        <v>0</v>
      </c>
      <c r="AJ28" s="684">
        <f t="shared" si="18"/>
        <v>71</v>
      </c>
      <c r="AK28" s="685">
        <f t="shared" si="19"/>
        <v>8</v>
      </c>
      <c r="AL28" s="682">
        <f>แยกจำนวนนักเรียน!AL51</f>
        <v>1</v>
      </c>
      <c r="AM28" s="682">
        <f>แยกจำนวนนักเรียน!AM51</f>
        <v>6</v>
      </c>
      <c r="AN28" s="685">
        <f t="shared" si="20"/>
        <v>7</v>
      </c>
      <c r="AO28" s="686">
        <f t="shared" si="21"/>
        <v>1</v>
      </c>
      <c r="AP28" s="687">
        <f t="shared" si="22"/>
        <v>4</v>
      </c>
      <c r="AQ28" s="685">
        <f t="shared" si="23"/>
        <v>5</v>
      </c>
      <c r="AR28" s="688">
        <f t="shared" si="24"/>
        <v>0</v>
      </c>
      <c r="AS28" s="688">
        <f t="shared" si="25"/>
        <v>2</v>
      </c>
      <c r="AT28" s="688">
        <f t="shared" si="26"/>
        <v>2</v>
      </c>
      <c r="AU28" s="608">
        <f t="shared" si="27"/>
        <v>40</v>
      </c>
      <c r="AV28" s="682">
        <f>แยกจำนวนนักเรียน!AV51</f>
        <v>0</v>
      </c>
      <c r="AW28" s="682">
        <f>แยกจำนวนนักเรียน!AW51</f>
        <v>0</v>
      </c>
      <c r="AX28" s="682">
        <f>แยกจำนวนนักเรียน!AX51</f>
        <v>0</v>
      </c>
      <c r="AY28" s="682">
        <f>แยกจำนวนนักเรียน!AY51</f>
        <v>0</v>
      </c>
      <c r="AZ28" s="685">
        <f t="shared" si="28"/>
        <v>2</v>
      </c>
      <c r="BA28" s="608">
        <f t="shared" si="29"/>
        <v>40</v>
      </c>
      <c r="BC28" s="556"/>
      <c r="BD28" s="556">
        <f t="shared" si="34"/>
        <v>1</v>
      </c>
      <c r="BE28" s="556">
        <f t="shared" si="35"/>
        <v>4</v>
      </c>
      <c r="BF28" s="556"/>
      <c r="BG28" s="556"/>
      <c r="BH28" s="556"/>
      <c r="BI28" s="556"/>
      <c r="BJ28" s="556"/>
      <c r="BK28" s="556"/>
      <c r="BL28" s="556"/>
      <c r="BM28" s="556"/>
      <c r="BN28" s="556"/>
      <c r="BO28" s="556"/>
      <c r="BP28" s="556"/>
      <c r="BQ28" s="556"/>
      <c r="BR28" s="556"/>
      <c r="BS28" s="556"/>
      <c r="BT28" s="556"/>
      <c r="BU28" s="556"/>
      <c r="BV28" s="556"/>
      <c r="BW28" s="556"/>
      <c r="BX28" s="556"/>
      <c r="BY28" s="556"/>
      <c r="BZ28" s="556"/>
      <c r="CA28" s="556"/>
      <c r="CB28" s="556"/>
      <c r="CC28" s="556"/>
      <c r="CD28" s="556"/>
      <c r="CE28" s="556"/>
      <c r="CF28" s="556"/>
      <c r="CG28" s="556"/>
      <c r="CH28" s="556"/>
      <c r="CI28" s="556"/>
      <c r="CJ28" s="556"/>
      <c r="CK28" s="556"/>
    </row>
    <row r="29" spans="1:89" s="555" customFormat="1">
      <c r="A29" s="536">
        <v>17</v>
      </c>
      <c r="B29" s="536" t="str">
        <f>แยกจำนวนนักเรียน!B52</f>
        <v>บ้านท่าวา</v>
      </c>
      <c r="C29" s="536" t="str">
        <f>แยกจำนวนนักเรียน!C52</f>
        <v>ปากพะยูน</v>
      </c>
      <c r="D29" s="536">
        <f>แยกจำนวนนักเรียน!D52</f>
        <v>0</v>
      </c>
      <c r="E29" s="536">
        <f>แยกจำนวนนักเรียน!E52</f>
        <v>35</v>
      </c>
      <c r="F29" s="536">
        <f>แยกจำนวนนักเรียน!F52</f>
        <v>4</v>
      </c>
      <c r="G29" s="536" t="str">
        <f>แยกจำนวนนักเรียน!G52</f>
        <v>ป</v>
      </c>
      <c r="H29" s="682">
        <f>แยกจำนวนนักเรียน!H52</f>
        <v>10</v>
      </c>
      <c r="I29" s="683">
        <f t="shared" si="3"/>
        <v>1</v>
      </c>
      <c r="J29" s="682">
        <f>แยกจำนวนนักเรียน!J52</f>
        <v>8</v>
      </c>
      <c r="K29" s="683">
        <f t="shared" si="4"/>
        <v>1</v>
      </c>
      <c r="L29" s="682">
        <f>แยกจำนวนนักเรียน!L52</f>
        <v>9</v>
      </c>
      <c r="M29" s="683">
        <f t="shared" si="12"/>
        <v>1</v>
      </c>
      <c r="N29" s="682">
        <f>แยกจำนวนนักเรียน!N52</f>
        <v>13</v>
      </c>
      <c r="O29" s="683">
        <f t="shared" si="13"/>
        <v>1</v>
      </c>
      <c r="P29" s="682">
        <f>แยกจำนวนนักเรียน!P52</f>
        <v>8</v>
      </c>
      <c r="Q29" s="683">
        <f t="shared" si="14"/>
        <v>1</v>
      </c>
      <c r="R29" s="682">
        <f>แยกจำนวนนักเรียน!R52</f>
        <v>7</v>
      </c>
      <c r="S29" s="683">
        <f t="shared" si="15"/>
        <v>1</v>
      </c>
      <c r="T29" s="682">
        <f>แยกจำนวนนักเรียน!T52</f>
        <v>9</v>
      </c>
      <c r="U29" s="683">
        <f t="shared" si="16"/>
        <v>1</v>
      </c>
      <c r="V29" s="682">
        <f>แยกจำนวนนักเรียน!V52</f>
        <v>10</v>
      </c>
      <c r="W29" s="683">
        <f t="shared" si="17"/>
        <v>1</v>
      </c>
      <c r="X29" s="682">
        <f>แยกจำนวนนักเรียน!X52</f>
        <v>0</v>
      </c>
      <c r="Y29" s="682">
        <f>แยกจำนวนนักเรียน!Y52</f>
        <v>0</v>
      </c>
      <c r="Z29" s="682">
        <f>แยกจำนวนนักเรียน!Z52</f>
        <v>0</v>
      </c>
      <c r="AA29" s="682">
        <f>แยกจำนวนนักเรียน!AA52</f>
        <v>0</v>
      </c>
      <c r="AB29" s="682">
        <f>แยกจำนวนนักเรียน!AB52</f>
        <v>0</v>
      </c>
      <c r="AC29" s="682">
        <f>แยกจำนวนนักเรียน!AC52</f>
        <v>0</v>
      </c>
      <c r="AD29" s="682">
        <f>แยกจำนวนนักเรียน!AD52</f>
        <v>0</v>
      </c>
      <c r="AE29" s="682">
        <f>แยกจำนวนนักเรียน!AE52</f>
        <v>0</v>
      </c>
      <c r="AF29" s="682">
        <f>แยกจำนวนนักเรียน!AF52</f>
        <v>0</v>
      </c>
      <c r="AG29" s="682">
        <f>แยกจำนวนนักเรียน!AG52</f>
        <v>0</v>
      </c>
      <c r="AH29" s="682">
        <f>แยกจำนวนนักเรียน!AH52</f>
        <v>0</v>
      </c>
      <c r="AI29" s="682">
        <f>แยกจำนวนนักเรียน!AI52</f>
        <v>0</v>
      </c>
      <c r="AJ29" s="684">
        <f t="shared" si="18"/>
        <v>74</v>
      </c>
      <c r="AK29" s="685">
        <f t="shared" si="19"/>
        <v>8</v>
      </c>
      <c r="AL29" s="682">
        <f>แยกจำนวนนักเรียน!AL52</f>
        <v>1</v>
      </c>
      <c r="AM29" s="682">
        <f>แยกจำนวนนักเรียน!AM52</f>
        <v>6</v>
      </c>
      <c r="AN29" s="685">
        <f t="shared" si="20"/>
        <v>7</v>
      </c>
      <c r="AO29" s="686">
        <f t="shared" si="21"/>
        <v>1</v>
      </c>
      <c r="AP29" s="687">
        <f t="shared" si="22"/>
        <v>4</v>
      </c>
      <c r="AQ29" s="685">
        <f t="shared" si="23"/>
        <v>5</v>
      </c>
      <c r="AR29" s="688">
        <f t="shared" si="24"/>
        <v>0</v>
      </c>
      <c r="AS29" s="688">
        <f t="shared" si="25"/>
        <v>2</v>
      </c>
      <c r="AT29" s="688">
        <f t="shared" si="26"/>
        <v>2</v>
      </c>
      <c r="AU29" s="608">
        <f t="shared" si="27"/>
        <v>40</v>
      </c>
      <c r="AV29" s="682">
        <f>แยกจำนวนนักเรียน!AV52</f>
        <v>0</v>
      </c>
      <c r="AW29" s="682">
        <f>แยกจำนวนนักเรียน!AW52</f>
        <v>0</v>
      </c>
      <c r="AX29" s="682">
        <f>แยกจำนวนนักเรียน!AX52</f>
        <v>0</v>
      </c>
      <c r="AY29" s="682">
        <f>แยกจำนวนนักเรียน!AY52</f>
        <v>0</v>
      </c>
      <c r="AZ29" s="685">
        <f t="shared" si="28"/>
        <v>2</v>
      </c>
      <c r="BA29" s="608">
        <f t="shared" si="29"/>
        <v>40</v>
      </c>
      <c r="BC29" s="556"/>
      <c r="BD29" s="556">
        <f t="shared" si="34"/>
        <v>1</v>
      </c>
      <c r="BE29" s="556">
        <f t="shared" si="35"/>
        <v>4</v>
      </c>
      <c r="BF29" s="556"/>
      <c r="BG29" s="556"/>
      <c r="BH29" s="556"/>
      <c r="BI29" s="556"/>
      <c r="BJ29" s="556"/>
      <c r="BK29" s="556"/>
      <c r="BL29" s="556"/>
      <c r="BM29" s="556"/>
      <c r="BN29" s="556"/>
      <c r="BO29" s="556"/>
      <c r="BP29" s="556"/>
      <c r="BQ29" s="556"/>
      <c r="BR29" s="556"/>
      <c r="BS29" s="556"/>
      <c r="BT29" s="556"/>
      <c r="BU29" s="556"/>
      <c r="BV29" s="556"/>
      <c r="BW29" s="556"/>
      <c r="BX29" s="556"/>
      <c r="BY29" s="556"/>
      <c r="BZ29" s="556"/>
      <c r="CA29" s="556"/>
      <c r="CB29" s="556"/>
      <c r="CC29" s="556"/>
      <c r="CD29" s="556"/>
      <c r="CE29" s="556"/>
      <c r="CF29" s="556"/>
      <c r="CG29" s="556"/>
      <c r="CH29" s="556"/>
      <c r="CI29" s="556"/>
      <c r="CJ29" s="556"/>
      <c r="CK29" s="556"/>
    </row>
    <row r="30" spans="1:89" s="555" customFormat="1">
      <c r="A30" s="536">
        <v>18</v>
      </c>
      <c r="B30" s="536" t="str">
        <f>แยกจำนวนนักเรียน!B53</f>
        <v>บ้านวังปริง</v>
      </c>
      <c r="C30" s="536" t="str">
        <f>แยกจำนวนนักเรียน!C53</f>
        <v>กงหรา</v>
      </c>
      <c r="D30" s="536">
        <f>แยกจำนวนนักเรียน!D53</f>
        <v>0</v>
      </c>
      <c r="E30" s="536">
        <f>แยกจำนวนนักเรียน!E53</f>
        <v>9</v>
      </c>
      <c r="F30" s="536">
        <f>แยกจำนวนนักเรียน!F53</f>
        <v>4</v>
      </c>
      <c r="G30" s="536" t="str">
        <f>แยกจำนวนนักเรียน!G53</f>
        <v>ป</v>
      </c>
      <c r="H30" s="682">
        <f>แยกจำนวนนักเรียน!H53</f>
        <v>10</v>
      </c>
      <c r="I30" s="683">
        <f t="shared" si="3"/>
        <v>1</v>
      </c>
      <c r="J30" s="682">
        <f>แยกจำนวนนักเรียน!J53</f>
        <v>14</v>
      </c>
      <c r="K30" s="683">
        <f t="shared" si="4"/>
        <v>1</v>
      </c>
      <c r="L30" s="682">
        <f>แยกจำนวนนักเรียน!L53</f>
        <v>8</v>
      </c>
      <c r="M30" s="683">
        <f t="shared" si="12"/>
        <v>1</v>
      </c>
      <c r="N30" s="682">
        <f>แยกจำนวนนักเรียน!N53</f>
        <v>15</v>
      </c>
      <c r="O30" s="683">
        <f t="shared" si="13"/>
        <v>1</v>
      </c>
      <c r="P30" s="682">
        <f>แยกจำนวนนักเรียน!P53</f>
        <v>14</v>
      </c>
      <c r="Q30" s="683">
        <f t="shared" si="14"/>
        <v>1</v>
      </c>
      <c r="R30" s="682">
        <f>แยกจำนวนนักเรียน!R53</f>
        <v>14</v>
      </c>
      <c r="S30" s="683">
        <f t="shared" si="15"/>
        <v>1</v>
      </c>
      <c r="T30" s="682">
        <f>แยกจำนวนนักเรียน!T53</f>
        <v>16</v>
      </c>
      <c r="U30" s="683">
        <f t="shared" si="16"/>
        <v>1</v>
      </c>
      <c r="V30" s="682">
        <f>แยกจำนวนนักเรียน!V53</f>
        <v>13</v>
      </c>
      <c r="W30" s="683">
        <f t="shared" si="17"/>
        <v>1</v>
      </c>
      <c r="X30" s="682">
        <f>แยกจำนวนนักเรียน!X53</f>
        <v>0</v>
      </c>
      <c r="Y30" s="682">
        <f>แยกจำนวนนักเรียน!Y53</f>
        <v>0</v>
      </c>
      <c r="Z30" s="682">
        <f>แยกจำนวนนักเรียน!Z53</f>
        <v>0</v>
      </c>
      <c r="AA30" s="682">
        <f>แยกจำนวนนักเรียน!AA53</f>
        <v>0</v>
      </c>
      <c r="AB30" s="682">
        <f>แยกจำนวนนักเรียน!AB53</f>
        <v>0</v>
      </c>
      <c r="AC30" s="682">
        <f>แยกจำนวนนักเรียน!AC53</f>
        <v>0</v>
      </c>
      <c r="AD30" s="682">
        <f>แยกจำนวนนักเรียน!AD53</f>
        <v>0</v>
      </c>
      <c r="AE30" s="682">
        <f>แยกจำนวนนักเรียน!AE53</f>
        <v>0</v>
      </c>
      <c r="AF30" s="682">
        <f>แยกจำนวนนักเรียน!AF53</f>
        <v>0</v>
      </c>
      <c r="AG30" s="682">
        <f>แยกจำนวนนักเรียน!AG53</f>
        <v>0</v>
      </c>
      <c r="AH30" s="682">
        <f>แยกจำนวนนักเรียน!AH53</f>
        <v>0</v>
      </c>
      <c r="AI30" s="682">
        <f>แยกจำนวนนักเรียน!AI53</f>
        <v>0</v>
      </c>
      <c r="AJ30" s="684">
        <f t="shared" si="18"/>
        <v>104</v>
      </c>
      <c r="AK30" s="685">
        <f t="shared" si="19"/>
        <v>8</v>
      </c>
      <c r="AL30" s="682">
        <f>แยกจำนวนนักเรียน!AL53</f>
        <v>1</v>
      </c>
      <c r="AM30" s="682">
        <f>แยกจำนวนนักเรียน!AM53</f>
        <v>9</v>
      </c>
      <c r="AN30" s="685">
        <f t="shared" si="20"/>
        <v>10</v>
      </c>
      <c r="AO30" s="686">
        <f t="shared" si="21"/>
        <v>1</v>
      </c>
      <c r="AP30" s="687">
        <f t="shared" si="22"/>
        <v>6</v>
      </c>
      <c r="AQ30" s="685">
        <f t="shared" si="23"/>
        <v>7</v>
      </c>
      <c r="AR30" s="688">
        <f t="shared" si="24"/>
        <v>0</v>
      </c>
      <c r="AS30" s="688">
        <f t="shared" si="25"/>
        <v>3</v>
      </c>
      <c r="AT30" s="688">
        <f t="shared" si="26"/>
        <v>3</v>
      </c>
      <c r="AU30" s="608">
        <f t="shared" si="27"/>
        <v>42.857142857142854</v>
      </c>
      <c r="AV30" s="682">
        <f>แยกจำนวนนักเรียน!AV53</f>
        <v>0</v>
      </c>
      <c r="AW30" s="682">
        <f>แยกจำนวนนักเรียน!AW53</f>
        <v>0</v>
      </c>
      <c r="AX30" s="682">
        <f>แยกจำนวนนักเรียน!AX53</f>
        <v>0</v>
      </c>
      <c r="AY30" s="682">
        <f>แยกจำนวนนักเรียน!AY53</f>
        <v>0</v>
      </c>
      <c r="AZ30" s="685">
        <f t="shared" si="28"/>
        <v>3</v>
      </c>
      <c r="BA30" s="608">
        <f t="shared" si="29"/>
        <v>42.857142857142854</v>
      </c>
      <c r="BC30" s="556"/>
      <c r="BD30" s="556">
        <f t="shared" si="34"/>
        <v>1</v>
      </c>
      <c r="BE30" s="556">
        <f t="shared" si="35"/>
        <v>6</v>
      </c>
      <c r="BF30" s="556"/>
      <c r="BG30" s="556"/>
      <c r="BH30" s="556"/>
      <c r="BI30" s="556"/>
      <c r="BJ30" s="556"/>
      <c r="BK30" s="556"/>
      <c r="BL30" s="556"/>
      <c r="BM30" s="556"/>
      <c r="BN30" s="556"/>
      <c r="BO30" s="556"/>
      <c r="BP30" s="556"/>
      <c r="BQ30" s="556"/>
      <c r="BR30" s="556"/>
      <c r="BS30" s="556"/>
      <c r="BT30" s="556"/>
      <c r="BU30" s="556"/>
      <c r="BV30" s="556"/>
      <c r="BW30" s="556"/>
      <c r="BX30" s="556"/>
      <c r="BY30" s="556"/>
      <c r="BZ30" s="556"/>
      <c r="CA30" s="556"/>
      <c r="CB30" s="556"/>
      <c r="CC30" s="556"/>
      <c r="CD30" s="556"/>
      <c r="CE30" s="556"/>
      <c r="CF30" s="556"/>
      <c r="CG30" s="556"/>
      <c r="CH30" s="556"/>
      <c r="CI30" s="556"/>
      <c r="CJ30" s="556"/>
      <c r="CK30" s="556"/>
    </row>
    <row r="31" spans="1:89" s="555" customFormat="1">
      <c r="A31" s="536">
        <v>19</v>
      </c>
      <c r="B31" s="536" t="str">
        <f>แยกจำนวนนักเรียน!B54</f>
        <v>วัดไทรพอน</v>
      </c>
      <c r="C31" s="536" t="str">
        <f>แยกจำนวนนักเรียน!C54</f>
        <v>ปากพะยูน</v>
      </c>
      <c r="D31" s="536">
        <f>แยกจำนวนนักเรียน!D54</f>
        <v>0</v>
      </c>
      <c r="E31" s="536">
        <f>แยกจำนวนนักเรียน!E54</f>
        <v>35</v>
      </c>
      <c r="F31" s="536">
        <f>แยกจำนวนนักเรียน!F54</f>
        <v>4</v>
      </c>
      <c r="G31" s="536" t="str">
        <f>แยกจำนวนนักเรียน!G54</f>
        <v>ป</v>
      </c>
      <c r="H31" s="682">
        <f>แยกจำนวนนักเรียน!H54</f>
        <v>8</v>
      </c>
      <c r="I31" s="683">
        <f t="shared" si="3"/>
        <v>1</v>
      </c>
      <c r="J31" s="682">
        <f>แยกจำนวนนักเรียน!J54</f>
        <v>12</v>
      </c>
      <c r="K31" s="683">
        <f t="shared" si="4"/>
        <v>1</v>
      </c>
      <c r="L31" s="682">
        <f>แยกจำนวนนักเรียน!L54</f>
        <v>13</v>
      </c>
      <c r="M31" s="683">
        <f t="shared" si="12"/>
        <v>1</v>
      </c>
      <c r="N31" s="682">
        <f>แยกจำนวนนักเรียน!N54</f>
        <v>16</v>
      </c>
      <c r="O31" s="683">
        <f t="shared" si="13"/>
        <v>1</v>
      </c>
      <c r="P31" s="682">
        <f>แยกจำนวนนักเรียน!P54</f>
        <v>19</v>
      </c>
      <c r="Q31" s="683">
        <f t="shared" si="14"/>
        <v>1</v>
      </c>
      <c r="R31" s="682">
        <f>แยกจำนวนนักเรียน!R54</f>
        <v>13</v>
      </c>
      <c r="S31" s="683">
        <f t="shared" si="15"/>
        <v>1</v>
      </c>
      <c r="T31" s="682">
        <f>แยกจำนวนนักเรียน!T54</f>
        <v>17</v>
      </c>
      <c r="U31" s="683">
        <f t="shared" si="16"/>
        <v>1</v>
      </c>
      <c r="V31" s="682">
        <f>แยกจำนวนนักเรียน!V54</f>
        <v>12</v>
      </c>
      <c r="W31" s="683">
        <f t="shared" si="17"/>
        <v>1</v>
      </c>
      <c r="X31" s="682">
        <f>แยกจำนวนนักเรียน!X54</f>
        <v>0</v>
      </c>
      <c r="Y31" s="682">
        <f>แยกจำนวนนักเรียน!Y54</f>
        <v>0</v>
      </c>
      <c r="Z31" s="682">
        <f>แยกจำนวนนักเรียน!Z54</f>
        <v>0</v>
      </c>
      <c r="AA31" s="682">
        <f>แยกจำนวนนักเรียน!AA54</f>
        <v>0</v>
      </c>
      <c r="AB31" s="682">
        <f>แยกจำนวนนักเรียน!AB54</f>
        <v>0</v>
      </c>
      <c r="AC31" s="682">
        <f>แยกจำนวนนักเรียน!AC54</f>
        <v>0</v>
      </c>
      <c r="AD31" s="682">
        <f>แยกจำนวนนักเรียน!AD54</f>
        <v>0</v>
      </c>
      <c r="AE31" s="682">
        <f>แยกจำนวนนักเรียน!AE54</f>
        <v>0</v>
      </c>
      <c r="AF31" s="682">
        <f>แยกจำนวนนักเรียน!AF54</f>
        <v>0</v>
      </c>
      <c r="AG31" s="682">
        <f>แยกจำนวนนักเรียน!AG54</f>
        <v>0</v>
      </c>
      <c r="AH31" s="682">
        <f>แยกจำนวนนักเรียน!AH54</f>
        <v>0</v>
      </c>
      <c r="AI31" s="682">
        <f>แยกจำนวนนักเรียน!AI54</f>
        <v>0</v>
      </c>
      <c r="AJ31" s="684">
        <f t="shared" si="18"/>
        <v>110</v>
      </c>
      <c r="AK31" s="685">
        <f t="shared" si="19"/>
        <v>8</v>
      </c>
      <c r="AL31" s="682">
        <f>แยกจำนวนนักเรียน!AL54</f>
        <v>1</v>
      </c>
      <c r="AM31" s="682">
        <f>แยกจำนวนนักเรียน!AM54</f>
        <v>9</v>
      </c>
      <c r="AN31" s="685">
        <f t="shared" si="20"/>
        <v>10</v>
      </c>
      <c r="AO31" s="686">
        <f t="shared" si="21"/>
        <v>1</v>
      </c>
      <c r="AP31" s="687">
        <f t="shared" si="22"/>
        <v>6</v>
      </c>
      <c r="AQ31" s="685">
        <f t="shared" si="23"/>
        <v>7</v>
      </c>
      <c r="AR31" s="688">
        <f t="shared" si="24"/>
        <v>0</v>
      </c>
      <c r="AS31" s="688">
        <f t="shared" si="25"/>
        <v>3</v>
      </c>
      <c r="AT31" s="688">
        <f t="shared" si="26"/>
        <v>3</v>
      </c>
      <c r="AU31" s="608">
        <f t="shared" si="27"/>
        <v>42.857142857142854</v>
      </c>
      <c r="AV31" s="682">
        <f>แยกจำนวนนักเรียน!AV54</f>
        <v>0</v>
      </c>
      <c r="AW31" s="682">
        <f>แยกจำนวนนักเรียน!AW54</f>
        <v>0</v>
      </c>
      <c r="AX31" s="682">
        <f>แยกจำนวนนักเรียน!AX54</f>
        <v>0</v>
      </c>
      <c r="AY31" s="682">
        <f>แยกจำนวนนักเรียน!AY54</f>
        <v>0</v>
      </c>
      <c r="AZ31" s="685">
        <f t="shared" si="28"/>
        <v>3</v>
      </c>
      <c r="BA31" s="608">
        <f t="shared" si="29"/>
        <v>42.857142857142854</v>
      </c>
      <c r="BC31" s="556"/>
      <c r="BD31" s="556">
        <f t="shared" si="34"/>
        <v>1</v>
      </c>
      <c r="BE31" s="556">
        <f t="shared" si="35"/>
        <v>6</v>
      </c>
      <c r="BF31" s="556"/>
      <c r="BG31" s="556"/>
      <c r="BH31" s="556"/>
      <c r="BI31" s="556"/>
      <c r="BJ31" s="556"/>
      <c r="BK31" s="556"/>
      <c r="BL31" s="556"/>
      <c r="BM31" s="556"/>
      <c r="BN31" s="556"/>
      <c r="BO31" s="556"/>
      <c r="BP31" s="556"/>
      <c r="BQ31" s="556"/>
      <c r="BR31" s="556"/>
      <c r="BS31" s="556"/>
      <c r="BT31" s="556"/>
      <c r="BU31" s="556"/>
      <c r="BV31" s="556"/>
      <c r="BW31" s="556"/>
      <c r="BX31" s="556"/>
      <c r="BY31" s="556"/>
      <c r="BZ31" s="556"/>
      <c r="CA31" s="556"/>
      <c r="CB31" s="556"/>
      <c r="CC31" s="556"/>
      <c r="CD31" s="556"/>
      <c r="CE31" s="556"/>
      <c r="CF31" s="556"/>
      <c r="CG31" s="556"/>
      <c r="CH31" s="556"/>
      <c r="CI31" s="556"/>
      <c r="CJ31" s="556"/>
      <c r="CK31" s="556"/>
    </row>
    <row r="32" spans="1:89" s="555" customFormat="1">
      <c r="A32" s="536">
        <v>20</v>
      </c>
      <c r="B32" s="536" t="str">
        <f>แยกจำนวนนักเรียน!B55</f>
        <v>บ้านควนโคกยา</v>
      </c>
      <c r="C32" s="536" t="str">
        <f>แยกจำนวนนักเรียน!C55</f>
        <v>เขาชัยสน</v>
      </c>
      <c r="D32" s="536">
        <f>แยกจำนวนนักเรียน!D55</f>
        <v>0</v>
      </c>
      <c r="E32" s="536">
        <f>แยกจำนวนนักเรียน!E55</f>
        <v>10</v>
      </c>
      <c r="F32" s="536">
        <f>แยกจำนวนนักเรียน!F55</f>
        <v>4</v>
      </c>
      <c r="G32" s="536" t="str">
        <f>แยกจำนวนนักเรียน!G55</f>
        <v>ป</v>
      </c>
      <c r="H32" s="682">
        <f>แยกจำนวนนักเรียน!H55</f>
        <v>17</v>
      </c>
      <c r="I32" s="683">
        <f t="shared" si="3"/>
        <v>1</v>
      </c>
      <c r="J32" s="682">
        <f>แยกจำนวนนักเรียน!J55</f>
        <v>7</v>
      </c>
      <c r="K32" s="683">
        <f t="shared" si="4"/>
        <v>1</v>
      </c>
      <c r="L32" s="682">
        <f>แยกจำนวนนักเรียน!L55</f>
        <v>27</v>
      </c>
      <c r="M32" s="683">
        <f t="shared" si="12"/>
        <v>1</v>
      </c>
      <c r="N32" s="682">
        <f>แยกจำนวนนักเรียน!N55</f>
        <v>17</v>
      </c>
      <c r="O32" s="683">
        <f t="shared" si="13"/>
        <v>1</v>
      </c>
      <c r="P32" s="682">
        <f>แยกจำนวนนักเรียน!P55</f>
        <v>10</v>
      </c>
      <c r="Q32" s="683">
        <f t="shared" si="14"/>
        <v>1</v>
      </c>
      <c r="R32" s="682">
        <f>แยกจำนวนนักเรียน!R55</f>
        <v>11</v>
      </c>
      <c r="S32" s="683">
        <f t="shared" si="15"/>
        <v>1</v>
      </c>
      <c r="T32" s="682">
        <f>แยกจำนวนนักเรียน!T55</f>
        <v>12</v>
      </c>
      <c r="U32" s="683">
        <f t="shared" si="16"/>
        <v>1</v>
      </c>
      <c r="V32" s="682">
        <f>แยกจำนวนนักเรียน!V55</f>
        <v>14</v>
      </c>
      <c r="W32" s="683">
        <f t="shared" si="17"/>
        <v>1</v>
      </c>
      <c r="X32" s="682">
        <f>แยกจำนวนนักเรียน!X55</f>
        <v>0</v>
      </c>
      <c r="Y32" s="682">
        <f>แยกจำนวนนักเรียน!Y55</f>
        <v>0</v>
      </c>
      <c r="Z32" s="682">
        <f>แยกจำนวนนักเรียน!Z55</f>
        <v>0</v>
      </c>
      <c r="AA32" s="682">
        <f>แยกจำนวนนักเรียน!AA55</f>
        <v>0</v>
      </c>
      <c r="AB32" s="682">
        <f>แยกจำนวนนักเรียน!AB55</f>
        <v>0</v>
      </c>
      <c r="AC32" s="682">
        <f>แยกจำนวนนักเรียน!AC55</f>
        <v>0</v>
      </c>
      <c r="AD32" s="682">
        <f>แยกจำนวนนักเรียน!AD55</f>
        <v>0</v>
      </c>
      <c r="AE32" s="682">
        <f>แยกจำนวนนักเรียน!AE55</f>
        <v>0</v>
      </c>
      <c r="AF32" s="682">
        <f>แยกจำนวนนักเรียน!AF55</f>
        <v>0</v>
      </c>
      <c r="AG32" s="682">
        <f>แยกจำนวนนักเรียน!AG55</f>
        <v>0</v>
      </c>
      <c r="AH32" s="682">
        <f>แยกจำนวนนักเรียน!AH55</f>
        <v>0</v>
      </c>
      <c r="AI32" s="682">
        <f>แยกจำนวนนักเรียน!AI55</f>
        <v>0</v>
      </c>
      <c r="AJ32" s="684">
        <f t="shared" si="18"/>
        <v>115</v>
      </c>
      <c r="AK32" s="685">
        <f t="shared" si="19"/>
        <v>8</v>
      </c>
      <c r="AL32" s="682">
        <f>แยกจำนวนนักเรียน!AL55</f>
        <v>1</v>
      </c>
      <c r="AM32" s="682">
        <f>แยกจำนวนนักเรียน!AM55</f>
        <v>10</v>
      </c>
      <c r="AN32" s="685">
        <f t="shared" si="20"/>
        <v>11</v>
      </c>
      <c r="AO32" s="686">
        <f t="shared" si="21"/>
        <v>1</v>
      </c>
      <c r="AP32" s="687">
        <f t="shared" si="22"/>
        <v>6</v>
      </c>
      <c r="AQ32" s="685">
        <f t="shared" si="23"/>
        <v>7</v>
      </c>
      <c r="AR32" s="688">
        <f t="shared" si="24"/>
        <v>0</v>
      </c>
      <c r="AS32" s="688">
        <f t="shared" si="25"/>
        <v>4</v>
      </c>
      <c r="AT32" s="688">
        <f t="shared" si="26"/>
        <v>4</v>
      </c>
      <c r="AU32" s="608">
        <f t="shared" si="27"/>
        <v>57.142857142857139</v>
      </c>
      <c r="AV32" s="682">
        <f>แยกจำนวนนักเรียน!AV55</f>
        <v>1</v>
      </c>
      <c r="AW32" s="682">
        <f>แยกจำนวนนักเรียน!AW55</f>
        <v>0</v>
      </c>
      <c r="AX32" s="682">
        <f>แยกจำนวนนักเรียน!AX55</f>
        <v>0</v>
      </c>
      <c r="AY32" s="682">
        <f>แยกจำนวนนักเรียน!AY55</f>
        <v>0</v>
      </c>
      <c r="AZ32" s="685">
        <f t="shared" si="28"/>
        <v>3</v>
      </c>
      <c r="BA32" s="608">
        <f t="shared" si="29"/>
        <v>42.857142857142854</v>
      </c>
      <c r="BC32" s="556"/>
      <c r="BD32" s="556">
        <f t="shared" si="34"/>
        <v>1</v>
      </c>
      <c r="BE32" s="556">
        <f t="shared" si="35"/>
        <v>6</v>
      </c>
      <c r="BF32" s="556"/>
      <c r="BG32" s="556"/>
      <c r="BH32" s="556"/>
      <c r="BI32" s="556"/>
      <c r="BJ32" s="556"/>
      <c r="BK32" s="556"/>
      <c r="BL32" s="556"/>
      <c r="BM32" s="556"/>
      <c r="BN32" s="556"/>
      <c r="BO32" s="556"/>
      <c r="BP32" s="556"/>
      <c r="BQ32" s="556"/>
      <c r="BR32" s="556"/>
      <c r="BS32" s="556"/>
      <c r="BT32" s="556"/>
      <c r="BU32" s="556"/>
      <c r="BV32" s="556"/>
      <c r="BW32" s="556"/>
      <c r="BX32" s="556"/>
      <c r="BY32" s="556"/>
      <c r="BZ32" s="556"/>
      <c r="CA32" s="556"/>
      <c r="CB32" s="556"/>
      <c r="CC32" s="556"/>
      <c r="CD32" s="556"/>
      <c r="CE32" s="556"/>
      <c r="CF32" s="556"/>
      <c r="CG32" s="556"/>
      <c r="CH32" s="556"/>
      <c r="CI32" s="556"/>
      <c r="CJ32" s="556"/>
      <c r="CK32" s="556"/>
    </row>
    <row r="33" spans="1:89" s="555" customFormat="1">
      <c r="A33" s="536">
        <v>21</v>
      </c>
      <c r="B33" s="536" t="str">
        <f>แยกจำนวนนักเรียน!B56</f>
        <v>วัดพังกิ่ง</v>
      </c>
      <c r="C33" s="536" t="str">
        <f>แยกจำนวนนักเรียน!C56</f>
        <v>กงหรา</v>
      </c>
      <c r="D33" s="536">
        <f>แยกจำนวนนักเรียน!D56</f>
        <v>0</v>
      </c>
      <c r="E33" s="536">
        <f>แยกจำนวนนักเรียน!E56</f>
        <v>3.5</v>
      </c>
      <c r="F33" s="536">
        <f>แยกจำนวนนักเรียน!F56</f>
        <v>4</v>
      </c>
      <c r="G33" s="536" t="str">
        <f>แยกจำนวนนักเรียน!G56</f>
        <v>ป</v>
      </c>
      <c r="H33" s="682">
        <f>แยกจำนวนนักเรียน!H56</f>
        <v>11</v>
      </c>
      <c r="I33" s="683">
        <f t="shared" si="3"/>
        <v>1</v>
      </c>
      <c r="J33" s="682">
        <f>แยกจำนวนนักเรียน!J56</f>
        <v>11</v>
      </c>
      <c r="K33" s="683">
        <f t="shared" si="4"/>
        <v>1</v>
      </c>
      <c r="L33" s="682">
        <f>แยกจำนวนนักเรียน!L56</f>
        <v>9</v>
      </c>
      <c r="M33" s="683">
        <f t="shared" si="12"/>
        <v>1</v>
      </c>
      <c r="N33" s="682">
        <f>แยกจำนวนนักเรียน!N56</f>
        <v>9</v>
      </c>
      <c r="O33" s="683">
        <f t="shared" si="13"/>
        <v>1</v>
      </c>
      <c r="P33" s="682">
        <f>แยกจำนวนนักเรียน!P56</f>
        <v>6</v>
      </c>
      <c r="Q33" s="683">
        <f t="shared" si="14"/>
        <v>1</v>
      </c>
      <c r="R33" s="682">
        <f>แยกจำนวนนักเรียน!R56</f>
        <v>7</v>
      </c>
      <c r="S33" s="683">
        <f t="shared" si="15"/>
        <v>1</v>
      </c>
      <c r="T33" s="682">
        <f>แยกจำนวนนักเรียน!T56</f>
        <v>16</v>
      </c>
      <c r="U33" s="683">
        <f t="shared" si="16"/>
        <v>1</v>
      </c>
      <c r="V33" s="682">
        <f>แยกจำนวนนักเรียน!V56</f>
        <v>13</v>
      </c>
      <c r="W33" s="683">
        <f t="shared" si="17"/>
        <v>1</v>
      </c>
      <c r="X33" s="682">
        <f>แยกจำนวนนักเรียน!X56</f>
        <v>0</v>
      </c>
      <c r="Y33" s="682">
        <f>แยกจำนวนนักเรียน!Y56</f>
        <v>0</v>
      </c>
      <c r="Z33" s="682">
        <f>แยกจำนวนนักเรียน!Z56</f>
        <v>0</v>
      </c>
      <c r="AA33" s="682">
        <f>แยกจำนวนนักเรียน!AA56</f>
        <v>0</v>
      </c>
      <c r="AB33" s="682">
        <f>แยกจำนวนนักเรียน!AB56</f>
        <v>0</v>
      </c>
      <c r="AC33" s="682">
        <f>แยกจำนวนนักเรียน!AC56</f>
        <v>0</v>
      </c>
      <c r="AD33" s="682">
        <f>แยกจำนวนนักเรียน!AD56</f>
        <v>0</v>
      </c>
      <c r="AE33" s="682">
        <f>แยกจำนวนนักเรียน!AE56</f>
        <v>0</v>
      </c>
      <c r="AF33" s="682">
        <f>แยกจำนวนนักเรียน!AF56</f>
        <v>0</v>
      </c>
      <c r="AG33" s="682">
        <f>แยกจำนวนนักเรียน!AG56</f>
        <v>0</v>
      </c>
      <c r="AH33" s="682">
        <f>แยกจำนวนนักเรียน!AH56</f>
        <v>0</v>
      </c>
      <c r="AI33" s="682">
        <f>แยกจำนวนนักเรียน!AI56</f>
        <v>0</v>
      </c>
      <c r="AJ33" s="684">
        <f t="shared" si="18"/>
        <v>82</v>
      </c>
      <c r="AK33" s="685">
        <f t="shared" si="19"/>
        <v>8</v>
      </c>
      <c r="AL33" s="682">
        <f>แยกจำนวนนักเรียน!AL56</f>
        <v>1</v>
      </c>
      <c r="AM33" s="682">
        <f>แยกจำนวนนักเรียน!AM56</f>
        <v>7</v>
      </c>
      <c r="AN33" s="685">
        <f t="shared" si="20"/>
        <v>8</v>
      </c>
      <c r="AO33" s="686">
        <f t="shared" si="21"/>
        <v>1</v>
      </c>
      <c r="AP33" s="687">
        <f t="shared" si="22"/>
        <v>5</v>
      </c>
      <c r="AQ33" s="685">
        <f t="shared" si="23"/>
        <v>6</v>
      </c>
      <c r="AR33" s="688">
        <f t="shared" si="24"/>
        <v>0</v>
      </c>
      <c r="AS33" s="688">
        <f t="shared" si="25"/>
        <v>2</v>
      </c>
      <c r="AT33" s="688">
        <f t="shared" si="26"/>
        <v>2</v>
      </c>
      <c r="AU33" s="608">
        <f t="shared" si="27"/>
        <v>33.333333333333329</v>
      </c>
      <c r="AV33" s="682">
        <f>แยกจำนวนนักเรียน!AV56</f>
        <v>0</v>
      </c>
      <c r="AW33" s="682">
        <f>แยกจำนวนนักเรียน!AW56</f>
        <v>0</v>
      </c>
      <c r="AX33" s="682">
        <f>แยกจำนวนนักเรียน!AX56</f>
        <v>0</v>
      </c>
      <c r="AY33" s="682">
        <f>แยกจำนวนนักเรียน!AY56</f>
        <v>1</v>
      </c>
      <c r="AZ33" s="685">
        <f t="shared" si="28"/>
        <v>3</v>
      </c>
      <c r="BA33" s="608">
        <f t="shared" si="29"/>
        <v>50</v>
      </c>
      <c r="BC33" s="556"/>
      <c r="BD33" s="556">
        <f t="shared" si="34"/>
        <v>1</v>
      </c>
      <c r="BE33" s="556">
        <f t="shared" si="35"/>
        <v>5</v>
      </c>
      <c r="BF33" s="556"/>
      <c r="BG33" s="556"/>
      <c r="BH33" s="556"/>
      <c r="BI33" s="556"/>
      <c r="BJ33" s="556"/>
      <c r="BK33" s="556"/>
      <c r="BL33" s="556"/>
      <c r="BM33" s="556"/>
      <c r="BN33" s="556"/>
      <c r="BO33" s="556"/>
      <c r="BP33" s="556"/>
      <c r="BQ33" s="556"/>
      <c r="BR33" s="556"/>
      <c r="BS33" s="556"/>
      <c r="BT33" s="556"/>
      <c r="BU33" s="556"/>
      <c r="BV33" s="556"/>
      <c r="BW33" s="556"/>
      <c r="BX33" s="556"/>
      <c r="BY33" s="556"/>
      <c r="BZ33" s="556"/>
      <c r="CA33" s="556"/>
      <c r="CB33" s="556"/>
      <c r="CC33" s="556"/>
      <c r="CD33" s="556"/>
      <c r="CE33" s="556"/>
      <c r="CF33" s="556"/>
      <c r="CG33" s="556"/>
      <c r="CH33" s="556"/>
      <c r="CI33" s="556"/>
      <c r="CJ33" s="556"/>
      <c r="CK33" s="556"/>
    </row>
    <row r="34" spans="1:89" s="555" customFormat="1">
      <c r="A34" s="536">
        <v>22</v>
      </c>
      <c r="B34" s="536" t="str">
        <f>แยกจำนวนนักเรียน!B57</f>
        <v>มิตรมวลชน ๑</v>
      </c>
      <c r="C34" s="536" t="str">
        <f>แยกจำนวนนักเรียน!C57</f>
        <v>ป่าบอน</v>
      </c>
      <c r="D34" s="536">
        <f>แยกจำนวนนักเรียน!D57</f>
        <v>0</v>
      </c>
      <c r="E34" s="536">
        <f>แยกจำนวนนักเรียน!E57</f>
        <v>18</v>
      </c>
      <c r="F34" s="536">
        <f>แยกจำนวนนักเรียน!F57</f>
        <v>4</v>
      </c>
      <c r="G34" s="536" t="str">
        <f>แยกจำนวนนักเรียน!G57</f>
        <v>ป</v>
      </c>
      <c r="H34" s="682">
        <f>แยกจำนวนนักเรียน!H57</f>
        <v>12</v>
      </c>
      <c r="I34" s="683">
        <f t="shared" si="3"/>
        <v>1</v>
      </c>
      <c r="J34" s="682">
        <f>แยกจำนวนนักเรียน!J57</f>
        <v>13</v>
      </c>
      <c r="K34" s="683">
        <f t="shared" si="4"/>
        <v>1</v>
      </c>
      <c r="L34" s="682">
        <f>แยกจำนวนนักเรียน!L57</f>
        <v>10</v>
      </c>
      <c r="M34" s="683">
        <f t="shared" si="12"/>
        <v>1</v>
      </c>
      <c r="N34" s="682">
        <f>แยกจำนวนนักเรียน!N57</f>
        <v>13</v>
      </c>
      <c r="O34" s="683">
        <f t="shared" si="13"/>
        <v>1</v>
      </c>
      <c r="P34" s="682">
        <f>แยกจำนวนนักเรียน!P57</f>
        <v>11</v>
      </c>
      <c r="Q34" s="683">
        <f t="shared" si="14"/>
        <v>1</v>
      </c>
      <c r="R34" s="682">
        <f>แยกจำนวนนักเรียน!R57</f>
        <v>7</v>
      </c>
      <c r="S34" s="683">
        <f t="shared" si="15"/>
        <v>1</v>
      </c>
      <c r="T34" s="682">
        <f>แยกจำนวนนักเรียน!T57</f>
        <v>11</v>
      </c>
      <c r="U34" s="683">
        <f t="shared" si="16"/>
        <v>1</v>
      </c>
      <c r="V34" s="682">
        <f>แยกจำนวนนักเรียน!V57</f>
        <v>13</v>
      </c>
      <c r="W34" s="683">
        <f t="shared" si="17"/>
        <v>1</v>
      </c>
      <c r="X34" s="682">
        <f>แยกจำนวนนักเรียน!X57</f>
        <v>0</v>
      </c>
      <c r="Y34" s="682">
        <f>แยกจำนวนนักเรียน!Y57</f>
        <v>0</v>
      </c>
      <c r="Z34" s="682">
        <f>แยกจำนวนนักเรียน!Z57</f>
        <v>0</v>
      </c>
      <c r="AA34" s="682">
        <f>แยกจำนวนนักเรียน!AA57</f>
        <v>0</v>
      </c>
      <c r="AB34" s="682">
        <f>แยกจำนวนนักเรียน!AB57</f>
        <v>0</v>
      </c>
      <c r="AC34" s="682">
        <f>แยกจำนวนนักเรียน!AC57</f>
        <v>0</v>
      </c>
      <c r="AD34" s="682">
        <f>แยกจำนวนนักเรียน!AD57</f>
        <v>0</v>
      </c>
      <c r="AE34" s="682">
        <f>แยกจำนวนนักเรียน!AE57</f>
        <v>0</v>
      </c>
      <c r="AF34" s="682">
        <f>แยกจำนวนนักเรียน!AF57</f>
        <v>0</v>
      </c>
      <c r="AG34" s="682">
        <f>แยกจำนวนนักเรียน!AG57</f>
        <v>0</v>
      </c>
      <c r="AH34" s="682">
        <f>แยกจำนวนนักเรียน!AH57</f>
        <v>0</v>
      </c>
      <c r="AI34" s="682">
        <f>แยกจำนวนนักเรียน!AI57</f>
        <v>0</v>
      </c>
      <c r="AJ34" s="684">
        <f t="shared" si="18"/>
        <v>90</v>
      </c>
      <c r="AK34" s="685">
        <f t="shared" si="19"/>
        <v>8</v>
      </c>
      <c r="AL34" s="682">
        <f>แยกจำนวนนักเรียน!AL57</f>
        <v>1</v>
      </c>
      <c r="AM34" s="682">
        <f>แยกจำนวนนักเรียน!AM57</f>
        <v>8</v>
      </c>
      <c r="AN34" s="685">
        <f t="shared" si="20"/>
        <v>9</v>
      </c>
      <c r="AO34" s="686">
        <f t="shared" si="21"/>
        <v>1</v>
      </c>
      <c r="AP34" s="687">
        <f t="shared" si="22"/>
        <v>5</v>
      </c>
      <c r="AQ34" s="685">
        <f t="shared" si="23"/>
        <v>6</v>
      </c>
      <c r="AR34" s="688">
        <f t="shared" si="24"/>
        <v>0</v>
      </c>
      <c r="AS34" s="688">
        <f t="shared" si="25"/>
        <v>3</v>
      </c>
      <c r="AT34" s="688">
        <f t="shared" si="26"/>
        <v>3</v>
      </c>
      <c r="AU34" s="608">
        <f t="shared" si="27"/>
        <v>50</v>
      </c>
      <c r="AV34" s="682">
        <f>แยกจำนวนนักเรียน!AV57</f>
        <v>0</v>
      </c>
      <c r="AW34" s="682">
        <f>แยกจำนวนนักเรียน!AW57</f>
        <v>0</v>
      </c>
      <c r="AX34" s="682">
        <f>แยกจำนวนนักเรียน!AX57</f>
        <v>0</v>
      </c>
      <c r="AY34" s="682">
        <f>แยกจำนวนนักเรียน!AY57</f>
        <v>0</v>
      </c>
      <c r="AZ34" s="685">
        <f t="shared" si="28"/>
        <v>3</v>
      </c>
      <c r="BA34" s="608">
        <f t="shared" si="29"/>
        <v>50</v>
      </c>
      <c r="BC34" s="556"/>
      <c r="BD34" s="556">
        <f t="shared" si="32"/>
        <v>1</v>
      </c>
      <c r="BE34" s="556">
        <f t="shared" si="33"/>
        <v>5</v>
      </c>
      <c r="BF34" s="556"/>
      <c r="BG34" s="556"/>
      <c r="BH34" s="556"/>
      <c r="BI34" s="556"/>
      <c r="BJ34" s="556"/>
      <c r="BK34" s="556"/>
      <c r="BL34" s="556"/>
      <c r="BM34" s="556"/>
      <c r="BN34" s="556"/>
      <c r="BO34" s="556"/>
      <c r="BP34" s="556"/>
      <c r="BQ34" s="556"/>
      <c r="BR34" s="556"/>
      <c r="BS34" s="556"/>
      <c r="BT34" s="556"/>
      <c r="BU34" s="556"/>
      <c r="BV34" s="556"/>
      <c r="BW34" s="556"/>
      <c r="BX34" s="556"/>
      <c r="BY34" s="556"/>
      <c r="BZ34" s="556"/>
      <c r="CA34" s="556"/>
      <c r="CB34" s="556"/>
      <c r="CC34" s="556"/>
      <c r="CD34" s="556"/>
      <c r="CE34" s="556"/>
      <c r="CF34" s="556"/>
      <c r="CG34" s="556"/>
      <c r="CH34" s="556"/>
      <c r="CI34" s="556"/>
      <c r="CJ34" s="556"/>
      <c r="CK34" s="556"/>
    </row>
    <row r="35" spans="1:89" s="555" customFormat="1">
      <c r="A35" s="536">
        <v>23</v>
      </c>
      <c r="B35" s="536" t="str">
        <f>แยกจำนวนนักเรียน!B58</f>
        <v>วัดควนเคี่ยม</v>
      </c>
      <c r="C35" s="536" t="str">
        <f>แยกจำนวนนักเรียน!C58</f>
        <v>ป่าบอน</v>
      </c>
      <c r="D35" s="536">
        <f>แยกจำนวนนักเรียน!D58</f>
        <v>0</v>
      </c>
      <c r="E35" s="536">
        <f>แยกจำนวนนักเรียน!E58</f>
        <v>35</v>
      </c>
      <c r="F35" s="536">
        <f>แยกจำนวนนักเรียน!F58</f>
        <v>4</v>
      </c>
      <c r="G35" s="536" t="str">
        <f>แยกจำนวนนักเรียน!G58</f>
        <v>ป</v>
      </c>
      <c r="H35" s="682">
        <f>แยกจำนวนนักเรียน!H58</f>
        <v>13</v>
      </c>
      <c r="I35" s="683">
        <f t="shared" si="3"/>
        <v>1</v>
      </c>
      <c r="J35" s="682">
        <f>แยกจำนวนนักเรียน!J58</f>
        <v>14</v>
      </c>
      <c r="K35" s="683">
        <f t="shared" si="4"/>
        <v>1</v>
      </c>
      <c r="L35" s="682">
        <f>แยกจำนวนนักเรียน!L58</f>
        <v>9</v>
      </c>
      <c r="M35" s="683">
        <f t="shared" si="12"/>
        <v>1</v>
      </c>
      <c r="N35" s="682">
        <f>แยกจำนวนนักเรียน!N58</f>
        <v>13</v>
      </c>
      <c r="O35" s="683">
        <f t="shared" si="13"/>
        <v>1</v>
      </c>
      <c r="P35" s="682">
        <f>แยกจำนวนนักเรียน!P58</f>
        <v>13</v>
      </c>
      <c r="Q35" s="683">
        <f t="shared" si="14"/>
        <v>1</v>
      </c>
      <c r="R35" s="682">
        <f>แยกจำนวนนักเรียน!R58</f>
        <v>10</v>
      </c>
      <c r="S35" s="683">
        <f t="shared" si="15"/>
        <v>1</v>
      </c>
      <c r="T35" s="682">
        <f>แยกจำนวนนักเรียน!T58</f>
        <v>13</v>
      </c>
      <c r="U35" s="683">
        <f t="shared" si="16"/>
        <v>1</v>
      </c>
      <c r="V35" s="682">
        <f>แยกจำนวนนักเรียน!V58</f>
        <v>15</v>
      </c>
      <c r="W35" s="683">
        <f t="shared" si="17"/>
        <v>1</v>
      </c>
      <c r="X35" s="682">
        <f>แยกจำนวนนักเรียน!X58</f>
        <v>0</v>
      </c>
      <c r="Y35" s="682">
        <f>แยกจำนวนนักเรียน!Y58</f>
        <v>0</v>
      </c>
      <c r="Z35" s="682">
        <f>แยกจำนวนนักเรียน!Z58</f>
        <v>0</v>
      </c>
      <c r="AA35" s="682">
        <f>แยกจำนวนนักเรียน!AA58</f>
        <v>0</v>
      </c>
      <c r="AB35" s="682">
        <f>แยกจำนวนนักเรียน!AB58</f>
        <v>0</v>
      </c>
      <c r="AC35" s="682">
        <f>แยกจำนวนนักเรียน!AC58</f>
        <v>0</v>
      </c>
      <c r="AD35" s="682">
        <f>แยกจำนวนนักเรียน!AD58</f>
        <v>0</v>
      </c>
      <c r="AE35" s="682">
        <f>แยกจำนวนนักเรียน!AE58</f>
        <v>0</v>
      </c>
      <c r="AF35" s="682">
        <f>แยกจำนวนนักเรียน!AF58</f>
        <v>0</v>
      </c>
      <c r="AG35" s="682">
        <f>แยกจำนวนนักเรียน!AG58</f>
        <v>0</v>
      </c>
      <c r="AH35" s="682">
        <f>แยกจำนวนนักเรียน!AH58</f>
        <v>0</v>
      </c>
      <c r="AI35" s="682">
        <f>แยกจำนวนนักเรียน!AI58</f>
        <v>0</v>
      </c>
      <c r="AJ35" s="684">
        <f t="shared" si="18"/>
        <v>100</v>
      </c>
      <c r="AK35" s="685">
        <f t="shared" si="19"/>
        <v>8</v>
      </c>
      <c r="AL35" s="682">
        <f>แยกจำนวนนักเรียน!AL58</f>
        <v>1</v>
      </c>
      <c r="AM35" s="682">
        <f>แยกจำนวนนักเรียน!AM58</f>
        <v>8</v>
      </c>
      <c r="AN35" s="685">
        <f t="shared" si="20"/>
        <v>9</v>
      </c>
      <c r="AO35" s="686">
        <f t="shared" si="21"/>
        <v>1</v>
      </c>
      <c r="AP35" s="687">
        <f t="shared" si="22"/>
        <v>5</v>
      </c>
      <c r="AQ35" s="685">
        <f t="shared" si="23"/>
        <v>6</v>
      </c>
      <c r="AR35" s="688">
        <f t="shared" si="24"/>
        <v>0</v>
      </c>
      <c r="AS35" s="688">
        <f t="shared" si="25"/>
        <v>3</v>
      </c>
      <c r="AT35" s="688">
        <f t="shared" si="26"/>
        <v>3</v>
      </c>
      <c r="AU35" s="608">
        <f t="shared" si="27"/>
        <v>50</v>
      </c>
      <c r="AV35" s="682">
        <f>แยกจำนวนนักเรียน!AV58</f>
        <v>0</v>
      </c>
      <c r="AW35" s="682">
        <f>แยกจำนวนนักเรียน!AW58</f>
        <v>0</v>
      </c>
      <c r="AX35" s="682">
        <f>แยกจำนวนนักเรียน!AX58</f>
        <v>0</v>
      </c>
      <c r="AY35" s="682">
        <f>แยกจำนวนนักเรียน!AY58</f>
        <v>0</v>
      </c>
      <c r="AZ35" s="685">
        <f t="shared" si="28"/>
        <v>3</v>
      </c>
      <c r="BA35" s="608">
        <f t="shared" si="29"/>
        <v>50</v>
      </c>
      <c r="BC35" s="556"/>
      <c r="BD35" s="556">
        <f t="shared" si="32"/>
        <v>1</v>
      </c>
      <c r="BE35" s="556">
        <f t="shared" si="33"/>
        <v>5</v>
      </c>
      <c r="BF35" s="556"/>
      <c r="BG35" s="556"/>
      <c r="BH35" s="556"/>
      <c r="BI35" s="556"/>
      <c r="BJ35" s="556"/>
      <c r="BK35" s="556"/>
      <c r="BL35" s="556"/>
      <c r="BM35" s="556"/>
      <c r="BN35" s="556"/>
      <c r="BO35" s="556"/>
      <c r="BP35" s="556"/>
      <c r="BQ35" s="556"/>
      <c r="BR35" s="556"/>
      <c r="BS35" s="556"/>
      <c r="BT35" s="556"/>
      <c r="BU35" s="556"/>
      <c r="BV35" s="556"/>
      <c r="BW35" s="556"/>
      <c r="BX35" s="556"/>
      <c r="BY35" s="556"/>
      <c r="BZ35" s="556"/>
      <c r="CA35" s="556"/>
      <c r="CB35" s="556"/>
      <c r="CC35" s="556"/>
      <c r="CD35" s="556"/>
      <c r="CE35" s="556"/>
      <c r="CF35" s="556"/>
      <c r="CG35" s="556"/>
      <c r="CH35" s="556"/>
      <c r="CI35" s="556"/>
      <c r="CJ35" s="556"/>
      <c r="CK35" s="556"/>
    </row>
    <row r="36" spans="1:89" s="555" customFormat="1">
      <c r="A36" s="536">
        <v>24</v>
      </c>
      <c r="B36" s="536" t="str">
        <f>แยกจำนวนนักเรียน!B59</f>
        <v>วัดควนสามโพธิ์</v>
      </c>
      <c r="C36" s="536" t="str">
        <f>แยกจำนวนนักเรียน!C59</f>
        <v>เขาชัยสน</v>
      </c>
      <c r="D36" s="536">
        <f>แยกจำนวนนักเรียน!D59</f>
        <v>0</v>
      </c>
      <c r="E36" s="536">
        <f>แยกจำนวนนักเรียน!E59</f>
        <v>30</v>
      </c>
      <c r="F36" s="536">
        <f>แยกจำนวนนักเรียน!F59</f>
        <v>1</v>
      </c>
      <c r="G36" s="536" t="str">
        <f>แยกจำนวนนักเรียน!G59</f>
        <v>ป</v>
      </c>
      <c r="H36" s="682">
        <f>แยกจำนวนนักเรียน!H59</f>
        <v>11</v>
      </c>
      <c r="I36" s="683">
        <f t="shared" si="3"/>
        <v>1</v>
      </c>
      <c r="J36" s="682">
        <f>แยกจำนวนนักเรียน!J59</f>
        <v>11</v>
      </c>
      <c r="K36" s="683">
        <f t="shared" si="4"/>
        <v>1</v>
      </c>
      <c r="L36" s="682">
        <f>แยกจำนวนนักเรียน!L59</f>
        <v>9</v>
      </c>
      <c r="M36" s="683">
        <f t="shared" si="12"/>
        <v>1</v>
      </c>
      <c r="N36" s="682">
        <f>แยกจำนวนนักเรียน!N59</f>
        <v>4</v>
      </c>
      <c r="O36" s="683">
        <f t="shared" si="13"/>
        <v>1</v>
      </c>
      <c r="P36" s="682">
        <f>แยกจำนวนนักเรียน!P59</f>
        <v>8</v>
      </c>
      <c r="Q36" s="683">
        <f t="shared" si="14"/>
        <v>1</v>
      </c>
      <c r="R36" s="682">
        <f>แยกจำนวนนักเรียน!R59</f>
        <v>10</v>
      </c>
      <c r="S36" s="683">
        <f t="shared" si="15"/>
        <v>1</v>
      </c>
      <c r="T36" s="682">
        <f>แยกจำนวนนักเรียน!T59</f>
        <v>3</v>
      </c>
      <c r="U36" s="683">
        <f t="shared" si="16"/>
        <v>1</v>
      </c>
      <c r="V36" s="682">
        <f>แยกจำนวนนักเรียน!V59</f>
        <v>7</v>
      </c>
      <c r="W36" s="683">
        <f t="shared" si="17"/>
        <v>1</v>
      </c>
      <c r="X36" s="682">
        <f>แยกจำนวนนักเรียน!X59</f>
        <v>0</v>
      </c>
      <c r="Y36" s="682">
        <f>แยกจำนวนนักเรียน!Y59</f>
        <v>0</v>
      </c>
      <c r="Z36" s="682">
        <f>แยกจำนวนนักเรียน!Z59</f>
        <v>0</v>
      </c>
      <c r="AA36" s="682">
        <f>แยกจำนวนนักเรียน!AA59</f>
        <v>0</v>
      </c>
      <c r="AB36" s="682">
        <f>แยกจำนวนนักเรียน!AB59</f>
        <v>0</v>
      </c>
      <c r="AC36" s="682">
        <f>แยกจำนวนนักเรียน!AC59</f>
        <v>0</v>
      </c>
      <c r="AD36" s="682">
        <f>แยกจำนวนนักเรียน!AD59</f>
        <v>0</v>
      </c>
      <c r="AE36" s="682">
        <f>แยกจำนวนนักเรียน!AE59</f>
        <v>0</v>
      </c>
      <c r="AF36" s="682">
        <f>แยกจำนวนนักเรียน!AF59</f>
        <v>0</v>
      </c>
      <c r="AG36" s="682">
        <f>แยกจำนวนนักเรียน!AG59</f>
        <v>0</v>
      </c>
      <c r="AH36" s="682">
        <f>แยกจำนวนนักเรียน!AH59</f>
        <v>0</v>
      </c>
      <c r="AI36" s="682">
        <f>แยกจำนวนนักเรียน!AI59</f>
        <v>0</v>
      </c>
      <c r="AJ36" s="684">
        <f t="shared" si="18"/>
        <v>63</v>
      </c>
      <c r="AK36" s="685">
        <f t="shared" si="19"/>
        <v>8</v>
      </c>
      <c r="AL36" s="682">
        <f>แยกจำนวนนักเรียน!AL59</f>
        <v>1</v>
      </c>
      <c r="AM36" s="682">
        <f>แยกจำนวนนักเรียน!AM59</f>
        <v>8</v>
      </c>
      <c r="AN36" s="685">
        <f t="shared" si="20"/>
        <v>9</v>
      </c>
      <c r="AO36" s="686">
        <f t="shared" si="21"/>
        <v>1</v>
      </c>
      <c r="AP36" s="687">
        <f t="shared" si="22"/>
        <v>4</v>
      </c>
      <c r="AQ36" s="685">
        <f t="shared" si="23"/>
        <v>5</v>
      </c>
      <c r="AR36" s="688">
        <f t="shared" si="24"/>
        <v>0</v>
      </c>
      <c r="AS36" s="688">
        <f t="shared" si="25"/>
        <v>4</v>
      </c>
      <c r="AT36" s="688">
        <f t="shared" si="26"/>
        <v>4</v>
      </c>
      <c r="AU36" s="608">
        <f t="shared" si="27"/>
        <v>80</v>
      </c>
      <c r="AV36" s="682">
        <f>แยกจำนวนนักเรียน!AV59</f>
        <v>0</v>
      </c>
      <c r="AW36" s="682">
        <f>แยกจำนวนนักเรียน!AW59</f>
        <v>0</v>
      </c>
      <c r="AX36" s="682">
        <f>แยกจำนวนนักเรียน!AX59</f>
        <v>0</v>
      </c>
      <c r="AY36" s="682">
        <f>แยกจำนวนนักเรียน!AY59</f>
        <v>0</v>
      </c>
      <c r="AZ36" s="685">
        <f t="shared" si="28"/>
        <v>4</v>
      </c>
      <c r="BA36" s="608">
        <f t="shared" si="29"/>
        <v>80</v>
      </c>
      <c r="BC36" s="556"/>
      <c r="BD36" s="556">
        <f t="shared" si="32"/>
        <v>1</v>
      </c>
      <c r="BE36" s="556">
        <f t="shared" si="33"/>
        <v>4</v>
      </c>
      <c r="BF36" s="556"/>
      <c r="BG36" s="556"/>
      <c r="BH36" s="556"/>
      <c r="BI36" s="556"/>
      <c r="BJ36" s="556"/>
      <c r="BK36" s="556"/>
      <c r="BL36" s="556"/>
      <c r="BM36" s="556"/>
      <c r="BN36" s="556"/>
      <c r="BO36" s="556"/>
      <c r="BP36" s="556"/>
      <c r="BQ36" s="556"/>
      <c r="BR36" s="556"/>
      <c r="BS36" s="556"/>
      <c r="BT36" s="556"/>
      <c r="BU36" s="556"/>
      <c r="BV36" s="556"/>
      <c r="BW36" s="556"/>
      <c r="BX36" s="556"/>
      <c r="BY36" s="556"/>
      <c r="BZ36" s="556"/>
      <c r="CA36" s="556"/>
      <c r="CB36" s="556"/>
      <c r="CC36" s="556"/>
      <c r="CD36" s="556"/>
      <c r="CE36" s="556"/>
      <c r="CF36" s="556"/>
      <c r="CG36" s="556"/>
      <c r="CH36" s="556"/>
      <c r="CI36" s="556"/>
      <c r="CJ36" s="556"/>
      <c r="CK36" s="556"/>
    </row>
    <row r="37" spans="1:89" s="555" customFormat="1">
      <c r="A37" s="536">
        <v>25</v>
      </c>
      <c r="B37" s="536" t="str">
        <f>แยกจำนวนนักเรียน!B60</f>
        <v>วัดหัวเขาชัยสน</v>
      </c>
      <c r="C37" s="536" t="str">
        <f>แยกจำนวนนักเรียน!C60</f>
        <v>เขาชัยสน</v>
      </c>
      <c r="D37" s="536">
        <f>แยกจำนวนนักเรียน!D60</f>
        <v>0</v>
      </c>
      <c r="E37" s="536">
        <f>แยกจำนวนนักเรียน!E60</f>
        <v>12</v>
      </c>
      <c r="F37" s="536">
        <f>แยกจำนวนนักเรียน!F60</f>
        <v>4</v>
      </c>
      <c r="G37" s="536" t="str">
        <f>แยกจำนวนนักเรียน!G60</f>
        <v>ป</v>
      </c>
      <c r="H37" s="682">
        <f>แยกจำนวนนักเรียน!H60</f>
        <v>6</v>
      </c>
      <c r="I37" s="683">
        <f t="shared" si="3"/>
        <v>1</v>
      </c>
      <c r="J37" s="682">
        <f>แยกจำนวนนักเรียน!J60</f>
        <v>8</v>
      </c>
      <c r="K37" s="683">
        <f t="shared" si="4"/>
        <v>1</v>
      </c>
      <c r="L37" s="682">
        <f>แยกจำนวนนักเรียน!L60</f>
        <v>4</v>
      </c>
      <c r="M37" s="683">
        <f t="shared" si="12"/>
        <v>1</v>
      </c>
      <c r="N37" s="682">
        <f>แยกจำนวนนักเรียน!N60</f>
        <v>7</v>
      </c>
      <c r="O37" s="683">
        <f t="shared" si="13"/>
        <v>1</v>
      </c>
      <c r="P37" s="682">
        <f>แยกจำนวนนักเรียน!P60</f>
        <v>7</v>
      </c>
      <c r="Q37" s="683">
        <f t="shared" si="14"/>
        <v>1</v>
      </c>
      <c r="R37" s="682">
        <f>แยกจำนวนนักเรียน!R60</f>
        <v>12</v>
      </c>
      <c r="S37" s="683">
        <f t="shared" si="15"/>
        <v>1</v>
      </c>
      <c r="T37" s="682">
        <f>แยกจำนวนนักเรียน!T60</f>
        <v>13</v>
      </c>
      <c r="U37" s="683">
        <f t="shared" si="16"/>
        <v>1</v>
      </c>
      <c r="V37" s="682">
        <f>แยกจำนวนนักเรียน!V60</f>
        <v>11</v>
      </c>
      <c r="W37" s="683">
        <f t="shared" si="17"/>
        <v>1</v>
      </c>
      <c r="X37" s="682">
        <f>แยกจำนวนนักเรียน!X60</f>
        <v>0</v>
      </c>
      <c r="Y37" s="682">
        <f>แยกจำนวนนักเรียน!Y60</f>
        <v>0</v>
      </c>
      <c r="Z37" s="682">
        <f>แยกจำนวนนักเรียน!Z60</f>
        <v>0</v>
      </c>
      <c r="AA37" s="682">
        <f>แยกจำนวนนักเรียน!AA60</f>
        <v>0</v>
      </c>
      <c r="AB37" s="682">
        <f>แยกจำนวนนักเรียน!AB60</f>
        <v>0</v>
      </c>
      <c r="AC37" s="682">
        <f>แยกจำนวนนักเรียน!AC60</f>
        <v>0</v>
      </c>
      <c r="AD37" s="682">
        <f>แยกจำนวนนักเรียน!AD60</f>
        <v>0</v>
      </c>
      <c r="AE37" s="682">
        <f>แยกจำนวนนักเรียน!AE60</f>
        <v>0</v>
      </c>
      <c r="AF37" s="682">
        <f>แยกจำนวนนักเรียน!AF60</f>
        <v>0</v>
      </c>
      <c r="AG37" s="682">
        <f>แยกจำนวนนักเรียน!AG60</f>
        <v>0</v>
      </c>
      <c r="AH37" s="682">
        <f>แยกจำนวนนักเรียน!AH60</f>
        <v>0</v>
      </c>
      <c r="AI37" s="682">
        <f>แยกจำนวนนักเรียน!AI60</f>
        <v>0</v>
      </c>
      <c r="AJ37" s="684">
        <f t="shared" si="18"/>
        <v>68</v>
      </c>
      <c r="AK37" s="685">
        <f t="shared" si="19"/>
        <v>8</v>
      </c>
      <c r="AL37" s="682">
        <f>แยกจำนวนนักเรียน!AL60</f>
        <v>1</v>
      </c>
      <c r="AM37" s="682">
        <f>แยกจำนวนนักเรียน!AM60</f>
        <v>8</v>
      </c>
      <c r="AN37" s="685">
        <f t="shared" si="20"/>
        <v>9</v>
      </c>
      <c r="AO37" s="686">
        <f t="shared" si="21"/>
        <v>1</v>
      </c>
      <c r="AP37" s="687">
        <f t="shared" si="22"/>
        <v>4</v>
      </c>
      <c r="AQ37" s="685">
        <f t="shared" si="23"/>
        <v>5</v>
      </c>
      <c r="AR37" s="688">
        <f t="shared" si="24"/>
        <v>0</v>
      </c>
      <c r="AS37" s="688">
        <f t="shared" si="25"/>
        <v>4</v>
      </c>
      <c r="AT37" s="688">
        <f t="shared" si="26"/>
        <v>4</v>
      </c>
      <c r="AU37" s="608">
        <f t="shared" si="27"/>
        <v>80</v>
      </c>
      <c r="AV37" s="682">
        <f>แยกจำนวนนักเรียน!AV60</f>
        <v>0</v>
      </c>
      <c r="AW37" s="682">
        <f>แยกจำนวนนักเรียน!AW60</f>
        <v>0</v>
      </c>
      <c r="AX37" s="682">
        <f>แยกจำนวนนักเรียน!AX60</f>
        <v>0</v>
      </c>
      <c r="AY37" s="682">
        <f>แยกจำนวนนักเรียน!AY60</f>
        <v>0</v>
      </c>
      <c r="AZ37" s="685">
        <f t="shared" si="28"/>
        <v>4</v>
      </c>
      <c r="BA37" s="608">
        <f t="shared" si="29"/>
        <v>80</v>
      </c>
      <c r="BC37" s="556"/>
      <c r="BD37" s="556">
        <f t="shared" si="32"/>
        <v>1</v>
      </c>
      <c r="BE37" s="556">
        <f t="shared" si="33"/>
        <v>4</v>
      </c>
      <c r="BF37" s="556"/>
      <c r="BG37" s="556"/>
      <c r="BH37" s="556"/>
      <c r="BI37" s="556"/>
      <c r="BJ37" s="556"/>
      <c r="BK37" s="556"/>
      <c r="BL37" s="556"/>
      <c r="BM37" s="556"/>
      <c r="BN37" s="556"/>
      <c r="BO37" s="556"/>
      <c r="BP37" s="556"/>
      <c r="BQ37" s="556"/>
      <c r="BR37" s="556"/>
      <c r="BS37" s="556"/>
      <c r="BT37" s="556"/>
      <c r="BU37" s="556"/>
      <c r="BV37" s="556"/>
      <c r="BW37" s="556"/>
      <c r="BX37" s="556"/>
      <c r="BY37" s="556"/>
      <c r="BZ37" s="556"/>
      <c r="CA37" s="556"/>
      <c r="CB37" s="556"/>
      <c r="CC37" s="556"/>
      <c r="CD37" s="556"/>
      <c r="CE37" s="556"/>
      <c r="CF37" s="556"/>
      <c r="CG37" s="556"/>
      <c r="CH37" s="556"/>
      <c r="CI37" s="556"/>
      <c r="CJ37" s="556"/>
      <c r="CK37" s="556"/>
    </row>
    <row r="38" spans="1:89" s="555" customFormat="1">
      <c r="A38" s="536">
        <v>26</v>
      </c>
      <c r="B38" s="536" t="str">
        <f>แยกจำนวนนักเรียน!B61</f>
        <v>ไทยรัฐวิทยา 23 (วัดโคกโหนด)</v>
      </c>
      <c r="C38" s="536" t="str">
        <f>แยกจำนวนนักเรียน!C61</f>
        <v>เขาชัยสน</v>
      </c>
      <c r="D38" s="536">
        <f>แยกจำนวนนักเรียน!D61</f>
        <v>0</v>
      </c>
      <c r="E38" s="536">
        <f>แยกจำนวนนักเรียน!E61</f>
        <v>25</v>
      </c>
      <c r="F38" s="536">
        <f>แยกจำนวนนักเรียน!F61</f>
        <v>4</v>
      </c>
      <c r="G38" s="536" t="str">
        <f>แยกจำนวนนักเรียน!G61</f>
        <v>ป</v>
      </c>
      <c r="H38" s="682">
        <f>แยกจำนวนนักเรียน!H61</f>
        <v>0</v>
      </c>
      <c r="I38" s="683">
        <f t="shared" si="3"/>
        <v>0</v>
      </c>
      <c r="J38" s="682">
        <f>แยกจำนวนนักเรียน!J61</f>
        <v>0</v>
      </c>
      <c r="K38" s="683">
        <f t="shared" si="4"/>
        <v>0</v>
      </c>
      <c r="L38" s="682">
        <f>แยกจำนวนนักเรียน!L61</f>
        <v>9</v>
      </c>
      <c r="M38" s="683">
        <f t="shared" si="12"/>
        <v>1</v>
      </c>
      <c r="N38" s="682">
        <f>แยกจำนวนนักเรียน!N61</f>
        <v>13</v>
      </c>
      <c r="O38" s="683">
        <f t="shared" si="13"/>
        <v>1</v>
      </c>
      <c r="P38" s="682">
        <f>แยกจำนวนนักเรียน!P61</f>
        <v>15</v>
      </c>
      <c r="Q38" s="683">
        <f t="shared" si="14"/>
        <v>1</v>
      </c>
      <c r="R38" s="682">
        <f>แยกจำนวนนักเรียน!R61</f>
        <v>11</v>
      </c>
      <c r="S38" s="683">
        <f t="shared" si="15"/>
        <v>1</v>
      </c>
      <c r="T38" s="682">
        <f>แยกจำนวนนักเรียน!T61</f>
        <v>22</v>
      </c>
      <c r="U38" s="683">
        <f t="shared" si="16"/>
        <v>1</v>
      </c>
      <c r="V38" s="682">
        <f>แยกจำนวนนักเรียน!V61</f>
        <v>16</v>
      </c>
      <c r="W38" s="683">
        <f t="shared" si="17"/>
        <v>1</v>
      </c>
      <c r="X38" s="682">
        <f>แยกจำนวนนักเรียน!X61</f>
        <v>0</v>
      </c>
      <c r="Y38" s="682">
        <f>แยกจำนวนนักเรียน!Y61</f>
        <v>0</v>
      </c>
      <c r="Z38" s="682">
        <f>แยกจำนวนนักเรียน!Z61</f>
        <v>0</v>
      </c>
      <c r="AA38" s="682">
        <f>แยกจำนวนนักเรียน!AA61</f>
        <v>0</v>
      </c>
      <c r="AB38" s="682">
        <f>แยกจำนวนนักเรียน!AB61</f>
        <v>0</v>
      </c>
      <c r="AC38" s="682">
        <f>แยกจำนวนนักเรียน!AC61</f>
        <v>0</v>
      </c>
      <c r="AD38" s="682">
        <f>แยกจำนวนนักเรียน!AD61</f>
        <v>0</v>
      </c>
      <c r="AE38" s="682">
        <f>แยกจำนวนนักเรียน!AE61</f>
        <v>0</v>
      </c>
      <c r="AF38" s="682">
        <f>แยกจำนวนนักเรียน!AF61</f>
        <v>0</v>
      </c>
      <c r="AG38" s="682">
        <f>แยกจำนวนนักเรียน!AG61</f>
        <v>0</v>
      </c>
      <c r="AH38" s="682">
        <f>แยกจำนวนนักเรียน!AH61</f>
        <v>0</v>
      </c>
      <c r="AI38" s="682">
        <f>แยกจำนวนนักเรียน!AI61</f>
        <v>0</v>
      </c>
      <c r="AJ38" s="684">
        <f t="shared" si="18"/>
        <v>86</v>
      </c>
      <c r="AK38" s="685">
        <f t="shared" si="19"/>
        <v>6</v>
      </c>
      <c r="AL38" s="682">
        <f>แยกจำนวนนักเรียน!AL61</f>
        <v>1</v>
      </c>
      <c r="AM38" s="682">
        <f>แยกจำนวนนักเรียน!AM61</f>
        <v>9</v>
      </c>
      <c r="AN38" s="685">
        <f t="shared" si="20"/>
        <v>10</v>
      </c>
      <c r="AO38" s="686">
        <f t="shared" si="21"/>
        <v>1</v>
      </c>
      <c r="AP38" s="687">
        <f t="shared" si="22"/>
        <v>5</v>
      </c>
      <c r="AQ38" s="685">
        <f t="shared" si="23"/>
        <v>6</v>
      </c>
      <c r="AR38" s="688">
        <f t="shared" si="24"/>
        <v>0</v>
      </c>
      <c r="AS38" s="688">
        <f t="shared" si="25"/>
        <v>4</v>
      </c>
      <c r="AT38" s="688">
        <f t="shared" si="26"/>
        <v>4</v>
      </c>
      <c r="AU38" s="608">
        <f t="shared" si="27"/>
        <v>66.666666666666657</v>
      </c>
      <c r="AV38" s="682">
        <f>แยกจำนวนนักเรียน!AV61</f>
        <v>0</v>
      </c>
      <c r="AW38" s="682">
        <f>แยกจำนวนนักเรียน!AW61</f>
        <v>0</v>
      </c>
      <c r="AX38" s="682">
        <f>แยกจำนวนนักเรียน!AX61</f>
        <v>0</v>
      </c>
      <c r="AY38" s="682">
        <f>แยกจำนวนนักเรียน!AY61</f>
        <v>1</v>
      </c>
      <c r="AZ38" s="685">
        <f t="shared" si="28"/>
        <v>5</v>
      </c>
      <c r="BA38" s="608">
        <f t="shared" si="29"/>
        <v>83.333333333333343</v>
      </c>
      <c r="BC38" s="556"/>
      <c r="BD38" s="556">
        <f t="shared" si="32"/>
        <v>1</v>
      </c>
      <c r="BE38" s="556">
        <f t="shared" si="33"/>
        <v>5</v>
      </c>
      <c r="BF38" s="556"/>
      <c r="BG38" s="556"/>
      <c r="BH38" s="556"/>
      <c r="BI38" s="556"/>
      <c r="BJ38" s="556"/>
      <c r="BK38" s="556"/>
      <c r="BL38" s="556"/>
      <c r="BM38" s="556"/>
      <c r="BN38" s="556"/>
      <c r="BO38" s="556"/>
      <c r="BP38" s="556"/>
      <c r="BQ38" s="556"/>
      <c r="BR38" s="556"/>
      <c r="BS38" s="556"/>
      <c r="BT38" s="556"/>
      <c r="BU38" s="556"/>
      <c r="BV38" s="556"/>
      <c r="BW38" s="556"/>
      <c r="BX38" s="556"/>
      <c r="BY38" s="556"/>
      <c r="BZ38" s="556"/>
      <c r="CA38" s="556"/>
      <c r="CB38" s="556"/>
      <c r="CC38" s="556"/>
      <c r="CD38" s="556"/>
      <c r="CE38" s="556"/>
      <c r="CF38" s="556"/>
      <c r="CG38" s="556"/>
      <c r="CH38" s="556"/>
      <c r="CI38" s="556"/>
      <c r="CJ38" s="556"/>
      <c r="CK38" s="556"/>
    </row>
    <row r="39" spans="1:89" s="40" customFormat="1" ht="22.5" customHeight="1">
      <c r="A39" s="848" t="s">
        <v>505</v>
      </c>
      <c r="B39" s="849"/>
      <c r="C39" s="849"/>
      <c r="D39" s="849"/>
      <c r="E39" s="849"/>
      <c r="F39" s="849"/>
      <c r="G39" s="850"/>
      <c r="H39" s="681">
        <f>SUM(H12:H38)</f>
        <v>240</v>
      </c>
      <c r="I39" s="681">
        <f t="shared" ref="I39:AZ39" si="36">SUM(I12:I38)</f>
        <v>24</v>
      </c>
      <c r="J39" s="681">
        <f t="shared" si="36"/>
        <v>281</v>
      </c>
      <c r="K39" s="681">
        <f t="shared" si="36"/>
        <v>24</v>
      </c>
      <c r="L39" s="681">
        <f t="shared" si="36"/>
        <v>307</v>
      </c>
      <c r="M39" s="681">
        <f t="shared" si="36"/>
        <v>26</v>
      </c>
      <c r="N39" s="681">
        <f t="shared" si="36"/>
        <v>285</v>
      </c>
      <c r="O39" s="681">
        <f t="shared" si="36"/>
        <v>26</v>
      </c>
      <c r="P39" s="681">
        <f t="shared" si="36"/>
        <v>297</v>
      </c>
      <c r="Q39" s="681">
        <f t="shared" si="36"/>
        <v>26</v>
      </c>
      <c r="R39" s="681">
        <f t="shared" si="36"/>
        <v>304</v>
      </c>
      <c r="S39" s="681">
        <f t="shared" si="36"/>
        <v>26</v>
      </c>
      <c r="T39" s="681">
        <f t="shared" si="36"/>
        <v>323</v>
      </c>
      <c r="U39" s="681">
        <f t="shared" si="36"/>
        <v>26</v>
      </c>
      <c r="V39" s="681">
        <f t="shared" si="36"/>
        <v>298</v>
      </c>
      <c r="W39" s="681">
        <f t="shared" si="36"/>
        <v>26</v>
      </c>
      <c r="X39" s="681">
        <f t="shared" si="36"/>
        <v>0</v>
      </c>
      <c r="Y39" s="681">
        <f t="shared" si="36"/>
        <v>0</v>
      </c>
      <c r="Z39" s="681">
        <f t="shared" si="36"/>
        <v>0</v>
      </c>
      <c r="AA39" s="681">
        <f t="shared" si="36"/>
        <v>0</v>
      </c>
      <c r="AB39" s="681">
        <f t="shared" si="36"/>
        <v>0</v>
      </c>
      <c r="AC39" s="681">
        <f t="shared" si="36"/>
        <v>0</v>
      </c>
      <c r="AD39" s="681">
        <f t="shared" si="36"/>
        <v>0</v>
      </c>
      <c r="AE39" s="681">
        <f t="shared" si="36"/>
        <v>0</v>
      </c>
      <c r="AF39" s="681">
        <f t="shared" si="36"/>
        <v>0</v>
      </c>
      <c r="AG39" s="681">
        <f t="shared" si="36"/>
        <v>0</v>
      </c>
      <c r="AH39" s="681">
        <f t="shared" si="36"/>
        <v>0</v>
      </c>
      <c r="AI39" s="681">
        <f t="shared" si="36"/>
        <v>0</v>
      </c>
      <c r="AJ39" s="681">
        <f t="shared" si="36"/>
        <v>2335</v>
      </c>
      <c r="AK39" s="681">
        <f t="shared" si="36"/>
        <v>204</v>
      </c>
      <c r="AL39" s="681">
        <f t="shared" si="36"/>
        <v>26</v>
      </c>
      <c r="AM39" s="681">
        <f t="shared" si="36"/>
        <v>188</v>
      </c>
      <c r="AN39" s="681">
        <f t="shared" si="36"/>
        <v>214</v>
      </c>
      <c r="AO39" s="681">
        <f t="shared" si="36"/>
        <v>26</v>
      </c>
      <c r="AP39" s="681">
        <f t="shared" si="36"/>
        <v>129</v>
      </c>
      <c r="AQ39" s="681">
        <f t="shared" si="36"/>
        <v>155</v>
      </c>
      <c r="AR39" s="681">
        <f t="shared" si="36"/>
        <v>0</v>
      </c>
      <c r="AS39" s="681">
        <f t="shared" si="36"/>
        <v>59</v>
      </c>
      <c r="AT39" s="681">
        <f t="shared" si="36"/>
        <v>59</v>
      </c>
      <c r="AU39" s="86">
        <f t="shared" si="27"/>
        <v>38.064516129032256</v>
      </c>
      <c r="AV39" s="681">
        <f t="shared" si="36"/>
        <v>7</v>
      </c>
      <c r="AW39" s="681">
        <f t="shared" si="36"/>
        <v>1</v>
      </c>
      <c r="AX39" s="681">
        <f t="shared" si="36"/>
        <v>1</v>
      </c>
      <c r="AY39" s="681">
        <f t="shared" si="36"/>
        <v>2</v>
      </c>
      <c r="AZ39" s="681">
        <f t="shared" si="36"/>
        <v>54</v>
      </c>
      <c r="BA39" s="86">
        <f t="shared" si="29"/>
        <v>34.838709677419352</v>
      </c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</row>
    <row r="40" spans="1:89" ht="25.5" customHeight="1"/>
    <row r="41" spans="1:89" ht="25.5" customHeight="1"/>
    <row r="42" spans="1:89" ht="25.5" customHeight="1"/>
    <row r="43" spans="1:89" ht="25.5" customHeight="1"/>
    <row r="44" spans="1:89" ht="25.5" customHeight="1"/>
    <row r="45" spans="1:89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694"/>
      <c r="AV45" s="52"/>
      <c r="AW45" s="52"/>
      <c r="AX45" s="52"/>
      <c r="AY45" s="52"/>
      <c r="AZ45" s="52"/>
      <c r="BA45" s="694"/>
    </row>
    <row r="46" spans="1:89" s="54" customForma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694"/>
      <c r="AV46" s="52"/>
      <c r="AW46" s="52"/>
      <c r="AX46" s="52"/>
      <c r="AY46" s="52"/>
      <c r="AZ46" s="52"/>
      <c r="BA46" s="694"/>
    </row>
    <row r="47" spans="1:89" s="54" customForma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694"/>
      <c r="AV47" s="52"/>
      <c r="AW47" s="52"/>
      <c r="AX47" s="52"/>
      <c r="AY47" s="52"/>
      <c r="AZ47" s="52"/>
      <c r="BA47" s="694"/>
    </row>
    <row r="48" spans="1:89" s="54" customForma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694"/>
      <c r="AV48" s="52"/>
      <c r="AW48" s="52"/>
      <c r="AX48" s="52"/>
      <c r="AY48" s="52"/>
      <c r="AZ48" s="52"/>
      <c r="BA48" s="694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694"/>
      <c r="AV49" s="52"/>
      <c r="AW49" s="52"/>
      <c r="AX49" s="52"/>
      <c r="AY49" s="52"/>
      <c r="AZ49" s="52"/>
      <c r="BA49" s="694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694"/>
      <c r="AV50" s="52"/>
      <c r="AW50" s="52"/>
      <c r="AX50" s="52"/>
      <c r="AY50" s="52"/>
      <c r="AZ50" s="52"/>
      <c r="BA50" s="694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694"/>
      <c r="AV51" s="52"/>
      <c r="AW51" s="52"/>
      <c r="AX51" s="52"/>
      <c r="AY51" s="52"/>
      <c r="AZ51" s="52"/>
      <c r="BA51" s="694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694"/>
      <c r="AV52" s="52"/>
      <c r="AW52" s="52"/>
      <c r="AX52" s="52"/>
      <c r="AY52" s="52"/>
      <c r="AZ52" s="52"/>
      <c r="BA52" s="694"/>
    </row>
    <row r="53" spans="1:53" s="54" customForma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694"/>
      <c r="AV53" s="52"/>
      <c r="AW53" s="52"/>
      <c r="AX53" s="52"/>
      <c r="AY53" s="52"/>
      <c r="AZ53" s="52"/>
      <c r="BA53" s="694"/>
    </row>
    <row r="54" spans="1:53" s="54" customForma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694"/>
      <c r="AV54" s="52"/>
      <c r="AW54" s="52"/>
      <c r="AX54" s="52"/>
      <c r="AY54" s="52"/>
      <c r="AZ54" s="52"/>
      <c r="BA54" s="694"/>
    </row>
    <row r="55" spans="1:53" s="54" customForma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694"/>
      <c r="AV55" s="52"/>
      <c r="AW55" s="52"/>
      <c r="AX55" s="52"/>
      <c r="AY55" s="52"/>
      <c r="AZ55" s="52"/>
      <c r="BA55" s="694"/>
    </row>
    <row r="56" spans="1:53" s="54" customForma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694"/>
      <c r="AV56" s="52"/>
      <c r="AW56" s="52"/>
      <c r="AX56" s="52"/>
      <c r="AY56" s="52"/>
      <c r="AZ56" s="52"/>
      <c r="BA56" s="694"/>
    </row>
    <row r="57" spans="1:53" s="54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694"/>
      <c r="AV57" s="52"/>
      <c r="AW57" s="52"/>
      <c r="AX57" s="52"/>
      <c r="AY57" s="52"/>
      <c r="AZ57" s="52"/>
      <c r="BA57" s="694"/>
    </row>
    <row r="58" spans="1:53" s="54" customForma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694"/>
      <c r="AV58" s="52"/>
      <c r="AW58" s="52"/>
      <c r="AX58" s="52"/>
      <c r="AY58" s="52"/>
      <c r="AZ58" s="52"/>
      <c r="BA58" s="694"/>
    </row>
    <row r="59" spans="1:53" s="54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694"/>
      <c r="AV59" s="52"/>
      <c r="AW59" s="52"/>
      <c r="AX59" s="52"/>
      <c r="AY59" s="52"/>
      <c r="AZ59" s="52"/>
      <c r="BA59" s="694"/>
    </row>
    <row r="60" spans="1:53" s="54" customForma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694"/>
      <c r="AV60" s="52"/>
      <c r="AW60" s="52"/>
      <c r="AX60" s="52"/>
      <c r="AY60" s="52"/>
      <c r="AZ60" s="52"/>
      <c r="BA60" s="694"/>
    </row>
    <row r="61" spans="1:53" s="54" customForma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694"/>
      <c r="AV61" s="52"/>
      <c r="AW61" s="52"/>
      <c r="AX61" s="52"/>
      <c r="AY61" s="52"/>
      <c r="AZ61" s="52"/>
      <c r="BA61" s="694"/>
    </row>
    <row r="62" spans="1:53" s="54" customForma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694"/>
      <c r="AV62" s="52"/>
      <c r="AW62" s="52"/>
      <c r="AX62" s="52"/>
      <c r="AY62" s="52"/>
      <c r="AZ62" s="52"/>
      <c r="BA62" s="694"/>
    </row>
    <row r="63" spans="1:53" s="54" customForma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694"/>
      <c r="AV63" s="52"/>
      <c r="AW63" s="52"/>
      <c r="AX63" s="52"/>
      <c r="AY63" s="52"/>
      <c r="AZ63" s="52"/>
      <c r="BA63" s="694"/>
    </row>
    <row r="64" spans="1:53" s="54" customForma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694"/>
      <c r="AV64" s="52"/>
      <c r="AW64" s="52"/>
      <c r="AX64" s="52"/>
      <c r="AY64" s="52"/>
      <c r="AZ64" s="52"/>
      <c r="BA64" s="694"/>
    </row>
    <row r="65" spans="1:53" s="54" customForma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694"/>
      <c r="AV65" s="52"/>
      <c r="AW65" s="52"/>
      <c r="AX65" s="52"/>
      <c r="AY65" s="52"/>
      <c r="AZ65" s="52"/>
      <c r="BA65" s="694"/>
    </row>
    <row r="66" spans="1:53" s="54" customForma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694"/>
      <c r="AV66" s="52"/>
      <c r="AW66" s="52"/>
      <c r="AX66" s="52"/>
      <c r="AY66" s="52"/>
      <c r="AZ66" s="52"/>
      <c r="BA66" s="694"/>
    </row>
    <row r="67" spans="1:53" s="54" customForma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694"/>
      <c r="AV67" s="52"/>
      <c r="AW67" s="52"/>
      <c r="AX67" s="52"/>
      <c r="AY67" s="52"/>
      <c r="AZ67" s="52"/>
      <c r="BA67" s="694"/>
    </row>
    <row r="68" spans="1:53" s="54" customForma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694"/>
      <c r="AV68" s="52"/>
      <c r="AW68" s="52"/>
      <c r="AX68" s="52"/>
      <c r="AY68" s="52"/>
      <c r="AZ68" s="52"/>
      <c r="BA68" s="694"/>
    </row>
    <row r="69" spans="1:53" s="54" customForma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694"/>
      <c r="AV69" s="52"/>
      <c r="AW69" s="52"/>
      <c r="AX69" s="52"/>
      <c r="AY69" s="52"/>
      <c r="AZ69" s="52"/>
      <c r="BA69" s="694"/>
    </row>
    <row r="70" spans="1:53" s="54" customForma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694"/>
      <c r="AV70" s="52"/>
      <c r="AW70" s="52"/>
      <c r="AX70" s="52"/>
      <c r="AY70" s="52"/>
      <c r="AZ70" s="52"/>
      <c r="BA70" s="694"/>
    </row>
    <row r="71" spans="1:53" s="54" customForma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694"/>
      <c r="AV71" s="52"/>
      <c r="AW71" s="52"/>
      <c r="AX71" s="52"/>
      <c r="AY71" s="52"/>
      <c r="AZ71" s="52"/>
      <c r="BA71" s="694"/>
    </row>
    <row r="72" spans="1:53" s="54" customForma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694"/>
      <c r="AV72" s="52"/>
      <c r="AW72" s="52"/>
      <c r="AX72" s="52"/>
      <c r="AY72" s="52"/>
      <c r="AZ72" s="52"/>
      <c r="BA72" s="694"/>
    </row>
    <row r="73" spans="1:53" s="54" customForma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694"/>
      <c r="AV73" s="52"/>
      <c r="AW73" s="52"/>
      <c r="AX73" s="52"/>
      <c r="AY73" s="52"/>
      <c r="AZ73" s="52"/>
      <c r="BA73" s="694"/>
    </row>
    <row r="74" spans="1:53" s="54" customForma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694"/>
      <c r="AV74" s="52"/>
      <c r="AW74" s="52"/>
      <c r="AX74" s="52"/>
      <c r="AY74" s="52"/>
      <c r="AZ74" s="52"/>
      <c r="BA74" s="694"/>
    </row>
    <row r="75" spans="1:53" s="54" customForma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694"/>
      <c r="AV75" s="52"/>
      <c r="AW75" s="52"/>
      <c r="AX75" s="52"/>
      <c r="AY75" s="52"/>
      <c r="AZ75" s="52"/>
      <c r="BA75" s="694"/>
    </row>
    <row r="76" spans="1:53" s="54" customForma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694"/>
      <c r="AV76" s="52"/>
      <c r="AW76" s="52"/>
      <c r="AX76" s="52"/>
      <c r="AY76" s="52"/>
      <c r="AZ76" s="52"/>
      <c r="BA76" s="694"/>
    </row>
    <row r="77" spans="1:53" s="54" customForma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694"/>
      <c r="AV77" s="52"/>
      <c r="AW77" s="52"/>
      <c r="AX77" s="52"/>
      <c r="AY77" s="52"/>
      <c r="AZ77" s="52"/>
      <c r="BA77" s="694"/>
    </row>
    <row r="78" spans="1:53" s="54" customForma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694"/>
      <c r="AV78" s="52"/>
      <c r="AW78" s="52"/>
      <c r="AX78" s="52"/>
      <c r="AY78" s="52"/>
      <c r="AZ78" s="52"/>
      <c r="BA78" s="694"/>
    </row>
    <row r="79" spans="1:53" s="54" customForma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694"/>
      <c r="AV79" s="52"/>
      <c r="AW79" s="52"/>
      <c r="AX79" s="52"/>
      <c r="AY79" s="52"/>
      <c r="AZ79" s="52"/>
      <c r="BA79" s="694"/>
    </row>
    <row r="80" spans="1:53" s="54" customForma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694"/>
      <c r="AV80" s="52"/>
      <c r="AW80" s="52"/>
      <c r="AX80" s="52"/>
      <c r="AY80" s="52"/>
      <c r="AZ80" s="52"/>
      <c r="BA80" s="694"/>
    </row>
    <row r="81" spans="1:53" s="54" customForma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694"/>
      <c r="AV81" s="52"/>
      <c r="AW81" s="52"/>
      <c r="AX81" s="52"/>
      <c r="AY81" s="52"/>
      <c r="AZ81" s="52"/>
      <c r="BA81" s="694"/>
    </row>
    <row r="82" spans="1:53" s="54" customForma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694"/>
      <c r="AV82" s="52"/>
      <c r="AW82" s="52"/>
      <c r="AX82" s="52"/>
      <c r="AY82" s="52"/>
      <c r="AZ82" s="52"/>
      <c r="BA82" s="694"/>
    </row>
    <row r="83" spans="1:53" s="54" customForma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694"/>
      <c r="AV83" s="52"/>
      <c r="AW83" s="52"/>
      <c r="AX83" s="52"/>
      <c r="AY83" s="52"/>
      <c r="AZ83" s="52"/>
      <c r="BA83" s="694"/>
    </row>
    <row r="84" spans="1:53" s="54" customForma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694"/>
      <c r="AV84" s="52"/>
      <c r="AW84" s="52"/>
      <c r="AX84" s="52"/>
      <c r="AY84" s="52"/>
      <c r="AZ84" s="52"/>
      <c r="BA84" s="694"/>
    </row>
    <row r="85" spans="1:53" s="54" customForma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694"/>
      <c r="AV85" s="52"/>
      <c r="AW85" s="52"/>
      <c r="AX85" s="52"/>
      <c r="AY85" s="52"/>
      <c r="AZ85" s="52"/>
      <c r="BA85" s="694"/>
    </row>
    <row r="86" spans="1:53" s="54" customForma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694"/>
      <c r="AV86" s="52"/>
      <c r="AW86" s="52"/>
      <c r="AX86" s="52"/>
      <c r="AY86" s="52"/>
      <c r="AZ86" s="52"/>
      <c r="BA86" s="694"/>
    </row>
    <row r="87" spans="1:53" s="54" customFormat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694"/>
      <c r="AV87" s="52"/>
      <c r="AW87" s="52"/>
      <c r="AX87" s="52"/>
      <c r="AY87" s="52"/>
      <c r="AZ87" s="52"/>
      <c r="BA87" s="694"/>
    </row>
    <row r="88" spans="1:53" s="54" customFormat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694"/>
      <c r="AV88" s="52"/>
      <c r="AW88" s="52"/>
      <c r="AX88" s="52"/>
      <c r="AY88" s="52"/>
      <c r="AZ88" s="52"/>
      <c r="BA88" s="694"/>
    </row>
    <row r="89" spans="1:53" s="54" customFormat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694"/>
      <c r="AV89" s="52"/>
      <c r="AW89" s="52"/>
      <c r="AX89" s="52"/>
      <c r="AY89" s="52"/>
      <c r="AZ89" s="52"/>
      <c r="BA89" s="694"/>
    </row>
    <row r="90" spans="1:53" s="54" customFormat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694"/>
      <c r="AV90" s="52"/>
      <c r="AW90" s="52"/>
      <c r="AX90" s="52"/>
      <c r="AY90" s="52"/>
      <c r="AZ90" s="52"/>
      <c r="BA90" s="694"/>
    </row>
    <row r="91" spans="1:53" s="54" customFormat="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694"/>
      <c r="AV91" s="52"/>
      <c r="AW91" s="52"/>
      <c r="AX91" s="52"/>
      <c r="AY91" s="52"/>
      <c r="AZ91" s="52"/>
      <c r="BA91" s="694"/>
    </row>
    <row r="92" spans="1:53" s="54" customFormat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694"/>
      <c r="AV92" s="52"/>
      <c r="AW92" s="52"/>
      <c r="AX92" s="52"/>
      <c r="AY92" s="52"/>
      <c r="AZ92" s="52"/>
      <c r="BA92" s="694"/>
    </row>
    <row r="93" spans="1:53" s="54" customFormat="1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694"/>
      <c r="AV93" s="52"/>
      <c r="AW93" s="52"/>
      <c r="AX93" s="52"/>
      <c r="AY93" s="52"/>
      <c r="AZ93" s="52"/>
      <c r="BA93" s="694"/>
    </row>
    <row r="94" spans="1:53" s="54" customForma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694"/>
      <c r="AV94" s="52"/>
      <c r="AW94" s="52"/>
      <c r="AX94" s="52"/>
      <c r="AY94" s="52"/>
      <c r="AZ94" s="52"/>
      <c r="BA94" s="694"/>
    </row>
    <row r="95" spans="1:53" s="54" customFormat="1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694"/>
      <c r="AV95" s="52"/>
      <c r="AW95" s="52"/>
      <c r="AX95" s="52"/>
      <c r="AY95" s="52"/>
      <c r="AZ95" s="52"/>
      <c r="BA95" s="694"/>
    </row>
    <row r="96" spans="1:53" s="54" customForma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694"/>
      <c r="AV96" s="52"/>
      <c r="AW96" s="52"/>
      <c r="AX96" s="52"/>
      <c r="AY96" s="52"/>
      <c r="AZ96" s="52"/>
      <c r="BA96" s="694"/>
    </row>
  </sheetData>
  <mergeCells count="61">
    <mergeCell ref="BD9:BE9"/>
    <mergeCell ref="A39:G39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2 BD12:BD38">
    <cfRule type="cellIs" dxfId="54" priority="11" stopIfTrue="1" operator="notBetween">
      <formula>1</formula>
      <formula>1</formula>
    </cfRule>
  </conditionalFormatting>
  <conditionalFormatting sqref="AJ12:AJ38">
    <cfRule type="cellIs" dxfId="53" priority="12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90"/>
  <sheetViews>
    <sheetView zoomScale="75" workbookViewId="0">
      <pane xSplit="7" ySplit="11" topLeftCell="AD12" activePane="bottomRight" state="frozen"/>
      <selection pane="topRight" activeCell="H1" sqref="H1"/>
      <selection pane="bottomLeft" activeCell="A11" sqref="A11"/>
      <selection pane="bottomRight" activeCell="AR13" sqref="AR13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25.5" customHeight="1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289">
        <f>IF(AJ1&lt;=0,0,IF(AJ1&lt;=359,1,IF(AJ1&lt;=719,2,IF(AJ1&lt;=1079,3,IF(AJ1&lt;=1679,4,IF(AJ1&lt;=1680,5,IF(AJ1&lt;=1680,1,5)))))))</f>
        <v>0</v>
      </c>
      <c r="AP1" s="245">
        <f t="shared" ref="AP1" si="2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56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229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3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4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25" t="s">
        <v>111</v>
      </c>
      <c r="Y8" s="826"/>
      <c r="Z8" s="825" t="s">
        <v>112</v>
      </c>
      <c r="AA8" s="826"/>
      <c r="AB8" s="825" t="s">
        <v>113</v>
      </c>
      <c r="AC8" s="826"/>
      <c r="AD8" s="825" t="s">
        <v>114</v>
      </c>
      <c r="AE8" s="826"/>
      <c r="AF8" s="825" t="s">
        <v>115</v>
      </c>
      <c r="AG8" s="826"/>
      <c r="AH8" s="825" t="s">
        <v>116</v>
      </c>
      <c r="AI8" s="826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27"/>
      <c r="Y9" s="828"/>
      <c r="Z9" s="827"/>
      <c r="AA9" s="828"/>
      <c r="AB9" s="827"/>
      <c r="AC9" s="828"/>
      <c r="AD9" s="827"/>
      <c r="AE9" s="828"/>
      <c r="AF9" s="827"/>
      <c r="AG9" s="828"/>
      <c r="AH9" s="827"/>
      <c r="AI9" s="828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7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41" t="s">
        <v>18</v>
      </c>
      <c r="Y10" s="841" t="s">
        <v>19</v>
      </c>
      <c r="Z10" s="841" t="s">
        <v>18</v>
      </c>
      <c r="AA10" s="841" t="s">
        <v>19</v>
      </c>
      <c r="AB10" s="841" t="s">
        <v>18</v>
      </c>
      <c r="AC10" s="841" t="s">
        <v>19</v>
      </c>
      <c r="AD10" s="841" t="s">
        <v>18</v>
      </c>
      <c r="AE10" s="841" t="s">
        <v>19</v>
      </c>
      <c r="AF10" s="841" t="s">
        <v>18</v>
      </c>
      <c r="AG10" s="841" t="s">
        <v>19</v>
      </c>
      <c r="AH10" s="841" t="s">
        <v>18</v>
      </c>
      <c r="AI10" s="841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7"/>
      <c r="AV10" s="172" t="s">
        <v>439</v>
      </c>
      <c r="AW10" s="7" t="s">
        <v>38</v>
      </c>
      <c r="AX10" s="7" t="s">
        <v>38</v>
      </c>
      <c r="AY10" s="7" t="s">
        <v>41</v>
      </c>
      <c r="AZ10" s="9" t="s">
        <v>74</v>
      </c>
      <c r="BA10" s="7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2"/>
      <c r="Y11" s="842"/>
      <c r="Z11" s="842"/>
      <c r="AA11" s="842"/>
      <c r="AB11" s="842"/>
      <c r="AC11" s="842"/>
      <c r="AD11" s="842"/>
      <c r="AE11" s="842"/>
      <c r="AF11" s="842"/>
      <c r="AG11" s="842"/>
      <c r="AH11" s="842"/>
      <c r="AI11" s="842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528"/>
      <c r="B12" s="528"/>
      <c r="C12" s="528"/>
      <c r="D12" s="528"/>
      <c r="E12" s="528"/>
      <c r="F12" s="528"/>
      <c r="G12" s="528"/>
      <c r="H12" s="529"/>
      <c r="I12" s="537">
        <f t="shared" ref="I12:I56" si="3">IF(H12=0,0,IF(H12&lt;10,1,IF(MOD(H12,30)&lt;10,ROUNDDOWN(H12/30,0),ROUNDUP(H12/30,0))))</f>
        <v>0</v>
      </c>
      <c r="J12" s="529"/>
      <c r="K12" s="537">
        <f t="shared" ref="K12:K56" si="4">IF(J12=0,0,IF(J12&lt;10,1,IF(MOD(J12,30)&lt;10,ROUNDDOWN(J12/30,0),ROUNDUP(J12/30,0))))</f>
        <v>0</v>
      </c>
      <c r="L12" s="538"/>
      <c r="M12" s="537">
        <f>IF(L12=0,0,IF(L12&lt;10,1,IF(MOD(L12,40)&lt;10,ROUNDDOWN(L12/40,0),ROUNDUP(L12/40,0))))</f>
        <v>0</v>
      </c>
      <c r="N12" s="538"/>
      <c r="O12" s="537">
        <f>IF(N12=0,0,IF(N12&lt;10,1,IF(MOD(N12,40)&lt;10,ROUNDDOWN(N12/40,0),ROUNDUP(N12/40,0))))</f>
        <v>0</v>
      </c>
      <c r="P12" s="538"/>
      <c r="Q12" s="537">
        <f>IF(P12=0,0,IF(P12&lt;10,1,IF(MOD(P12,40)&lt;10,ROUNDDOWN(P12/40,0),ROUNDUP(P12/40,0))))</f>
        <v>0</v>
      </c>
      <c r="R12" s="538"/>
      <c r="S12" s="537">
        <f>IF(R12=0,0,IF(R12&lt;10,1,IF(MOD(R12,40)&lt;10,ROUNDDOWN(R12/40,0),ROUNDUP(R12/40,0))))</f>
        <v>0</v>
      </c>
      <c r="T12" s="538"/>
      <c r="U12" s="537">
        <f>IF(T12=0,0,IF(T12&lt;10,1,IF(MOD(T12,40)&lt;10,ROUNDDOWN(T12/40,0),ROUNDUP(T12/40,0))))</f>
        <v>0</v>
      </c>
      <c r="V12" s="538"/>
      <c r="W12" s="537">
        <f>IF(V12=0,0,IF(V12&lt;10,1,IF(MOD(V12,40)&lt;10,ROUNDDOWN(V12/40,0),ROUNDUP(V12/40,0))))</f>
        <v>0</v>
      </c>
      <c r="X12" s="539"/>
      <c r="Y12" s="540"/>
      <c r="Z12" s="539"/>
      <c r="AA12" s="540"/>
      <c r="AB12" s="539"/>
      <c r="AC12" s="540"/>
      <c r="AD12" s="539"/>
      <c r="AE12" s="540"/>
      <c r="AF12" s="539"/>
      <c r="AG12" s="540"/>
      <c r="AH12" s="539"/>
      <c r="AI12" s="540"/>
      <c r="AJ12" s="541">
        <f>SUM(H12)+T12+V12+X12+Z12+AB12+AD12+AF12+AH12+J12+L12+N12+P12+R12</f>
        <v>0</v>
      </c>
      <c r="AK12" s="542">
        <f t="shared" ref="AK12" si="5">SUM(I12+U12+W12+Y12+AA12+AC12+AE12+AG12+AI12+K12+M12+O12+Q12+S12)</f>
        <v>0</v>
      </c>
      <c r="AL12" s="538"/>
      <c r="AM12" s="538"/>
      <c r="AN12" s="542">
        <f>SUM(AL12:AM12)</f>
        <v>0</v>
      </c>
      <c r="AO12" s="543">
        <f t="shared" ref="AO12" si="6">IF(AJ12&lt;=0,0,IF(AJ12&lt;=359,1,IF(AJ12&lt;=719,2,IF(AJ12&lt;=1079,3,IF(AJ12&lt;=1679,4,IF(AJ12&lt;=1680,5,IF(AJ12&lt;=1680,1,5)))))))</f>
        <v>0</v>
      </c>
      <c r="AP12" s="544">
        <f>ROUND(((((I12+K12)*30)+(H12+J12))/50+(((M12+O12+Q12+U12+W12+S12)*40)+(L12+N12+P12+R12+T12+V12))/50+(Y12+AA12+AC12+AE12+AG12+AI12)*2),0)</f>
        <v>0</v>
      </c>
      <c r="AQ12" s="542">
        <f>SUM(AO12:AP12)</f>
        <v>0</v>
      </c>
      <c r="AR12" s="545">
        <f>SUM(AL12)-AO12</f>
        <v>0</v>
      </c>
      <c r="AS12" s="545">
        <f t="shared" ref="AS12" si="7">SUM(AM12)-AP12</f>
        <v>0</v>
      </c>
      <c r="AT12" s="545">
        <f t="shared" ref="AT12" si="8">SUM(AN12)-AQ12</f>
        <v>0</v>
      </c>
      <c r="AU12" s="546" t="e">
        <f>SUM(AT12)/AQ12*100</f>
        <v>#DIV/0!</v>
      </c>
      <c r="AV12" s="538"/>
      <c r="AW12" s="538"/>
      <c r="AX12" s="538"/>
      <c r="AY12" s="538"/>
      <c r="AZ12" s="542">
        <f>SUM(AT12)-AV12-AW12+AX12+AY12</f>
        <v>0</v>
      </c>
      <c r="BA12" s="546" t="e">
        <f>SUM(AZ12)/AQ12*100</f>
        <v>#DIV/0!</v>
      </c>
      <c r="BC12" s="53"/>
      <c r="BD12" s="53">
        <f t="shared" ref="BD12" si="9">IF(AJ12&lt;=0,0,IF(AJ12&lt;=359,1,IF(AJ12&lt;=719,2,IF(AJ12&lt;=1079,3,IF(AJ12&lt;=1679,4,IF(AJ12&lt;=1680,5,IF(AJ12&lt;=1680,1,5)))))))</f>
        <v>0</v>
      </c>
      <c r="BE12" s="244">
        <f>ROUND(((((I12+K12)*30)+(H12+J12))/50+(((M12+O12+Q12+U12+W12+S12)*40)+(L12+N12+P12+R12+T12+V12))/50+(Y12+AA12+AC12+AE12+AG12+AI12)*2),0)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528">
        <v>1</v>
      </c>
      <c r="B13" s="528" t="str">
        <f>แยกจำนวนนักเรียน!B66</f>
        <v>บ้านเทพราช</v>
      </c>
      <c r="C13" s="528" t="str">
        <f>แยกจำนวนนักเรียน!C66</f>
        <v>เขาชัยสน</v>
      </c>
      <c r="D13" s="528">
        <f>แยกจำนวนนักเรียน!D66</f>
        <v>0</v>
      </c>
      <c r="E13" s="528">
        <f>แยกจำนวนนักเรียน!E66</f>
        <v>18</v>
      </c>
      <c r="F13" s="528">
        <f>แยกจำนวนนักเรียน!F66</f>
        <v>4</v>
      </c>
      <c r="G13" s="528" t="str">
        <f>แยกจำนวนนักเรียน!G66</f>
        <v>ป</v>
      </c>
      <c r="H13" s="528">
        <f>แยกจำนวนนักเรียน!H66</f>
        <v>13</v>
      </c>
      <c r="I13" s="530">
        <f t="shared" si="3"/>
        <v>1</v>
      </c>
      <c r="J13" s="528">
        <f>แยกจำนวนนักเรียน!J66</f>
        <v>13</v>
      </c>
      <c r="K13" s="530">
        <f t="shared" si="4"/>
        <v>1</v>
      </c>
      <c r="L13" s="528">
        <f>แยกจำนวนนักเรียน!L66</f>
        <v>16</v>
      </c>
      <c r="M13" s="530">
        <f t="shared" ref="M13:M56" si="10">IF(L13=0,0,IF(L13&lt;10,1,IF(MOD(L13,40)&lt;10,ROUNDDOWN(L13/40,0),ROUNDUP(L13/40,0))))</f>
        <v>1</v>
      </c>
      <c r="N13" s="528">
        <f>แยกจำนวนนักเรียน!N66</f>
        <v>12</v>
      </c>
      <c r="O13" s="530">
        <f t="shared" ref="O13:O56" si="11">IF(N13=0,0,IF(N13&lt;10,1,IF(MOD(N13,40)&lt;10,ROUNDDOWN(N13/40,0),ROUNDUP(N13/40,0))))</f>
        <v>1</v>
      </c>
      <c r="P13" s="528">
        <f>แยกจำนวนนักเรียน!P66</f>
        <v>23</v>
      </c>
      <c r="Q13" s="530">
        <f t="shared" ref="Q13:Q56" si="12">IF(P13=0,0,IF(P13&lt;10,1,IF(MOD(P13,40)&lt;10,ROUNDDOWN(P13/40,0),ROUNDUP(P13/40,0))))</f>
        <v>1</v>
      </c>
      <c r="R13" s="528">
        <f>แยกจำนวนนักเรียน!R66</f>
        <v>17</v>
      </c>
      <c r="S13" s="530">
        <f t="shared" ref="S13:S56" si="13">IF(R13=0,0,IF(R13&lt;10,1,IF(MOD(R13,40)&lt;10,ROUNDDOWN(R13/40,0),ROUNDUP(R13/40,0))))</f>
        <v>1</v>
      </c>
      <c r="T13" s="528">
        <f>แยกจำนวนนักเรียน!T66</f>
        <v>16</v>
      </c>
      <c r="U13" s="530">
        <f t="shared" ref="U13:U56" si="14">IF(T13=0,0,IF(T13&lt;10,1,IF(MOD(T13,40)&lt;10,ROUNDDOWN(T13/40,0),ROUNDUP(T13/40,0))))</f>
        <v>1</v>
      </c>
      <c r="V13" s="528">
        <f>แยกจำนวนนักเรียน!V66</f>
        <v>16</v>
      </c>
      <c r="W13" s="530">
        <f t="shared" ref="W13:W56" si="15">IF(V13=0,0,IF(V13&lt;10,1,IF(MOD(V13,40)&lt;10,ROUNDDOWN(V13/40,0),ROUNDUP(V13/40,0))))</f>
        <v>1</v>
      </c>
      <c r="X13" s="528">
        <f>แยกจำนวนนักเรียน!X66</f>
        <v>0</v>
      </c>
      <c r="Y13" s="528">
        <f>แยกจำนวนนักเรียน!Y66</f>
        <v>0</v>
      </c>
      <c r="Z13" s="528">
        <f>แยกจำนวนนักเรียน!Z66</f>
        <v>0</v>
      </c>
      <c r="AA13" s="528">
        <f>แยกจำนวนนักเรียน!AA66</f>
        <v>0</v>
      </c>
      <c r="AB13" s="528">
        <f>แยกจำนวนนักเรียน!AB66</f>
        <v>0</v>
      </c>
      <c r="AC13" s="528">
        <f>แยกจำนวนนักเรียน!AC66</f>
        <v>0</v>
      </c>
      <c r="AD13" s="528">
        <f>แยกจำนวนนักเรียน!AD66</f>
        <v>0</v>
      </c>
      <c r="AE13" s="528">
        <f>แยกจำนวนนักเรียน!AE66</f>
        <v>0</v>
      </c>
      <c r="AF13" s="528">
        <f>แยกจำนวนนักเรียน!AF66</f>
        <v>0</v>
      </c>
      <c r="AG13" s="528">
        <f>แยกจำนวนนักเรียน!AG66</f>
        <v>0</v>
      </c>
      <c r="AH13" s="528">
        <f>แยกจำนวนนักเรียน!AH66</f>
        <v>0</v>
      </c>
      <c r="AI13" s="528">
        <f>แยกจำนวนนักเรียน!AI66</f>
        <v>0</v>
      </c>
      <c r="AJ13" s="531">
        <f t="shared" ref="AJ13:AJ56" si="16">SUM(H13)+T13+V13+X13+Z13+AB13+AD13+AF13+AH13+J13+L13+N13+P13+R13</f>
        <v>126</v>
      </c>
      <c r="AK13" s="489">
        <f t="shared" ref="AK13:AK56" si="17">SUM(I13+U13+W13+Y13+AA13+AC13+AE13+AG13+AI13+K13+M13+O13+Q13+S13)</f>
        <v>8</v>
      </c>
      <c r="AL13" s="528">
        <f>แยกจำนวนนักเรียน!AL66</f>
        <v>1</v>
      </c>
      <c r="AM13" s="528">
        <f>แยกจำนวนนักเรียน!AM66</f>
        <v>8</v>
      </c>
      <c r="AN13" s="489">
        <f t="shared" ref="AN13:AN56" si="18">SUM(AL13:AM13)</f>
        <v>9</v>
      </c>
      <c r="AO13" s="487">
        <f t="shared" ref="AO13:AO56" si="19">IF(AJ13&lt;=0,0,IF(AJ13&lt;=359,1,IF(AJ13&lt;=719,2,IF(AJ13&lt;=1079,3,IF(AJ13&lt;=1679,4,IF(AJ13&lt;=1680,5,IF(AJ13&lt;=1680,1,5)))))))</f>
        <v>1</v>
      </c>
      <c r="AP13" s="544">
        <f t="shared" ref="AP13:AP56" si="20">ROUND(((((I13+K13)*30)+(H13+J13))/50+(((M13+O13+Q13+U13+W13+S13)*40)+(L13+N13+P13+R13+T13+V13))/50+(Y13+AA13+AC13+AE13+AG13+AI13)*2),0)</f>
        <v>9</v>
      </c>
      <c r="AQ13" s="489">
        <f t="shared" ref="AQ13:AQ56" si="21">SUM(AO13:AP13)</f>
        <v>10</v>
      </c>
      <c r="AR13" s="490">
        <f t="shared" ref="AR13:AR56" si="22">SUM(AL13)-AO13</f>
        <v>0</v>
      </c>
      <c r="AS13" s="490">
        <f t="shared" ref="AS13:AS56" si="23">SUM(AM13)-AP13</f>
        <v>-1</v>
      </c>
      <c r="AT13" s="490">
        <f t="shared" ref="AT13:AT56" si="24">SUM(AN13)-AQ13</f>
        <v>-1</v>
      </c>
      <c r="AU13" s="491">
        <f t="shared" ref="AU13:AU57" si="25">SUM(AT13)/AQ13*100</f>
        <v>-10</v>
      </c>
      <c r="AV13" s="528">
        <f>แยกจำนวนนักเรียน!AV66</f>
        <v>1</v>
      </c>
      <c r="AW13" s="528">
        <f>แยกจำนวนนักเรียน!AW66</f>
        <v>0</v>
      </c>
      <c r="AX13" s="528">
        <f>แยกจำนวนนักเรียน!AX66</f>
        <v>0</v>
      </c>
      <c r="AY13" s="528">
        <f>แยกจำนวนนักเรียน!AY66</f>
        <v>0</v>
      </c>
      <c r="AZ13" s="489">
        <f t="shared" ref="AZ13:AZ56" si="26">SUM(AT13)-AV13-AW13+AX13+AY13</f>
        <v>-2</v>
      </c>
      <c r="BA13" s="491">
        <f t="shared" ref="BA13:BA57" si="27">SUM(AZ13)/AQ13*100</f>
        <v>-20</v>
      </c>
      <c r="BC13" s="53"/>
      <c r="BD13" s="53">
        <f t="shared" ref="BD13" si="28">IF(AJ13&lt;=0,0,IF(AJ13&lt;=359,1,IF(AJ13&lt;=719,2,IF(AJ13&lt;=1079,3,IF(AJ13&lt;=1679,4,IF(AJ13&lt;=1680,5,IF(AJ13&lt;=1680,1,5)))))))</f>
        <v>1</v>
      </c>
      <c r="BE13" s="244">
        <f t="shared" ref="BE13:BE56" si="29">ROUND(((((I13+K13)*30)+(H13+J13))/50+(((M13+O13+Q13+U13+W13+S13)*40)+(L13+N13+P13+R13+T13+V13))/50+(Y13+AA13+AC13+AE13+AG13+AI13)*2),0)</f>
        <v>9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532">
        <v>2</v>
      </c>
      <c r="B14" s="532" t="str">
        <f>แยกจำนวนนักเรียน!B67</f>
        <v>บ้านหน้าวัง</v>
      </c>
      <c r="C14" s="532" t="str">
        <f>แยกจำนวนนักเรียน!C67</f>
        <v>กงหรา</v>
      </c>
      <c r="D14" s="532">
        <f>แยกจำนวนนักเรียน!D67</f>
        <v>0</v>
      </c>
      <c r="E14" s="532">
        <f>แยกจำนวนนักเรียน!E67</f>
        <v>40</v>
      </c>
      <c r="F14" s="532">
        <f>แยกจำนวนนักเรียน!F67</f>
        <v>4</v>
      </c>
      <c r="G14" s="532" t="str">
        <f>แยกจำนวนนักเรียน!G67</f>
        <v>ป</v>
      </c>
      <c r="H14" s="532">
        <f>แยกจำนวนนักเรียน!H67</f>
        <v>21</v>
      </c>
      <c r="I14" s="533">
        <f t="shared" si="3"/>
        <v>1</v>
      </c>
      <c r="J14" s="532">
        <f>แยกจำนวนนักเรียน!J67</f>
        <v>13</v>
      </c>
      <c r="K14" s="533">
        <f t="shared" si="4"/>
        <v>1</v>
      </c>
      <c r="L14" s="532">
        <f>แยกจำนวนนักเรียน!L67</f>
        <v>14</v>
      </c>
      <c r="M14" s="533">
        <f t="shared" si="10"/>
        <v>1</v>
      </c>
      <c r="N14" s="532">
        <f>แยกจำนวนนักเรียน!N67</f>
        <v>14</v>
      </c>
      <c r="O14" s="533">
        <f t="shared" si="11"/>
        <v>1</v>
      </c>
      <c r="P14" s="532">
        <f>แยกจำนวนนักเรียน!P67</f>
        <v>16</v>
      </c>
      <c r="Q14" s="533">
        <f t="shared" si="12"/>
        <v>1</v>
      </c>
      <c r="R14" s="532">
        <f>แยกจำนวนนักเรียน!R67</f>
        <v>19</v>
      </c>
      <c r="S14" s="533">
        <f t="shared" si="13"/>
        <v>1</v>
      </c>
      <c r="T14" s="532">
        <f>แยกจำนวนนักเรียน!T67</f>
        <v>15</v>
      </c>
      <c r="U14" s="533">
        <f t="shared" si="14"/>
        <v>1</v>
      </c>
      <c r="V14" s="532">
        <f>แยกจำนวนนักเรียน!V67</f>
        <v>17</v>
      </c>
      <c r="W14" s="533">
        <f t="shared" si="15"/>
        <v>1</v>
      </c>
      <c r="X14" s="532">
        <f>แยกจำนวนนักเรียน!X67</f>
        <v>0</v>
      </c>
      <c r="Y14" s="532">
        <f>แยกจำนวนนักเรียน!Y67</f>
        <v>0</v>
      </c>
      <c r="Z14" s="532">
        <f>แยกจำนวนนักเรียน!Z67</f>
        <v>0</v>
      </c>
      <c r="AA14" s="532">
        <f>แยกจำนวนนักเรียน!AA67</f>
        <v>0</v>
      </c>
      <c r="AB14" s="532">
        <f>แยกจำนวนนักเรียน!AB67</f>
        <v>0</v>
      </c>
      <c r="AC14" s="532">
        <f>แยกจำนวนนักเรียน!AC67</f>
        <v>0</v>
      </c>
      <c r="AD14" s="532">
        <f>แยกจำนวนนักเรียน!AD67</f>
        <v>0</v>
      </c>
      <c r="AE14" s="532">
        <f>แยกจำนวนนักเรียน!AE67</f>
        <v>0</v>
      </c>
      <c r="AF14" s="532">
        <f>แยกจำนวนนักเรียน!AF67</f>
        <v>0</v>
      </c>
      <c r="AG14" s="532">
        <f>แยกจำนวนนักเรียน!AG67</f>
        <v>0</v>
      </c>
      <c r="AH14" s="532">
        <f>แยกจำนวนนักเรียน!AH67</f>
        <v>0</v>
      </c>
      <c r="AI14" s="532">
        <f>แยกจำนวนนักเรียน!AI67</f>
        <v>0</v>
      </c>
      <c r="AJ14" s="534">
        <f t="shared" si="16"/>
        <v>129</v>
      </c>
      <c r="AK14" s="495">
        <f t="shared" si="17"/>
        <v>8</v>
      </c>
      <c r="AL14" s="532">
        <f>แยกจำนวนนักเรียน!AL67</f>
        <v>1</v>
      </c>
      <c r="AM14" s="532">
        <f>แยกจำนวนนักเรียน!AM67</f>
        <v>7</v>
      </c>
      <c r="AN14" s="495">
        <f t="shared" si="18"/>
        <v>8</v>
      </c>
      <c r="AO14" s="493">
        <f t="shared" si="19"/>
        <v>1</v>
      </c>
      <c r="AP14" s="494">
        <f t="shared" si="20"/>
        <v>9</v>
      </c>
      <c r="AQ14" s="495">
        <f t="shared" si="21"/>
        <v>10</v>
      </c>
      <c r="AR14" s="496">
        <f t="shared" si="22"/>
        <v>0</v>
      </c>
      <c r="AS14" s="496">
        <f t="shared" si="23"/>
        <v>-2</v>
      </c>
      <c r="AT14" s="496">
        <f t="shared" si="24"/>
        <v>-2</v>
      </c>
      <c r="AU14" s="497">
        <f t="shared" si="25"/>
        <v>-20</v>
      </c>
      <c r="AV14" s="532">
        <f>แยกจำนวนนักเรียน!AV67</f>
        <v>0</v>
      </c>
      <c r="AW14" s="532">
        <f>แยกจำนวนนักเรียน!AW67</f>
        <v>0</v>
      </c>
      <c r="AX14" s="532">
        <f>แยกจำนวนนักเรียน!AX67</f>
        <v>0</v>
      </c>
      <c r="AY14" s="532">
        <f>แยกจำนวนนักเรียน!AY67</f>
        <v>0</v>
      </c>
      <c r="AZ14" s="495">
        <f t="shared" si="26"/>
        <v>-2</v>
      </c>
      <c r="BA14" s="497">
        <f t="shared" si="27"/>
        <v>-20</v>
      </c>
      <c r="BC14" s="53"/>
      <c r="BD14" s="53">
        <f t="shared" ref="BD14:BD56" si="30">IF(AJ14&lt;=0,0,IF(AJ14&lt;=359,1,IF(AJ14&lt;=719,2,IF(AJ14&lt;=1079,3,IF(AJ14&lt;=1679,4,IF(AJ14&lt;=1680,5,IF(AJ14&lt;=1680,1,5)))))))</f>
        <v>1</v>
      </c>
      <c r="BE14" s="244">
        <f t="shared" si="29"/>
        <v>9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532">
        <v>3</v>
      </c>
      <c r="B15" s="532" t="str">
        <f>แยกจำนวนนักเรียน!B68</f>
        <v>วัดโคกตะเคียน</v>
      </c>
      <c r="C15" s="532" t="str">
        <f>แยกจำนวนนักเรียน!C68</f>
        <v>ป่าบอน</v>
      </c>
      <c r="D15" s="532">
        <f>แยกจำนวนนักเรียน!D68</f>
        <v>0</v>
      </c>
      <c r="E15" s="532">
        <f>แยกจำนวนนักเรียน!E68</f>
        <v>8</v>
      </c>
      <c r="F15" s="532">
        <f>แยกจำนวนนักเรียน!F68</f>
        <v>4</v>
      </c>
      <c r="G15" s="532" t="str">
        <f>แยกจำนวนนักเรียน!G68</f>
        <v>ป</v>
      </c>
      <c r="H15" s="532">
        <f>แยกจำนวนนักเรียน!H68</f>
        <v>8</v>
      </c>
      <c r="I15" s="533">
        <f t="shared" si="3"/>
        <v>1</v>
      </c>
      <c r="J15" s="532">
        <f>แยกจำนวนนักเรียน!J68</f>
        <v>16</v>
      </c>
      <c r="K15" s="533">
        <f t="shared" si="4"/>
        <v>1</v>
      </c>
      <c r="L15" s="532">
        <f>แยกจำนวนนักเรียน!L68</f>
        <v>11</v>
      </c>
      <c r="M15" s="533">
        <f t="shared" si="10"/>
        <v>1</v>
      </c>
      <c r="N15" s="532">
        <f>แยกจำนวนนักเรียน!N68</f>
        <v>18</v>
      </c>
      <c r="O15" s="533">
        <f t="shared" si="11"/>
        <v>1</v>
      </c>
      <c r="P15" s="532">
        <f>แยกจำนวนนักเรียน!P68</f>
        <v>18</v>
      </c>
      <c r="Q15" s="533">
        <f t="shared" si="12"/>
        <v>1</v>
      </c>
      <c r="R15" s="532">
        <f>แยกจำนวนนักเรียน!R68</f>
        <v>18</v>
      </c>
      <c r="S15" s="533">
        <f t="shared" si="13"/>
        <v>1</v>
      </c>
      <c r="T15" s="532">
        <f>แยกจำนวนนักเรียน!T68</f>
        <v>19</v>
      </c>
      <c r="U15" s="533">
        <f t="shared" si="14"/>
        <v>1</v>
      </c>
      <c r="V15" s="532">
        <f>แยกจำนวนนักเรียน!V68</f>
        <v>22</v>
      </c>
      <c r="W15" s="533">
        <f t="shared" si="15"/>
        <v>1</v>
      </c>
      <c r="X15" s="532">
        <f>แยกจำนวนนักเรียน!X68</f>
        <v>0</v>
      </c>
      <c r="Y15" s="532">
        <f>แยกจำนวนนักเรียน!Y68</f>
        <v>0</v>
      </c>
      <c r="Z15" s="532">
        <f>แยกจำนวนนักเรียน!Z68</f>
        <v>0</v>
      </c>
      <c r="AA15" s="532">
        <f>แยกจำนวนนักเรียน!AA68</f>
        <v>0</v>
      </c>
      <c r="AB15" s="532">
        <f>แยกจำนวนนักเรียน!AB68</f>
        <v>0</v>
      </c>
      <c r="AC15" s="532">
        <f>แยกจำนวนนักเรียน!AC68</f>
        <v>0</v>
      </c>
      <c r="AD15" s="532">
        <f>แยกจำนวนนักเรียน!AD68</f>
        <v>0</v>
      </c>
      <c r="AE15" s="532">
        <f>แยกจำนวนนักเรียน!AE68</f>
        <v>0</v>
      </c>
      <c r="AF15" s="532">
        <f>แยกจำนวนนักเรียน!AF68</f>
        <v>0</v>
      </c>
      <c r="AG15" s="532">
        <f>แยกจำนวนนักเรียน!AG68</f>
        <v>0</v>
      </c>
      <c r="AH15" s="532">
        <f>แยกจำนวนนักเรียน!AH68</f>
        <v>0</v>
      </c>
      <c r="AI15" s="532">
        <f>แยกจำนวนนักเรียน!AI68</f>
        <v>0</v>
      </c>
      <c r="AJ15" s="534">
        <f t="shared" si="16"/>
        <v>130</v>
      </c>
      <c r="AK15" s="495">
        <f t="shared" si="17"/>
        <v>8</v>
      </c>
      <c r="AL15" s="532">
        <f>แยกจำนวนนักเรียน!AL68</f>
        <v>1</v>
      </c>
      <c r="AM15" s="532">
        <f>แยกจำนวนนักเรียน!AM68</f>
        <v>9</v>
      </c>
      <c r="AN15" s="495">
        <f t="shared" si="18"/>
        <v>10</v>
      </c>
      <c r="AO15" s="493">
        <f t="shared" si="19"/>
        <v>1</v>
      </c>
      <c r="AP15" s="494">
        <f t="shared" si="20"/>
        <v>9</v>
      </c>
      <c r="AQ15" s="495">
        <f t="shared" si="21"/>
        <v>10</v>
      </c>
      <c r="AR15" s="496">
        <f t="shared" si="22"/>
        <v>0</v>
      </c>
      <c r="AS15" s="496">
        <f t="shared" si="23"/>
        <v>0</v>
      </c>
      <c r="AT15" s="496">
        <f t="shared" si="24"/>
        <v>0</v>
      </c>
      <c r="AU15" s="497">
        <f t="shared" si="25"/>
        <v>0</v>
      </c>
      <c r="AV15" s="532">
        <f>แยกจำนวนนักเรียน!AV68</f>
        <v>1</v>
      </c>
      <c r="AW15" s="532">
        <f>แยกจำนวนนักเรียน!AW68</f>
        <v>1</v>
      </c>
      <c r="AX15" s="532">
        <f>แยกจำนวนนักเรียน!AX68</f>
        <v>0</v>
      </c>
      <c r="AY15" s="532">
        <f>แยกจำนวนนักเรียน!AY68</f>
        <v>0</v>
      </c>
      <c r="AZ15" s="495">
        <f t="shared" si="26"/>
        <v>-2</v>
      </c>
      <c r="BA15" s="497">
        <f t="shared" si="27"/>
        <v>-20</v>
      </c>
      <c r="BC15" s="53"/>
      <c r="BD15" s="53">
        <f t="shared" si="30"/>
        <v>1</v>
      </c>
      <c r="BE15" s="244">
        <f t="shared" si="29"/>
        <v>9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35" customFormat="1">
      <c r="A16" s="532">
        <v>4</v>
      </c>
      <c r="B16" s="532" t="str">
        <f>แยกจำนวนนักเรียน!B69</f>
        <v>วัดหวัง</v>
      </c>
      <c r="C16" s="532" t="str">
        <f>แยกจำนวนนักเรียน!C69</f>
        <v>กงหรา</v>
      </c>
      <c r="D16" s="532">
        <f>แยกจำนวนนักเรียน!D69</f>
        <v>0</v>
      </c>
      <c r="E16" s="532">
        <f>แยกจำนวนนักเรียน!E69</f>
        <v>15</v>
      </c>
      <c r="F16" s="532">
        <f>แยกจำนวนนักเรียน!F69</f>
        <v>4</v>
      </c>
      <c r="G16" s="532" t="str">
        <f>แยกจำนวนนักเรียน!G69</f>
        <v>ป</v>
      </c>
      <c r="H16" s="532">
        <f>แยกจำนวนนักเรียน!H69</f>
        <v>19</v>
      </c>
      <c r="I16" s="533">
        <f t="shared" si="3"/>
        <v>1</v>
      </c>
      <c r="J16" s="532">
        <f>แยกจำนวนนักเรียน!J69</f>
        <v>17</v>
      </c>
      <c r="K16" s="533">
        <f t="shared" si="4"/>
        <v>1</v>
      </c>
      <c r="L16" s="532">
        <f>แยกจำนวนนักเรียน!L69</f>
        <v>19</v>
      </c>
      <c r="M16" s="533">
        <f t="shared" si="10"/>
        <v>1</v>
      </c>
      <c r="N16" s="532">
        <f>แยกจำนวนนักเรียน!N69</f>
        <v>16</v>
      </c>
      <c r="O16" s="533">
        <f t="shared" si="11"/>
        <v>1</v>
      </c>
      <c r="P16" s="532">
        <f>แยกจำนวนนักเรียน!P69</f>
        <v>14</v>
      </c>
      <c r="Q16" s="533">
        <f t="shared" si="12"/>
        <v>1</v>
      </c>
      <c r="R16" s="532">
        <f>แยกจำนวนนักเรียน!R69</f>
        <v>12</v>
      </c>
      <c r="S16" s="533">
        <f t="shared" si="13"/>
        <v>1</v>
      </c>
      <c r="T16" s="532">
        <f>แยกจำนวนนักเรียน!T69</f>
        <v>21</v>
      </c>
      <c r="U16" s="533">
        <f t="shared" si="14"/>
        <v>1</v>
      </c>
      <c r="V16" s="532">
        <f>แยกจำนวนนักเรียน!V69</f>
        <v>21</v>
      </c>
      <c r="W16" s="533">
        <f t="shared" si="15"/>
        <v>1</v>
      </c>
      <c r="X16" s="532">
        <f>แยกจำนวนนักเรียน!X69</f>
        <v>0</v>
      </c>
      <c r="Y16" s="532">
        <f>แยกจำนวนนักเรียน!Y69</f>
        <v>0</v>
      </c>
      <c r="Z16" s="532">
        <f>แยกจำนวนนักเรียน!Z69</f>
        <v>0</v>
      </c>
      <c r="AA16" s="532">
        <f>แยกจำนวนนักเรียน!AA69</f>
        <v>0</v>
      </c>
      <c r="AB16" s="532">
        <f>แยกจำนวนนักเรียน!AB69</f>
        <v>0</v>
      </c>
      <c r="AC16" s="532">
        <f>แยกจำนวนนักเรียน!AC69</f>
        <v>0</v>
      </c>
      <c r="AD16" s="532">
        <f>แยกจำนวนนักเรียน!AD69</f>
        <v>0</v>
      </c>
      <c r="AE16" s="532">
        <f>แยกจำนวนนักเรียน!AE69</f>
        <v>0</v>
      </c>
      <c r="AF16" s="532">
        <f>แยกจำนวนนักเรียน!AF69</f>
        <v>0</v>
      </c>
      <c r="AG16" s="532">
        <f>แยกจำนวนนักเรียน!AG69</f>
        <v>0</v>
      </c>
      <c r="AH16" s="532">
        <f>แยกจำนวนนักเรียน!AH69</f>
        <v>0</v>
      </c>
      <c r="AI16" s="532">
        <f>แยกจำนวนนักเรียน!AI69</f>
        <v>0</v>
      </c>
      <c r="AJ16" s="534">
        <f t="shared" si="16"/>
        <v>139</v>
      </c>
      <c r="AK16" s="495">
        <f t="shared" si="17"/>
        <v>8</v>
      </c>
      <c r="AL16" s="532">
        <f>แยกจำนวนนักเรียน!AL69</f>
        <v>1</v>
      </c>
      <c r="AM16" s="532">
        <f>แยกจำนวนนักเรียน!AM69</f>
        <v>9</v>
      </c>
      <c r="AN16" s="495">
        <f t="shared" si="18"/>
        <v>10</v>
      </c>
      <c r="AO16" s="493">
        <f t="shared" si="19"/>
        <v>1</v>
      </c>
      <c r="AP16" s="494">
        <f t="shared" si="20"/>
        <v>9</v>
      </c>
      <c r="AQ16" s="495">
        <f t="shared" si="21"/>
        <v>10</v>
      </c>
      <c r="AR16" s="496">
        <f t="shared" si="22"/>
        <v>0</v>
      </c>
      <c r="AS16" s="496">
        <f t="shared" si="23"/>
        <v>0</v>
      </c>
      <c r="AT16" s="496">
        <f t="shared" si="24"/>
        <v>0</v>
      </c>
      <c r="AU16" s="497">
        <f t="shared" si="25"/>
        <v>0</v>
      </c>
      <c r="AV16" s="532">
        <f>แยกจำนวนนักเรียน!AV69</f>
        <v>2</v>
      </c>
      <c r="AW16" s="532">
        <f>แยกจำนวนนักเรียน!AW69</f>
        <v>0</v>
      </c>
      <c r="AX16" s="532">
        <f>แยกจำนวนนักเรียน!AX69</f>
        <v>0</v>
      </c>
      <c r="AY16" s="532">
        <f>แยกจำนวนนักเรียน!AY69</f>
        <v>0</v>
      </c>
      <c r="AZ16" s="495">
        <f t="shared" si="26"/>
        <v>-2</v>
      </c>
      <c r="BA16" s="497">
        <f t="shared" si="27"/>
        <v>-20</v>
      </c>
      <c r="BC16" s="53"/>
      <c r="BD16" s="53">
        <f t="shared" si="30"/>
        <v>1</v>
      </c>
      <c r="BE16" s="244">
        <f t="shared" si="29"/>
        <v>9</v>
      </c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</row>
    <row r="17" spans="1:89" s="35" customFormat="1">
      <c r="A17" s="532">
        <v>5</v>
      </c>
      <c r="B17" s="532" t="str">
        <f>แยกจำนวนนักเรียน!B70</f>
        <v>วัดพระเกิด</v>
      </c>
      <c r="C17" s="532" t="str">
        <f>แยกจำนวนนักเรียน!C70</f>
        <v>ปากพะยูน</v>
      </c>
      <c r="D17" s="532">
        <f>แยกจำนวนนักเรียน!D70</f>
        <v>0</v>
      </c>
      <c r="E17" s="532">
        <f>แยกจำนวนนักเรียน!E70</f>
        <v>37</v>
      </c>
      <c r="F17" s="532">
        <f>แยกจำนวนนักเรียน!F70</f>
        <v>4</v>
      </c>
      <c r="G17" s="532" t="str">
        <f>แยกจำนวนนักเรียน!G70</f>
        <v>ป</v>
      </c>
      <c r="H17" s="532">
        <f>แยกจำนวนนักเรียน!H70</f>
        <v>20</v>
      </c>
      <c r="I17" s="533">
        <f t="shared" si="3"/>
        <v>1</v>
      </c>
      <c r="J17" s="532">
        <f>แยกจำนวนนักเรียน!J70</f>
        <v>21</v>
      </c>
      <c r="K17" s="533">
        <f t="shared" si="4"/>
        <v>1</v>
      </c>
      <c r="L17" s="532">
        <f>แยกจำนวนนักเรียน!L70</f>
        <v>19</v>
      </c>
      <c r="M17" s="533">
        <f t="shared" si="10"/>
        <v>1</v>
      </c>
      <c r="N17" s="532">
        <f>แยกจำนวนนักเรียน!N70</f>
        <v>18</v>
      </c>
      <c r="O17" s="533">
        <f t="shared" si="11"/>
        <v>1</v>
      </c>
      <c r="P17" s="532">
        <f>แยกจำนวนนักเรียน!P70</f>
        <v>20</v>
      </c>
      <c r="Q17" s="533">
        <f t="shared" si="12"/>
        <v>1</v>
      </c>
      <c r="R17" s="532">
        <f>แยกจำนวนนักเรียน!R70</f>
        <v>14</v>
      </c>
      <c r="S17" s="533">
        <f t="shared" si="13"/>
        <v>1</v>
      </c>
      <c r="T17" s="532">
        <f>แยกจำนวนนักเรียน!T70</f>
        <v>12</v>
      </c>
      <c r="U17" s="533">
        <f t="shared" si="14"/>
        <v>1</v>
      </c>
      <c r="V17" s="532">
        <f>แยกจำนวนนักเรียน!V70</f>
        <v>16</v>
      </c>
      <c r="W17" s="533">
        <f t="shared" si="15"/>
        <v>1</v>
      </c>
      <c r="X17" s="532">
        <f>แยกจำนวนนักเรียน!X70</f>
        <v>0</v>
      </c>
      <c r="Y17" s="532">
        <f>แยกจำนวนนักเรียน!Y70</f>
        <v>0</v>
      </c>
      <c r="Z17" s="532">
        <f>แยกจำนวนนักเรียน!Z70</f>
        <v>0</v>
      </c>
      <c r="AA17" s="532">
        <f>แยกจำนวนนักเรียน!AA70</f>
        <v>0</v>
      </c>
      <c r="AB17" s="532">
        <f>แยกจำนวนนักเรียน!AB70</f>
        <v>0</v>
      </c>
      <c r="AC17" s="532">
        <f>แยกจำนวนนักเรียน!AC70</f>
        <v>0</v>
      </c>
      <c r="AD17" s="532">
        <f>แยกจำนวนนักเรียน!AD70</f>
        <v>0</v>
      </c>
      <c r="AE17" s="532">
        <f>แยกจำนวนนักเรียน!AE70</f>
        <v>0</v>
      </c>
      <c r="AF17" s="532">
        <f>แยกจำนวนนักเรียน!AF70</f>
        <v>0</v>
      </c>
      <c r="AG17" s="532">
        <f>แยกจำนวนนักเรียน!AG70</f>
        <v>0</v>
      </c>
      <c r="AH17" s="532">
        <f>แยกจำนวนนักเรียน!AH70</f>
        <v>0</v>
      </c>
      <c r="AI17" s="532">
        <f>แยกจำนวนนักเรียน!AI70</f>
        <v>0</v>
      </c>
      <c r="AJ17" s="534">
        <f t="shared" si="16"/>
        <v>140</v>
      </c>
      <c r="AK17" s="495">
        <f t="shared" si="17"/>
        <v>8</v>
      </c>
      <c r="AL17" s="532">
        <f>แยกจำนวนนักเรียน!AL70</f>
        <v>1</v>
      </c>
      <c r="AM17" s="532">
        <f>แยกจำนวนนักเรียน!AM70</f>
        <v>8</v>
      </c>
      <c r="AN17" s="495">
        <f t="shared" si="18"/>
        <v>9</v>
      </c>
      <c r="AO17" s="493">
        <f t="shared" si="19"/>
        <v>1</v>
      </c>
      <c r="AP17" s="494">
        <f t="shared" si="20"/>
        <v>9</v>
      </c>
      <c r="AQ17" s="495">
        <f t="shared" si="21"/>
        <v>10</v>
      </c>
      <c r="AR17" s="496">
        <f t="shared" si="22"/>
        <v>0</v>
      </c>
      <c r="AS17" s="496">
        <f t="shared" si="23"/>
        <v>-1</v>
      </c>
      <c r="AT17" s="496">
        <f t="shared" si="24"/>
        <v>-1</v>
      </c>
      <c r="AU17" s="497">
        <f t="shared" si="25"/>
        <v>-10</v>
      </c>
      <c r="AV17" s="532">
        <f>แยกจำนวนนักเรียน!AV70</f>
        <v>1</v>
      </c>
      <c r="AW17" s="532">
        <f>แยกจำนวนนักเรียน!AW70</f>
        <v>0</v>
      </c>
      <c r="AX17" s="532">
        <f>แยกจำนวนนักเรียน!AX70</f>
        <v>0</v>
      </c>
      <c r="AY17" s="532">
        <f>แยกจำนวนนักเรียน!AY70</f>
        <v>0</v>
      </c>
      <c r="AZ17" s="495">
        <f t="shared" si="26"/>
        <v>-2</v>
      </c>
      <c r="BA17" s="497">
        <f t="shared" si="27"/>
        <v>-20</v>
      </c>
      <c r="BC17" s="53"/>
      <c r="BD17" s="53">
        <f t="shared" si="30"/>
        <v>1</v>
      </c>
      <c r="BE17" s="244">
        <f t="shared" si="29"/>
        <v>9</v>
      </c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</row>
    <row r="18" spans="1:89" s="35" customFormat="1">
      <c r="A18" s="532">
        <v>6</v>
      </c>
      <c r="B18" s="532" t="str">
        <f>แยกจำนวนนักเรียน!B71</f>
        <v>บ้านม่วงทวน</v>
      </c>
      <c r="C18" s="532" t="str">
        <f>แยกจำนวนนักเรียน!C71</f>
        <v>ปากพะยูน</v>
      </c>
      <c r="D18" s="532">
        <f>แยกจำนวนนักเรียน!D71</f>
        <v>0</v>
      </c>
      <c r="E18" s="532">
        <f>แยกจำนวนนักเรียน!E71</f>
        <v>26</v>
      </c>
      <c r="F18" s="532">
        <f>แยกจำนวนนักเรียน!F71</f>
        <v>4</v>
      </c>
      <c r="G18" s="532" t="str">
        <f>แยกจำนวนนักเรียน!G71</f>
        <v>ป</v>
      </c>
      <c r="H18" s="532">
        <f>แยกจำนวนนักเรียน!H71</f>
        <v>22</v>
      </c>
      <c r="I18" s="533">
        <f t="shared" si="3"/>
        <v>1</v>
      </c>
      <c r="J18" s="532">
        <f>แยกจำนวนนักเรียน!J71</f>
        <v>21</v>
      </c>
      <c r="K18" s="533">
        <f t="shared" si="4"/>
        <v>1</v>
      </c>
      <c r="L18" s="532">
        <f>แยกจำนวนนักเรียน!L71</f>
        <v>29</v>
      </c>
      <c r="M18" s="533">
        <f t="shared" si="10"/>
        <v>1</v>
      </c>
      <c r="N18" s="532">
        <f>แยกจำนวนนักเรียน!N71</f>
        <v>26</v>
      </c>
      <c r="O18" s="533">
        <f t="shared" si="11"/>
        <v>1</v>
      </c>
      <c r="P18" s="532">
        <f>แยกจำนวนนักเรียน!P71</f>
        <v>19</v>
      </c>
      <c r="Q18" s="533">
        <f t="shared" si="12"/>
        <v>1</v>
      </c>
      <c r="R18" s="532">
        <f>แยกจำนวนนักเรียน!R71</f>
        <v>24</v>
      </c>
      <c r="S18" s="533">
        <f t="shared" si="13"/>
        <v>1</v>
      </c>
      <c r="T18" s="532">
        <f>แยกจำนวนนักเรียน!T71</f>
        <v>24</v>
      </c>
      <c r="U18" s="533">
        <f t="shared" si="14"/>
        <v>1</v>
      </c>
      <c r="V18" s="532">
        <f>แยกจำนวนนักเรียน!V71</f>
        <v>19</v>
      </c>
      <c r="W18" s="533">
        <f t="shared" si="15"/>
        <v>1</v>
      </c>
      <c r="X18" s="532">
        <f>แยกจำนวนนักเรียน!X71</f>
        <v>0</v>
      </c>
      <c r="Y18" s="532">
        <f>แยกจำนวนนักเรียน!Y71</f>
        <v>0</v>
      </c>
      <c r="Z18" s="532">
        <f>แยกจำนวนนักเรียน!Z71</f>
        <v>0</v>
      </c>
      <c r="AA18" s="532">
        <f>แยกจำนวนนักเรียน!AA71</f>
        <v>0</v>
      </c>
      <c r="AB18" s="532">
        <f>แยกจำนวนนักเรียน!AB71</f>
        <v>0</v>
      </c>
      <c r="AC18" s="532">
        <f>แยกจำนวนนักเรียน!AC71</f>
        <v>0</v>
      </c>
      <c r="AD18" s="532">
        <f>แยกจำนวนนักเรียน!AD71</f>
        <v>0</v>
      </c>
      <c r="AE18" s="532">
        <f>แยกจำนวนนักเรียน!AE71</f>
        <v>0</v>
      </c>
      <c r="AF18" s="532">
        <f>แยกจำนวนนักเรียน!AF71</f>
        <v>0</v>
      </c>
      <c r="AG18" s="532">
        <f>แยกจำนวนนักเรียน!AG71</f>
        <v>0</v>
      </c>
      <c r="AH18" s="532">
        <f>แยกจำนวนนักเรียน!AH71</f>
        <v>0</v>
      </c>
      <c r="AI18" s="532">
        <f>แยกจำนวนนักเรียน!AI71</f>
        <v>0</v>
      </c>
      <c r="AJ18" s="534">
        <f t="shared" si="16"/>
        <v>184</v>
      </c>
      <c r="AK18" s="495">
        <f t="shared" si="17"/>
        <v>8</v>
      </c>
      <c r="AL18" s="532">
        <f>แยกจำนวนนักเรียน!AL71</f>
        <v>1</v>
      </c>
      <c r="AM18" s="532">
        <f>แยกจำนวนนักเรียน!AM71</f>
        <v>9</v>
      </c>
      <c r="AN18" s="495">
        <f t="shared" si="18"/>
        <v>10</v>
      </c>
      <c r="AO18" s="493">
        <f t="shared" si="19"/>
        <v>1</v>
      </c>
      <c r="AP18" s="494">
        <f t="shared" si="20"/>
        <v>10</v>
      </c>
      <c r="AQ18" s="495">
        <f t="shared" si="21"/>
        <v>11</v>
      </c>
      <c r="AR18" s="496">
        <f t="shared" si="22"/>
        <v>0</v>
      </c>
      <c r="AS18" s="496">
        <f t="shared" si="23"/>
        <v>-1</v>
      </c>
      <c r="AT18" s="496">
        <f t="shared" si="24"/>
        <v>-1</v>
      </c>
      <c r="AU18" s="497">
        <f t="shared" si="25"/>
        <v>-9.0909090909090917</v>
      </c>
      <c r="AV18" s="532">
        <f>แยกจำนวนนักเรียน!AV71</f>
        <v>0</v>
      </c>
      <c r="AW18" s="532">
        <f>แยกจำนวนนักเรียน!AW71</f>
        <v>1</v>
      </c>
      <c r="AX18" s="532">
        <f>แยกจำนวนนักเรียน!AX71</f>
        <v>0</v>
      </c>
      <c r="AY18" s="532">
        <f>แยกจำนวนนักเรียน!AY71</f>
        <v>0</v>
      </c>
      <c r="AZ18" s="495">
        <f t="shared" si="26"/>
        <v>-2</v>
      </c>
      <c r="BA18" s="497">
        <f t="shared" si="27"/>
        <v>-18.181818181818183</v>
      </c>
      <c r="BC18" s="53"/>
      <c r="BD18" s="53">
        <f t="shared" si="30"/>
        <v>1</v>
      </c>
      <c r="BE18" s="244">
        <f t="shared" si="29"/>
        <v>10</v>
      </c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</row>
    <row r="19" spans="1:89" s="35" customFormat="1">
      <c r="A19" s="532">
        <v>7</v>
      </c>
      <c r="B19" s="532" t="str">
        <f>แยกจำนวนนักเรียน!B72</f>
        <v>บ้านร่มโพธิ์ไทร</v>
      </c>
      <c r="C19" s="532" t="str">
        <f>แยกจำนวนนักเรียน!C72</f>
        <v>ตะโหมด</v>
      </c>
      <c r="D19" s="532">
        <f>แยกจำนวนนักเรียน!D72</f>
        <v>0</v>
      </c>
      <c r="E19" s="532">
        <f>แยกจำนวนนักเรียน!E72</f>
        <v>23</v>
      </c>
      <c r="F19" s="532">
        <f>แยกจำนวนนักเรียน!F72</f>
        <v>4</v>
      </c>
      <c r="G19" s="532" t="str">
        <f>แยกจำนวนนักเรียน!G72</f>
        <v>ป</v>
      </c>
      <c r="H19" s="532">
        <f>แยกจำนวนนักเรียน!H72</f>
        <v>14</v>
      </c>
      <c r="I19" s="533">
        <f t="shared" si="3"/>
        <v>1</v>
      </c>
      <c r="J19" s="532">
        <f>แยกจำนวนนักเรียน!J72</f>
        <v>14</v>
      </c>
      <c r="K19" s="533">
        <f t="shared" si="4"/>
        <v>1</v>
      </c>
      <c r="L19" s="532">
        <f>แยกจำนวนนักเรียน!L72</f>
        <v>20</v>
      </c>
      <c r="M19" s="533">
        <f t="shared" si="10"/>
        <v>1</v>
      </c>
      <c r="N19" s="532">
        <f>แยกจำนวนนักเรียน!N72</f>
        <v>17</v>
      </c>
      <c r="O19" s="533">
        <f t="shared" si="11"/>
        <v>1</v>
      </c>
      <c r="P19" s="532">
        <f>แยกจำนวนนักเรียน!P72</f>
        <v>13</v>
      </c>
      <c r="Q19" s="533">
        <f t="shared" si="12"/>
        <v>1</v>
      </c>
      <c r="R19" s="532">
        <f>แยกจำนวนนักเรียน!R72</f>
        <v>17</v>
      </c>
      <c r="S19" s="533">
        <f t="shared" si="13"/>
        <v>1</v>
      </c>
      <c r="T19" s="532">
        <f>แยกจำนวนนักเรียน!T72</f>
        <v>13</v>
      </c>
      <c r="U19" s="533">
        <f t="shared" si="14"/>
        <v>1</v>
      </c>
      <c r="V19" s="532">
        <f>แยกจำนวนนักเรียน!V72</f>
        <v>17</v>
      </c>
      <c r="W19" s="533">
        <f t="shared" si="15"/>
        <v>1</v>
      </c>
      <c r="X19" s="532">
        <f>แยกจำนวนนักเรียน!X72</f>
        <v>0</v>
      </c>
      <c r="Y19" s="532">
        <f>แยกจำนวนนักเรียน!Y72</f>
        <v>0</v>
      </c>
      <c r="Z19" s="532">
        <f>แยกจำนวนนักเรียน!Z72</f>
        <v>0</v>
      </c>
      <c r="AA19" s="532">
        <f>แยกจำนวนนักเรียน!AA72</f>
        <v>0</v>
      </c>
      <c r="AB19" s="532">
        <f>แยกจำนวนนักเรียน!AB72</f>
        <v>0</v>
      </c>
      <c r="AC19" s="532">
        <f>แยกจำนวนนักเรียน!AC72</f>
        <v>0</v>
      </c>
      <c r="AD19" s="532">
        <f>แยกจำนวนนักเรียน!AD72</f>
        <v>0</v>
      </c>
      <c r="AE19" s="532">
        <f>แยกจำนวนนักเรียน!AE72</f>
        <v>0</v>
      </c>
      <c r="AF19" s="532">
        <f>แยกจำนวนนักเรียน!AF72</f>
        <v>0</v>
      </c>
      <c r="AG19" s="532">
        <f>แยกจำนวนนักเรียน!AG72</f>
        <v>0</v>
      </c>
      <c r="AH19" s="532">
        <f>แยกจำนวนนักเรียน!AH72</f>
        <v>0</v>
      </c>
      <c r="AI19" s="532">
        <f>แยกจำนวนนักเรียน!AI72</f>
        <v>0</v>
      </c>
      <c r="AJ19" s="534">
        <f t="shared" si="16"/>
        <v>125</v>
      </c>
      <c r="AK19" s="495">
        <f t="shared" si="17"/>
        <v>8</v>
      </c>
      <c r="AL19" s="532">
        <f>แยกจำนวนนักเรียน!AL72</f>
        <v>1</v>
      </c>
      <c r="AM19" s="532">
        <f>แยกจำนวนนักเรียน!AM72</f>
        <v>9</v>
      </c>
      <c r="AN19" s="495">
        <f t="shared" si="18"/>
        <v>10</v>
      </c>
      <c r="AO19" s="493">
        <f t="shared" si="19"/>
        <v>1</v>
      </c>
      <c r="AP19" s="494">
        <f t="shared" si="20"/>
        <v>9</v>
      </c>
      <c r="AQ19" s="495">
        <f t="shared" si="21"/>
        <v>10</v>
      </c>
      <c r="AR19" s="496">
        <f t="shared" si="22"/>
        <v>0</v>
      </c>
      <c r="AS19" s="496">
        <f t="shared" si="23"/>
        <v>0</v>
      </c>
      <c r="AT19" s="496">
        <f t="shared" si="24"/>
        <v>0</v>
      </c>
      <c r="AU19" s="497">
        <f t="shared" si="25"/>
        <v>0</v>
      </c>
      <c r="AV19" s="532">
        <f>แยกจำนวนนักเรียน!AV72</f>
        <v>1</v>
      </c>
      <c r="AW19" s="532">
        <f>แยกจำนวนนักเรียน!AW72</f>
        <v>0</v>
      </c>
      <c r="AX19" s="532">
        <f>แยกจำนวนนักเรียน!AX72</f>
        <v>0</v>
      </c>
      <c r="AY19" s="532">
        <f>แยกจำนวนนักเรียน!AY72</f>
        <v>0</v>
      </c>
      <c r="AZ19" s="495">
        <f t="shared" si="26"/>
        <v>-1</v>
      </c>
      <c r="BA19" s="497">
        <f t="shared" si="27"/>
        <v>-10</v>
      </c>
      <c r="BC19" s="53"/>
      <c r="BD19" s="53">
        <f t="shared" si="30"/>
        <v>1</v>
      </c>
      <c r="BE19" s="244">
        <f t="shared" si="29"/>
        <v>9</v>
      </c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</row>
    <row r="20" spans="1:89" s="35" customFormat="1">
      <c r="A20" s="532">
        <v>8</v>
      </c>
      <c r="B20" s="532" t="str">
        <f>แยกจำนวนนักเรียน!B73</f>
        <v>บ้านเกาะนางคำเหนือ</v>
      </c>
      <c r="C20" s="532" t="str">
        <f>แยกจำนวนนักเรียน!C73</f>
        <v>ปากพะยูน</v>
      </c>
      <c r="D20" s="532">
        <f>แยกจำนวนนักเรียน!D73</f>
        <v>0</v>
      </c>
      <c r="E20" s="532">
        <f>แยกจำนวนนักเรียน!E73</f>
        <v>44</v>
      </c>
      <c r="F20" s="532">
        <f>แยกจำนวนนักเรียน!F73</f>
        <v>4</v>
      </c>
      <c r="G20" s="532" t="str">
        <f>แยกจำนวนนักเรียน!G73</f>
        <v>ป</v>
      </c>
      <c r="H20" s="532">
        <f>แยกจำนวนนักเรียน!H73</f>
        <v>16</v>
      </c>
      <c r="I20" s="533">
        <f t="shared" si="3"/>
        <v>1</v>
      </c>
      <c r="J20" s="532">
        <f>แยกจำนวนนักเรียน!J73</f>
        <v>19</v>
      </c>
      <c r="K20" s="533">
        <f t="shared" si="4"/>
        <v>1</v>
      </c>
      <c r="L20" s="532">
        <f>แยกจำนวนนักเรียน!L73</f>
        <v>21</v>
      </c>
      <c r="M20" s="533">
        <f t="shared" si="10"/>
        <v>1</v>
      </c>
      <c r="N20" s="532">
        <f>แยกจำนวนนักเรียน!N73</f>
        <v>17</v>
      </c>
      <c r="O20" s="533">
        <f t="shared" si="11"/>
        <v>1</v>
      </c>
      <c r="P20" s="532">
        <f>แยกจำนวนนักเรียน!P73</f>
        <v>22</v>
      </c>
      <c r="Q20" s="533">
        <f t="shared" si="12"/>
        <v>1</v>
      </c>
      <c r="R20" s="532">
        <f>แยกจำนวนนักเรียน!R73</f>
        <v>19</v>
      </c>
      <c r="S20" s="533">
        <f t="shared" si="13"/>
        <v>1</v>
      </c>
      <c r="T20" s="532">
        <f>แยกจำนวนนักเรียน!T73</f>
        <v>18</v>
      </c>
      <c r="U20" s="533">
        <f t="shared" si="14"/>
        <v>1</v>
      </c>
      <c r="V20" s="532">
        <f>แยกจำนวนนักเรียน!V73</f>
        <v>13</v>
      </c>
      <c r="W20" s="533">
        <f t="shared" si="15"/>
        <v>1</v>
      </c>
      <c r="X20" s="532">
        <f>แยกจำนวนนักเรียน!X73</f>
        <v>0</v>
      </c>
      <c r="Y20" s="532">
        <f>แยกจำนวนนักเรียน!Y73</f>
        <v>0</v>
      </c>
      <c r="Z20" s="532">
        <f>แยกจำนวนนักเรียน!Z73</f>
        <v>0</v>
      </c>
      <c r="AA20" s="532">
        <f>แยกจำนวนนักเรียน!AA73</f>
        <v>0</v>
      </c>
      <c r="AB20" s="532">
        <f>แยกจำนวนนักเรียน!AB73</f>
        <v>0</v>
      </c>
      <c r="AC20" s="532">
        <f>แยกจำนวนนักเรียน!AC73</f>
        <v>0</v>
      </c>
      <c r="AD20" s="532">
        <f>แยกจำนวนนักเรียน!AD73</f>
        <v>0</v>
      </c>
      <c r="AE20" s="532">
        <f>แยกจำนวนนักเรียน!AE73</f>
        <v>0</v>
      </c>
      <c r="AF20" s="532">
        <f>แยกจำนวนนักเรียน!AF73</f>
        <v>0</v>
      </c>
      <c r="AG20" s="532">
        <f>แยกจำนวนนักเรียน!AG73</f>
        <v>0</v>
      </c>
      <c r="AH20" s="532">
        <f>แยกจำนวนนักเรียน!AH73</f>
        <v>0</v>
      </c>
      <c r="AI20" s="532">
        <f>แยกจำนวนนักเรียน!AI73</f>
        <v>0</v>
      </c>
      <c r="AJ20" s="534">
        <f t="shared" si="16"/>
        <v>145</v>
      </c>
      <c r="AK20" s="495">
        <f t="shared" si="17"/>
        <v>8</v>
      </c>
      <c r="AL20" s="532">
        <f>แยกจำนวนนักเรียน!AL73</f>
        <v>1</v>
      </c>
      <c r="AM20" s="532">
        <f>แยกจำนวนนักเรียน!AM73</f>
        <v>9</v>
      </c>
      <c r="AN20" s="495">
        <f t="shared" si="18"/>
        <v>10</v>
      </c>
      <c r="AO20" s="493">
        <f t="shared" si="19"/>
        <v>1</v>
      </c>
      <c r="AP20" s="494">
        <f t="shared" si="20"/>
        <v>9</v>
      </c>
      <c r="AQ20" s="495">
        <f t="shared" si="21"/>
        <v>10</v>
      </c>
      <c r="AR20" s="496">
        <f t="shared" si="22"/>
        <v>0</v>
      </c>
      <c r="AS20" s="496">
        <f t="shared" si="23"/>
        <v>0</v>
      </c>
      <c r="AT20" s="496">
        <f t="shared" si="24"/>
        <v>0</v>
      </c>
      <c r="AU20" s="497">
        <f t="shared" si="25"/>
        <v>0</v>
      </c>
      <c r="AV20" s="532">
        <f>แยกจำนวนนักเรียน!AV73</f>
        <v>1</v>
      </c>
      <c r="AW20" s="532">
        <f>แยกจำนวนนักเรียน!AW73</f>
        <v>0</v>
      </c>
      <c r="AX20" s="532">
        <f>แยกจำนวนนักเรียน!AX73</f>
        <v>0</v>
      </c>
      <c r="AY20" s="532">
        <f>แยกจำนวนนักเรียน!AY73</f>
        <v>0</v>
      </c>
      <c r="AZ20" s="495">
        <f t="shared" si="26"/>
        <v>-1</v>
      </c>
      <c r="BA20" s="497">
        <f t="shared" si="27"/>
        <v>-10</v>
      </c>
      <c r="BC20" s="53"/>
      <c r="BD20" s="53">
        <f t="shared" si="30"/>
        <v>1</v>
      </c>
      <c r="BE20" s="244">
        <f t="shared" si="29"/>
        <v>9</v>
      </c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</row>
    <row r="21" spans="1:89" s="35" customFormat="1">
      <c r="A21" s="532">
        <v>9</v>
      </c>
      <c r="B21" s="532" t="str">
        <f>แยกจำนวนนักเรียน!B74</f>
        <v>สำนักสงฆ์ห้วยเรือ</v>
      </c>
      <c r="C21" s="532" t="str">
        <f>แยกจำนวนนักเรียน!C74</f>
        <v>ปากพะยูน</v>
      </c>
      <c r="D21" s="532">
        <f>แยกจำนวนนักเรียน!D74</f>
        <v>0</v>
      </c>
      <c r="E21" s="532">
        <f>แยกจำนวนนักเรียน!E74</f>
        <v>45</v>
      </c>
      <c r="F21" s="532">
        <f>แยกจำนวนนักเรียน!F74</f>
        <v>4</v>
      </c>
      <c r="G21" s="532" t="str">
        <f>แยกจำนวนนักเรียน!G74</f>
        <v>ป</v>
      </c>
      <c r="H21" s="532">
        <f>แยกจำนวนนักเรียน!H74</f>
        <v>29</v>
      </c>
      <c r="I21" s="533">
        <f t="shared" si="3"/>
        <v>1</v>
      </c>
      <c r="J21" s="532">
        <f>แยกจำนวนนักเรียน!J74</f>
        <v>20</v>
      </c>
      <c r="K21" s="533">
        <f t="shared" si="4"/>
        <v>1</v>
      </c>
      <c r="L21" s="532">
        <f>แยกจำนวนนักเรียน!L74</f>
        <v>21</v>
      </c>
      <c r="M21" s="533">
        <f t="shared" si="10"/>
        <v>1</v>
      </c>
      <c r="N21" s="532">
        <f>แยกจำนวนนักเรียน!N74</f>
        <v>18</v>
      </c>
      <c r="O21" s="533">
        <f t="shared" si="11"/>
        <v>1</v>
      </c>
      <c r="P21" s="532">
        <f>แยกจำนวนนักเรียน!P74</f>
        <v>18</v>
      </c>
      <c r="Q21" s="533">
        <f t="shared" si="12"/>
        <v>1</v>
      </c>
      <c r="R21" s="532">
        <f>แยกจำนวนนักเรียน!R74</f>
        <v>29</v>
      </c>
      <c r="S21" s="533">
        <f t="shared" si="13"/>
        <v>1</v>
      </c>
      <c r="T21" s="532">
        <f>แยกจำนวนนักเรียน!T74</f>
        <v>16</v>
      </c>
      <c r="U21" s="533">
        <f t="shared" si="14"/>
        <v>1</v>
      </c>
      <c r="V21" s="532">
        <f>แยกจำนวนนักเรียน!V74</f>
        <v>17</v>
      </c>
      <c r="W21" s="533">
        <f t="shared" si="15"/>
        <v>1</v>
      </c>
      <c r="X21" s="532">
        <f>แยกจำนวนนักเรียน!X74</f>
        <v>0</v>
      </c>
      <c r="Y21" s="532">
        <f>แยกจำนวนนักเรียน!Y74</f>
        <v>0</v>
      </c>
      <c r="Z21" s="532">
        <f>แยกจำนวนนักเรียน!Z74</f>
        <v>0</v>
      </c>
      <c r="AA21" s="532">
        <f>แยกจำนวนนักเรียน!AA74</f>
        <v>0</v>
      </c>
      <c r="AB21" s="532">
        <f>แยกจำนวนนักเรียน!AB74</f>
        <v>0</v>
      </c>
      <c r="AC21" s="532">
        <f>แยกจำนวนนักเรียน!AC74</f>
        <v>0</v>
      </c>
      <c r="AD21" s="532">
        <f>แยกจำนวนนักเรียน!AD74</f>
        <v>0</v>
      </c>
      <c r="AE21" s="532">
        <f>แยกจำนวนนักเรียน!AE74</f>
        <v>0</v>
      </c>
      <c r="AF21" s="532">
        <f>แยกจำนวนนักเรียน!AF74</f>
        <v>0</v>
      </c>
      <c r="AG21" s="532">
        <f>แยกจำนวนนักเรียน!AG74</f>
        <v>0</v>
      </c>
      <c r="AH21" s="532">
        <f>แยกจำนวนนักเรียน!AH74</f>
        <v>0</v>
      </c>
      <c r="AI21" s="532">
        <f>แยกจำนวนนักเรียน!AI74</f>
        <v>0</v>
      </c>
      <c r="AJ21" s="534">
        <f t="shared" si="16"/>
        <v>168</v>
      </c>
      <c r="AK21" s="495">
        <f t="shared" si="17"/>
        <v>8</v>
      </c>
      <c r="AL21" s="532">
        <f>แยกจำนวนนักเรียน!AL74</f>
        <v>1</v>
      </c>
      <c r="AM21" s="532">
        <f>แยกจำนวนนักเรียน!AM74</f>
        <v>9</v>
      </c>
      <c r="AN21" s="495">
        <f t="shared" si="18"/>
        <v>10</v>
      </c>
      <c r="AO21" s="493">
        <f t="shared" si="19"/>
        <v>1</v>
      </c>
      <c r="AP21" s="494">
        <f t="shared" si="20"/>
        <v>9</v>
      </c>
      <c r="AQ21" s="495">
        <f t="shared" si="21"/>
        <v>10</v>
      </c>
      <c r="AR21" s="496">
        <f t="shared" si="22"/>
        <v>0</v>
      </c>
      <c r="AS21" s="496">
        <f t="shared" si="23"/>
        <v>0</v>
      </c>
      <c r="AT21" s="496">
        <f t="shared" si="24"/>
        <v>0</v>
      </c>
      <c r="AU21" s="497">
        <f t="shared" si="25"/>
        <v>0</v>
      </c>
      <c r="AV21" s="532">
        <f>แยกจำนวนนักเรียน!AV74</f>
        <v>0</v>
      </c>
      <c r="AW21" s="532">
        <f>แยกจำนวนนักเรียน!AW74</f>
        <v>1</v>
      </c>
      <c r="AX21" s="532">
        <f>แยกจำนวนนักเรียน!AX74</f>
        <v>0</v>
      </c>
      <c r="AY21" s="532">
        <f>แยกจำนวนนักเรียน!AY74</f>
        <v>0</v>
      </c>
      <c r="AZ21" s="495">
        <f t="shared" si="26"/>
        <v>-1</v>
      </c>
      <c r="BA21" s="497">
        <f t="shared" si="27"/>
        <v>-10</v>
      </c>
      <c r="BC21" s="53"/>
      <c r="BD21" s="53">
        <f t="shared" si="30"/>
        <v>1</v>
      </c>
      <c r="BE21" s="244">
        <f t="shared" si="29"/>
        <v>9</v>
      </c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</row>
    <row r="22" spans="1:89" s="35" customFormat="1">
      <c r="A22" s="532">
        <v>10</v>
      </c>
      <c r="B22" s="532" t="str">
        <f>แยกจำนวนนักเรียน!B75</f>
        <v>บ้านโคกสัก</v>
      </c>
      <c r="C22" s="532" t="str">
        <f>แยกจำนวนนักเรียน!C75</f>
        <v>บางแก้ว</v>
      </c>
      <c r="D22" s="532">
        <f>แยกจำนวนนักเรียน!D75</f>
        <v>0</v>
      </c>
      <c r="E22" s="532">
        <f>แยกจำนวนนักเรียน!E75</f>
        <v>29</v>
      </c>
      <c r="F22" s="532">
        <f>แยกจำนวนนักเรียน!F75</f>
        <v>4</v>
      </c>
      <c r="G22" s="532" t="str">
        <f>แยกจำนวนนักเรียน!G75</f>
        <v>ป</v>
      </c>
      <c r="H22" s="532">
        <f>แยกจำนวนนักเรียน!H75</f>
        <v>7</v>
      </c>
      <c r="I22" s="533">
        <f t="shared" si="3"/>
        <v>1</v>
      </c>
      <c r="J22" s="532">
        <f>แยกจำนวนนักเรียน!J75</f>
        <v>25</v>
      </c>
      <c r="K22" s="533">
        <f t="shared" si="4"/>
        <v>1</v>
      </c>
      <c r="L22" s="532">
        <f>แยกจำนวนนักเรียน!L75</f>
        <v>35</v>
      </c>
      <c r="M22" s="533">
        <f t="shared" si="10"/>
        <v>1</v>
      </c>
      <c r="N22" s="532">
        <f>แยกจำนวนนักเรียน!N75</f>
        <v>37</v>
      </c>
      <c r="O22" s="533">
        <f t="shared" si="11"/>
        <v>1</v>
      </c>
      <c r="P22" s="532">
        <f>แยกจำนวนนักเรียน!P75</f>
        <v>36</v>
      </c>
      <c r="Q22" s="533">
        <f t="shared" si="12"/>
        <v>1</v>
      </c>
      <c r="R22" s="532">
        <f>แยกจำนวนนักเรียน!R75</f>
        <v>32</v>
      </c>
      <c r="S22" s="533">
        <f t="shared" si="13"/>
        <v>1</v>
      </c>
      <c r="T22" s="532">
        <f>แยกจำนวนนักเรียน!T75</f>
        <v>24</v>
      </c>
      <c r="U22" s="533">
        <f t="shared" si="14"/>
        <v>1</v>
      </c>
      <c r="V22" s="532">
        <f>แยกจำนวนนักเรียน!V75</f>
        <v>34</v>
      </c>
      <c r="W22" s="533">
        <f t="shared" si="15"/>
        <v>1</v>
      </c>
      <c r="X22" s="532">
        <f>แยกจำนวนนักเรียน!X75</f>
        <v>0</v>
      </c>
      <c r="Y22" s="532">
        <f>แยกจำนวนนักเรียน!Y75</f>
        <v>0</v>
      </c>
      <c r="Z22" s="532">
        <f>แยกจำนวนนักเรียน!Z75</f>
        <v>0</v>
      </c>
      <c r="AA22" s="532">
        <f>แยกจำนวนนักเรียน!AA75</f>
        <v>0</v>
      </c>
      <c r="AB22" s="532">
        <f>แยกจำนวนนักเรียน!AB75</f>
        <v>0</v>
      </c>
      <c r="AC22" s="532">
        <f>แยกจำนวนนักเรียน!AC75</f>
        <v>0</v>
      </c>
      <c r="AD22" s="532">
        <f>แยกจำนวนนักเรียน!AD75</f>
        <v>0</v>
      </c>
      <c r="AE22" s="532">
        <f>แยกจำนวนนักเรียน!AE75</f>
        <v>0</v>
      </c>
      <c r="AF22" s="532">
        <f>แยกจำนวนนักเรียน!AF75</f>
        <v>0</v>
      </c>
      <c r="AG22" s="532">
        <f>แยกจำนวนนักเรียน!AG75</f>
        <v>0</v>
      </c>
      <c r="AH22" s="532">
        <f>แยกจำนวนนักเรียน!AH75</f>
        <v>0</v>
      </c>
      <c r="AI22" s="532">
        <f>แยกจำนวนนักเรียน!AI75</f>
        <v>0</v>
      </c>
      <c r="AJ22" s="534">
        <f t="shared" si="16"/>
        <v>230</v>
      </c>
      <c r="AK22" s="495">
        <f t="shared" si="17"/>
        <v>8</v>
      </c>
      <c r="AL22" s="532">
        <f>แยกจำนวนนักเรียน!AL75</f>
        <v>2</v>
      </c>
      <c r="AM22" s="532">
        <f>แยกจำนวนนักเรียน!AM75</f>
        <v>11</v>
      </c>
      <c r="AN22" s="495">
        <f t="shared" si="18"/>
        <v>13</v>
      </c>
      <c r="AO22" s="493">
        <f t="shared" si="19"/>
        <v>1</v>
      </c>
      <c r="AP22" s="494">
        <f t="shared" si="20"/>
        <v>11</v>
      </c>
      <c r="AQ22" s="495">
        <f t="shared" si="21"/>
        <v>12</v>
      </c>
      <c r="AR22" s="496">
        <f t="shared" si="22"/>
        <v>1</v>
      </c>
      <c r="AS22" s="496">
        <f t="shared" si="23"/>
        <v>0</v>
      </c>
      <c r="AT22" s="496">
        <f t="shared" si="24"/>
        <v>1</v>
      </c>
      <c r="AU22" s="497">
        <f t="shared" si="25"/>
        <v>8.3333333333333321</v>
      </c>
      <c r="AV22" s="532">
        <f>แยกจำนวนนักเรียน!AV75</f>
        <v>2</v>
      </c>
      <c r="AW22" s="532">
        <f>แยกจำนวนนักเรียน!AW75</f>
        <v>0</v>
      </c>
      <c r="AX22" s="532">
        <f>แยกจำนวนนักเรียน!AX75</f>
        <v>0</v>
      </c>
      <c r="AY22" s="532">
        <f>แยกจำนวนนักเรียน!AY75</f>
        <v>0</v>
      </c>
      <c r="AZ22" s="495">
        <f t="shared" si="26"/>
        <v>-1</v>
      </c>
      <c r="BA22" s="497">
        <f t="shared" si="27"/>
        <v>-8.3333333333333321</v>
      </c>
      <c r="BC22" s="53"/>
      <c r="BD22" s="53">
        <f t="shared" si="30"/>
        <v>1</v>
      </c>
      <c r="BE22" s="244">
        <f t="shared" si="29"/>
        <v>11</v>
      </c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</row>
    <row r="23" spans="1:89" s="35" customFormat="1">
      <c r="A23" s="532">
        <v>11</v>
      </c>
      <c r="B23" s="532" t="str">
        <f>แยกจำนวนนักเรียน!B76</f>
        <v>ปากพะยูน</v>
      </c>
      <c r="C23" s="532" t="str">
        <f>แยกจำนวนนักเรียน!C76</f>
        <v>ปากพะยูน</v>
      </c>
      <c r="D23" s="532">
        <f>แยกจำนวนนักเรียน!D76</f>
        <v>0</v>
      </c>
      <c r="E23" s="532">
        <f>แยกจำนวนนักเรียน!E76</f>
        <v>46</v>
      </c>
      <c r="F23" s="532">
        <f>แยกจำนวนนักเรียน!F76</f>
        <v>1</v>
      </c>
      <c r="G23" s="532" t="str">
        <f>แยกจำนวนนักเรียน!G76</f>
        <v>ป</v>
      </c>
      <c r="H23" s="532">
        <f>แยกจำนวนนักเรียน!H76</f>
        <v>6</v>
      </c>
      <c r="I23" s="533">
        <f t="shared" si="3"/>
        <v>1</v>
      </c>
      <c r="J23" s="532">
        <f>แยกจำนวนนักเรียน!J76</f>
        <v>14</v>
      </c>
      <c r="K23" s="533">
        <f t="shared" si="4"/>
        <v>1</v>
      </c>
      <c r="L23" s="532">
        <f>แยกจำนวนนักเรียน!L76</f>
        <v>12</v>
      </c>
      <c r="M23" s="533">
        <f t="shared" si="10"/>
        <v>1</v>
      </c>
      <c r="N23" s="532">
        <f>แยกจำนวนนักเรียน!N76</f>
        <v>20</v>
      </c>
      <c r="O23" s="533">
        <f t="shared" si="11"/>
        <v>1</v>
      </c>
      <c r="P23" s="532">
        <f>แยกจำนวนนักเรียน!P76</f>
        <v>16</v>
      </c>
      <c r="Q23" s="533">
        <f t="shared" si="12"/>
        <v>1</v>
      </c>
      <c r="R23" s="532">
        <f>แยกจำนวนนักเรียน!R76</f>
        <v>19</v>
      </c>
      <c r="S23" s="533">
        <f t="shared" si="13"/>
        <v>1</v>
      </c>
      <c r="T23" s="532">
        <f>แยกจำนวนนักเรียน!T76</f>
        <v>16</v>
      </c>
      <c r="U23" s="533">
        <f t="shared" si="14"/>
        <v>1</v>
      </c>
      <c r="V23" s="532">
        <f>แยกจำนวนนักเรียน!V76</f>
        <v>19</v>
      </c>
      <c r="W23" s="533">
        <f t="shared" si="15"/>
        <v>1</v>
      </c>
      <c r="X23" s="532">
        <f>แยกจำนวนนักเรียน!X76</f>
        <v>0</v>
      </c>
      <c r="Y23" s="532">
        <f>แยกจำนวนนักเรียน!Y76</f>
        <v>0</v>
      </c>
      <c r="Z23" s="532">
        <f>แยกจำนวนนักเรียน!Z76</f>
        <v>0</v>
      </c>
      <c r="AA23" s="532">
        <f>แยกจำนวนนักเรียน!AA76</f>
        <v>0</v>
      </c>
      <c r="AB23" s="532">
        <f>แยกจำนวนนักเรียน!AB76</f>
        <v>0</v>
      </c>
      <c r="AC23" s="532">
        <f>แยกจำนวนนักเรียน!AC76</f>
        <v>0</v>
      </c>
      <c r="AD23" s="532">
        <f>แยกจำนวนนักเรียน!AD76</f>
        <v>0</v>
      </c>
      <c r="AE23" s="532">
        <f>แยกจำนวนนักเรียน!AE76</f>
        <v>0</v>
      </c>
      <c r="AF23" s="532">
        <f>แยกจำนวนนักเรียน!AF76</f>
        <v>0</v>
      </c>
      <c r="AG23" s="532">
        <f>แยกจำนวนนักเรียน!AG76</f>
        <v>0</v>
      </c>
      <c r="AH23" s="532">
        <f>แยกจำนวนนักเรียน!AH76</f>
        <v>0</v>
      </c>
      <c r="AI23" s="532">
        <f>แยกจำนวนนักเรียน!AI76</f>
        <v>0</v>
      </c>
      <c r="AJ23" s="534">
        <f t="shared" si="16"/>
        <v>122</v>
      </c>
      <c r="AK23" s="495">
        <f t="shared" si="17"/>
        <v>8</v>
      </c>
      <c r="AL23" s="532">
        <f>แยกจำนวนนักเรียน!AL76</f>
        <v>1</v>
      </c>
      <c r="AM23" s="532">
        <f>แยกจำนวนนักเรียน!AM76</f>
        <v>9</v>
      </c>
      <c r="AN23" s="495">
        <f t="shared" si="18"/>
        <v>10</v>
      </c>
      <c r="AO23" s="493">
        <f t="shared" si="19"/>
        <v>1</v>
      </c>
      <c r="AP23" s="494">
        <f t="shared" si="20"/>
        <v>8</v>
      </c>
      <c r="AQ23" s="495">
        <f t="shared" si="21"/>
        <v>9</v>
      </c>
      <c r="AR23" s="496">
        <f t="shared" si="22"/>
        <v>0</v>
      </c>
      <c r="AS23" s="496">
        <f t="shared" si="23"/>
        <v>1</v>
      </c>
      <c r="AT23" s="496">
        <f t="shared" si="24"/>
        <v>1</v>
      </c>
      <c r="AU23" s="497">
        <f t="shared" si="25"/>
        <v>11.111111111111111</v>
      </c>
      <c r="AV23" s="532">
        <f>แยกจำนวนนักเรียน!AV76</f>
        <v>1</v>
      </c>
      <c r="AW23" s="532">
        <f>แยกจำนวนนักเรียน!AW76</f>
        <v>0</v>
      </c>
      <c r="AX23" s="532">
        <f>แยกจำนวนนักเรียน!AX76</f>
        <v>0</v>
      </c>
      <c r="AY23" s="532">
        <f>แยกจำนวนนักเรียน!AY76</f>
        <v>0</v>
      </c>
      <c r="AZ23" s="495">
        <f t="shared" si="26"/>
        <v>0</v>
      </c>
      <c r="BA23" s="497">
        <f t="shared" si="27"/>
        <v>0</v>
      </c>
      <c r="BC23" s="53"/>
      <c r="BD23" s="53">
        <f t="shared" si="30"/>
        <v>1</v>
      </c>
      <c r="BE23" s="244">
        <f t="shared" si="29"/>
        <v>8</v>
      </c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</row>
    <row r="24" spans="1:89" s="35" customFormat="1">
      <c r="A24" s="532">
        <v>12</v>
      </c>
      <c r="B24" s="532" t="str">
        <f>แยกจำนวนนักเรียน!B77</f>
        <v>บ้านพน</v>
      </c>
      <c r="C24" s="532" t="str">
        <f>แยกจำนวนนักเรียน!C77</f>
        <v>กงหรา</v>
      </c>
      <c r="D24" s="532">
        <f>แยกจำนวนนักเรียน!D77</f>
        <v>0</v>
      </c>
      <c r="E24" s="532">
        <f>แยกจำนวนนักเรียน!E77</f>
        <v>27</v>
      </c>
      <c r="F24" s="532">
        <f>แยกจำนวนนักเรียน!F77</f>
        <v>4</v>
      </c>
      <c r="G24" s="532" t="str">
        <f>แยกจำนวนนักเรียน!G77</f>
        <v>ป</v>
      </c>
      <c r="H24" s="532">
        <f>แยกจำนวนนักเรียน!H77</f>
        <v>19</v>
      </c>
      <c r="I24" s="533">
        <f t="shared" si="3"/>
        <v>1</v>
      </c>
      <c r="J24" s="532">
        <f>แยกจำนวนนักเรียน!J77</f>
        <v>11</v>
      </c>
      <c r="K24" s="533">
        <f t="shared" si="4"/>
        <v>1</v>
      </c>
      <c r="L24" s="532">
        <f>แยกจำนวนนักเรียน!L77</f>
        <v>23</v>
      </c>
      <c r="M24" s="533">
        <f t="shared" si="10"/>
        <v>1</v>
      </c>
      <c r="N24" s="532">
        <f>แยกจำนวนนักเรียน!N77</f>
        <v>13</v>
      </c>
      <c r="O24" s="533">
        <f t="shared" si="11"/>
        <v>1</v>
      </c>
      <c r="P24" s="532">
        <f>แยกจำนวนนักเรียน!P77</f>
        <v>16</v>
      </c>
      <c r="Q24" s="533">
        <f t="shared" si="12"/>
        <v>1</v>
      </c>
      <c r="R24" s="532">
        <f>แยกจำนวนนักเรียน!R77</f>
        <v>9</v>
      </c>
      <c r="S24" s="533">
        <f t="shared" si="13"/>
        <v>1</v>
      </c>
      <c r="T24" s="532">
        <f>แยกจำนวนนักเรียน!T77</f>
        <v>16</v>
      </c>
      <c r="U24" s="533">
        <f t="shared" si="14"/>
        <v>1</v>
      </c>
      <c r="V24" s="532">
        <f>แยกจำนวนนักเรียน!V77</f>
        <v>21</v>
      </c>
      <c r="W24" s="533">
        <f t="shared" si="15"/>
        <v>1</v>
      </c>
      <c r="X24" s="532">
        <f>แยกจำนวนนักเรียน!X77</f>
        <v>0</v>
      </c>
      <c r="Y24" s="532">
        <f>แยกจำนวนนักเรียน!Y77</f>
        <v>0</v>
      </c>
      <c r="Z24" s="532">
        <f>แยกจำนวนนักเรียน!Z77</f>
        <v>0</v>
      </c>
      <c r="AA24" s="532">
        <f>แยกจำนวนนักเรียน!AA77</f>
        <v>0</v>
      </c>
      <c r="AB24" s="532">
        <f>แยกจำนวนนักเรียน!AB77</f>
        <v>0</v>
      </c>
      <c r="AC24" s="532">
        <f>แยกจำนวนนักเรียน!AC77</f>
        <v>0</v>
      </c>
      <c r="AD24" s="532">
        <f>แยกจำนวนนักเรียน!AD77</f>
        <v>0</v>
      </c>
      <c r="AE24" s="532">
        <f>แยกจำนวนนักเรียน!AE77</f>
        <v>0</v>
      </c>
      <c r="AF24" s="532">
        <f>แยกจำนวนนักเรียน!AF77</f>
        <v>0</v>
      </c>
      <c r="AG24" s="532">
        <f>แยกจำนวนนักเรียน!AG77</f>
        <v>0</v>
      </c>
      <c r="AH24" s="532">
        <f>แยกจำนวนนักเรียน!AH77</f>
        <v>0</v>
      </c>
      <c r="AI24" s="532">
        <f>แยกจำนวนนักเรียน!AI77</f>
        <v>0</v>
      </c>
      <c r="AJ24" s="534">
        <f t="shared" si="16"/>
        <v>128</v>
      </c>
      <c r="AK24" s="495">
        <f t="shared" si="17"/>
        <v>8</v>
      </c>
      <c r="AL24" s="532">
        <f>แยกจำนวนนักเรียน!AL77</f>
        <v>1</v>
      </c>
      <c r="AM24" s="532">
        <f>แยกจำนวนนักเรียน!AM77</f>
        <v>9</v>
      </c>
      <c r="AN24" s="495">
        <f t="shared" si="18"/>
        <v>10</v>
      </c>
      <c r="AO24" s="493">
        <f t="shared" si="19"/>
        <v>1</v>
      </c>
      <c r="AP24" s="494">
        <f t="shared" si="20"/>
        <v>9</v>
      </c>
      <c r="AQ24" s="495">
        <f t="shared" si="21"/>
        <v>10</v>
      </c>
      <c r="AR24" s="496">
        <f t="shared" si="22"/>
        <v>0</v>
      </c>
      <c r="AS24" s="496">
        <f t="shared" si="23"/>
        <v>0</v>
      </c>
      <c r="AT24" s="496">
        <f t="shared" si="24"/>
        <v>0</v>
      </c>
      <c r="AU24" s="497">
        <f t="shared" si="25"/>
        <v>0</v>
      </c>
      <c r="AV24" s="532">
        <f>แยกจำนวนนักเรียน!AV77</f>
        <v>0</v>
      </c>
      <c r="AW24" s="532">
        <f>แยกจำนวนนักเรียน!AW77</f>
        <v>0</v>
      </c>
      <c r="AX24" s="532">
        <f>แยกจำนวนนักเรียน!AX77</f>
        <v>0</v>
      </c>
      <c r="AY24" s="532">
        <f>แยกจำนวนนักเรียน!AY77</f>
        <v>0</v>
      </c>
      <c r="AZ24" s="495">
        <f t="shared" si="26"/>
        <v>0</v>
      </c>
      <c r="BA24" s="497">
        <f t="shared" si="27"/>
        <v>0</v>
      </c>
      <c r="BC24" s="53"/>
      <c r="BD24" s="53">
        <f t="shared" si="30"/>
        <v>1</v>
      </c>
      <c r="BE24" s="244">
        <f t="shared" si="29"/>
        <v>9</v>
      </c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</row>
    <row r="25" spans="1:89" s="35" customFormat="1">
      <c r="A25" s="532">
        <v>13</v>
      </c>
      <c r="B25" s="532" t="str">
        <f>แยกจำนวนนักเรียน!B78</f>
        <v>บ้านต้นสน</v>
      </c>
      <c r="C25" s="532" t="str">
        <f>แยกจำนวนนักเรียน!C78</f>
        <v>บางแก้ว</v>
      </c>
      <c r="D25" s="532">
        <f>แยกจำนวนนักเรียน!D78</f>
        <v>0</v>
      </c>
      <c r="E25" s="532">
        <f>แยกจำนวนนักเรียน!E78</f>
        <v>16</v>
      </c>
      <c r="F25" s="532">
        <f>แยกจำนวนนักเรียน!F78</f>
        <v>4</v>
      </c>
      <c r="G25" s="532" t="str">
        <f>แยกจำนวนนักเรียน!G78</f>
        <v>ป</v>
      </c>
      <c r="H25" s="532">
        <f>แยกจำนวนนักเรียน!H78</f>
        <v>11</v>
      </c>
      <c r="I25" s="533">
        <f t="shared" si="3"/>
        <v>1</v>
      </c>
      <c r="J25" s="532">
        <f>แยกจำนวนนักเรียน!J78</f>
        <v>14</v>
      </c>
      <c r="K25" s="533">
        <f t="shared" si="4"/>
        <v>1</v>
      </c>
      <c r="L25" s="532">
        <f>แยกจำนวนนักเรียน!L78</f>
        <v>15</v>
      </c>
      <c r="M25" s="533">
        <f t="shared" si="10"/>
        <v>1</v>
      </c>
      <c r="N25" s="532">
        <f>แยกจำนวนนักเรียน!N78</f>
        <v>19</v>
      </c>
      <c r="O25" s="533">
        <f t="shared" si="11"/>
        <v>1</v>
      </c>
      <c r="P25" s="532">
        <f>แยกจำนวนนักเรียน!P78</f>
        <v>18</v>
      </c>
      <c r="Q25" s="533">
        <f t="shared" si="12"/>
        <v>1</v>
      </c>
      <c r="R25" s="532">
        <f>แยกจำนวนนักเรียน!R78</f>
        <v>13</v>
      </c>
      <c r="S25" s="533">
        <f t="shared" si="13"/>
        <v>1</v>
      </c>
      <c r="T25" s="532">
        <f>แยกจำนวนนักเรียน!T78</f>
        <v>23</v>
      </c>
      <c r="U25" s="533">
        <f t="shared" si="14"/>
        <v>1</v>
      </c>
      <c r="V25" s="532">
        <f>แยกจำนวนนักเรียน!V78</f>
        <v>16</v>
      </c>
      <c r="W25" s="533">
        <f t="shared" si="15"/>
        <v>1</v>
      </c>
      <c r="X25" s="532">
        <f>แยกจำนวนนักเรียน!X78</f>
        <v>0</v>
      </c>
      <c r="Y25" s="532">
        <f>แยกจำนวนนักเรียน!Y78</f>
        <v>0</v>
      </c>
      <c r="Z25" s="532">
        <f>แยกจำนวนนักเรียน!Z78</f>
        <v>0</v>
      </c>
      <c r="AA25" s="532">
        <f>แยกจำนวนนักเรียน!AA78</f>
        <v>0</v>
      </c>
      <c r="AB25" s="532">
        <f>แยกจำนวนนักเรียน!AB78</f>
        <v>0</v>
      </c>
      <c r="AC25" s="532">
        <f>แยกจำนวนนักเรียน!AC78</f>
        <v>0</v>
      </c>
      <c r="AD25" s="532">
        <f>แยกจำนวนนักเรียน!AD78</f>
        <v>0</v>
      </c>
      <c r="AE25" s="532">
        <f>แยกจำนวนนักเรียน!AE78</f>
        <v>0</v>
      </c>
      <c r="AF25" s="532">
        <f>แยกจำนวนนักเรียน!AF78</f>
        <v>0</v>
      </c>
      <c r="AG25" s="532">
        <f>แยกจำนวนนักเรียน!AG78</f>
        <v>0</v>
      </c>
      <c r="AH25" s="532">
        <f>แยกจำนวนนักเรียน!AH78</f>
        <v>0</v>
      </c>
      <c r="AI25" s="532">
        <f>แยกจำนวนนักเรียน!AI78</f>
        <v>0</v>
      </c>
      <c r="AJ25" s="534">
        <f t="shared" si="16"/>
        <v>129</v>
      </c>
      <c r="AK25" s="495">
        <f t="shared" si="17"/>
        <v>8</v>
      </c>
      <c r="AL25" s="532">
        <f>แยกจำนวนนักเรียน!AL78</f>
        <v>1</v>
      </c>
      <c r="AM25" s="532">
        <f>แยกจำนวนนักเรียน!AM78</f>
        <v>9</v>
      </c>
      <c r="AN25" s="495">
        <f t="shared" si="18"/>
        <v>10</v>
      </c>
      <c r="AO25" s="493">
        <f t="shared" si="19"/>
        <v>1</v>
      </c>
      <c r="AP25" s="494">
        <f t="shared" si="20"/>
        <v>9</v>
      </c>
      <c r="AQ25" s="495">
        <f t="shared" si="21"/>
        <v>10</v>
      </c>
      <c r="AR25" s="496">
        <f t="shared" si="22"/>
        <v>0</v>
      </c>
      <c r="AS25" s="496">
        <f t="shared" si="23"/>
        <v>0</v>
      </c>
      <c r="AT25" s="496">
        <f t="shared" si="24"/>
        <v>0</v>
      </c>
      <c r="AU25" s="497">
        <f t="shared" si="25"/>
        <v>0</v>
      </c>
      <c r="AV25" s="532">
        <f>แยกจำนวนนักเรียน!AV78</f>
        <v>1</v>
      </c>
      <c r="AW25" s="532">
        <f>แยกจำนวนนักเรียน!AW78</f>
        <v>0</v>
      </c>
      <c r="AX25" s="532">
        <f>แยกจำนวนนักเรียน!AX78</f>
        <v>0</v>
      </c>
      <c r="AY25" s="532">
        <f>แยกจำนวนนักเรียน!AY78</f>
        <v>1</v>
      </c>
      <c r="AZ25" s="495">
        <f t="shared" si="26"/>
        <v>0</v>
      </c>
      <c r="BA25" s="497">
        <f t="shared" si="27"/>
        <v>0</v>
      </c>
      <c r="BC25" s="53"/>
      <c r="BD25" s="53">
        <f t="shared" si="30"/>
        <v>1</v>
      </c>
      <c r="BE25" s="244">
        <f t="shared" si="29"/>
        <v>9</v>
      </c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</row>
    <row r="26" spans="1:89" s="35" customFormat="1">
      <c r="A26" s="532">
        <v>14</v>
      </c>
      <c r="B26" s="532" t="str">
        <f>แยกจำนวนนักเรียน!B79</f>
        <v>บ้านห้วยทราย (มิตรภาพที่ 150)</v>
      </c>
      <c r="C26" s="532" t="str">
        <f>แยกจำนวนนักเรียน!C79</f>
        <v>ป่าบอน</v>
      </c>
      <c r="D26" s="532">
        <f>แยกจำนวนนักเรียน!D79</f>
        <v>0</v>
      </c>
      <c r="E26" s="532">
        <f>แยกจำนวนนักเรียน!E79</f>
        <v>22</v>
      </c>
      <c r="F26" s="532">
        <f>แยกจำนวนนักเรียน!F79</f>
        <v>1</v>
      </c>
      <c r="G26" s="532" t="str">
        <f>แยกจำนวนนักเรียน!G79</f>
        <v>ป</v>
      </c>
      <c r="H26" s="532">
        <f>แยกจำนวนนักเรียน!H79</f>
        <v>15</v>
      </c>
      <c r="I26" s="533">
        <f t="shared" si="3"/>
        <v>1</v>
      </c>
      <c r="J26" s="532">
        <f>แยกจำนวนนักเรียน!J79</f>
        <v>19</v>
      </c>
      <c r="K26" s="533">
        <f t="shared" si="4"/>
        <v>1</v>
      </c>
      <c r="L26" s="532">
        <f>แยกจำนวนนักเรียน!L79</f>
        <v>16</v>
      </c>
      <c r="M26" s="533">
        <f t="shared" si="10"/>
        <v>1</v>
      </c>
      <c r="N26" s="532">
        <f>แยกจำนวนนักเรียน!N79</f>
        <v>18</v>
      </c>
      <c r="O26" s="533">
        <f t="shared" si="11"/>
        <v>1</v>
      </c>
      <c r="P26" s="532">
        <f>แยกจำนวนนักเรียน!P79</f>
        <v>15</v>
      </c>
      <c r="Q26" s="533">
        <f t="shared" si="12"/>
        <v>1</v>
      </c>
      <c r="R26" s="532">
        <f>แยกจำนวนนักเรียน!R79</f>
        <v>12</v>
      </c>
      <c r="S26" s="533">
        <f t="shared" si="13"/>
        <v>1</v>
      </c>
      <c r="T26" s="532">
        <f>แยกจำนวนนักเรียน!T79</f>
        <v>17</v>
      </c>
      <c r="U26" s="533">
        <f t="shared" si="14"/>
        <v>1</v>
      </c>
      <c r="V26" s="532">
        <f>แยกจำนวนนักเรียน!V79</f>
        <v>20</v>
      </c>
      <c r="W26" s="533">
        <f t="shared" si="15"/>
        <v>1</v>
      </c>
      <c r="X26" s="532">
        <f>แยกจำนวนนักเรียน!X79</f>
        <v>0</v>
      </c>
      <c r="Y26" s="532">
        <f>แยกจำนวนนักเรียน!Y79</f>
        <v>0</v>
      </c>
      <c r="Z26" s="532">
        <f>แยกจำนวนนักเรียน!Z79</f>
        <v>0</v>
      </c>
      <c r="AA26" s="532">
        <f>แยกจำนวนนักเรียน!AA79</f>
        <v>0</v>
      </c>
      <c r="AB26" s="532">
        <f>แยกจำนวนนักเรียน!AB79</f>
        <v>0</v>
      </c>
      <c r="AC26" s="532">
        <f>แยกจำนวนนักเรียน!AC79</f>
        <v>0</v>
      </c>
      <c r="AD26" s="532">
        <f>แยกจำนวนนักเรียน!AD79</f>
        <v>0</v>
      </c>
      <c r="AE26" s="532">
        <f>แยกจำนวนนักเรียน!AE79</f>
        <v>0</v>
      </c>
      <c r="AF26" s="532">
        <f>แยกจำนวนนักเรียน!AF79</f>
        <v>0</v>
      </c>
      <c r="AG26" s="532">
        <f>แยกจำนวนนักเรียน!AG79</f>
        <v>0</v>
      </c>
      <c r="AH26" s="532">
        <f>แยกจำนวนนักเรียน!AH79</f>
        <v>0</v>
      </c>
      <c r="AI26" s="532">
        <f>แยกจำนวนนักเรียน!AI79</f>
        <v>0</v>
      </c>
      <c r="AJ26" s="534">
        <f t="shared" si="16"/>
        <v>132</v>
      </c>
      <c r="AK26" s="495">
        <f t="shared" si="17"/>
        <v>8</v>
      </c>
      <c r="AL26" s="532">
        <f>แยกจำนวนนักเรียน!AL79</f>
        <v>1</v>
      </c>
      <c r="AM26" s="532">
        <f>แยกจำนวนนักเรียน!AM79</f>
        <v>9</v>
      </c>
      <c r="AN26" s="495">
        <f t="shared" si="18"/>
        <v>10</v>
      </c>
      <c r="AO26" s="493">
        <f t="shared" si="19"/>
        <v>1</v>
      </c>
      <c r="AP26" s="494">
        <f t="shared" si="20"/>
        <v>9</v>
      </c>
      <c r="AQ26" s="495">
        <f t="shared" si="21"/>
        <v>10</v>
      </c>
      <c r="AR26" s="496">
        <f t="shared" si="22"/>
        <v>0</v>
      </c>
      <c r="AS26" s="496">
        <f t="shared" si="23"/>
        <v>0</v>
      </c>
      <c r="AT26" s="496">
        <f t="shared" si="24"/>
        <v>0</v>
      </c>
      <c r="AU26" s="497">
        <f t="shared" si="25"/>
        <v>0</v>
      </c>
      <c r="AV26" s="532">
        <f>แยกจำนวนนักเรียน!AV79</f>
        <v>0</v>
      </c>
      <c r="AW26" s="532">
        <f>แยกจำนวนนักเรียน!AW79</f>
        <v>0</v>
      </c>
      <c r="AX26" s="532">
        <f>แยกจำนวนนักเรียน!AX79</f>
        <v>0</v>
      </c>
      <c r="AY26" s="532">
        <f>แยกจำนวนนักเรียน!AY79</f>
        <v>0</v>
      </c>
      <c r="AZ26" s="495">
        <f t="shared" si="26"/>
        <v>0</v>
      </c>
      <c r="BA26" s="497">
        <f t="shared" si="27"/>
        <v>0</v>
      </c>
      <c r="BC26" s="53"/>
      <c r="BD26" s="53">
        <f t="shared" ref="BD26:BD34" si="31">IF(AJ26&lt;=0,0,IF(AJ26&lt;=359,1,IF(AJ26&lt;=719,2,IF(AJ26&lt;=1079,3,IF(AJ26&lt;=1679,4,IF(AJ26&lt;=1680,5,IF(AJ26&lt;=1680,1,5)))))))</f>
        <v>1</v>
      </c>
      <c r="BE26" s="244">
        <f t="shared" si="29"/>
        <v>9</v>
      </c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</row>
    <row r="27" spans="1:89" s="35" customFormat="1">
      <c r="A27" s="532">
        <v>15</v>
      </c>
      <c r="B27" s="532" t="str">
        <f>แยกจำนวนนักเรียน!B80</f>
        <v>วัดพรุพ้อ</v>
      </c>
      <c r="C27" s="532" t="str">
        <f>แยกจำนวนนักเรียน!C80</f>
        <v>ป่าบอน</v>
      </c>
      <c r="D27" s="532">
        <f>แยกจำนวนนักเรียน!D80</f>
        <v>0</v>
      </c>
      <c r="E27" s="532">
        <f>แยกจำนวนนักเรียน!E80</f>
        <v>15</v>
      </c>
      <c r="F27" s="532">
        <f>แยกจำนวนนักเรียน!F80</f>
        <v>4</v>
      </c>
      <c r="G27" s="532" t="str">
        <f>แยกจำนวนนักเรียน!G80</f>
        <v>ป</v>
      </c>
      <c r="H27" s="532">
        <f>แยกจำนวนนักเรียน!H80</f>
        <v>8</v>
      </c>
      <c r="I27" s="533">
        <f t="shared" si="3"/>
        <v>1</v>
      </c>
      <c r="J27" s="532">
        <f>แยกจำนวนนักเรียน!J80</f>
        <v>16</v>
      </c>
      <c r="K27" s="533">
        <f t="shared" si="4"/>
        <v>1</v>
      </c>
      <c r="L27" s="532">
        <f>แยกจำนวนนักเรียน!L80</f>
        <v>19</v>
      </c>
      <c r="M27" s="533">
        <f t="shared" si="10"/>
        <v>1</v>
      </c>
      <c r="N27" s="532">
        <f>แยกจำนวนนักเรียน!N80</f>
        <v>19</v>
      </c>
      <c r="O27" s="533">
        <f t="shared" si="11"/>
        <v>1</v>
      </c>
      <c r="P27" s="532">
        <f>แยกจำนวนนักเรียน!P80</f>
        <v>25</v>
      </c>
      <c r="Q27" s="533">
        <f t="shared" si="12"/>
        <v>1</v>
      </c>
      <c r="R27" s="532">
        <f>แยกจำนวนนักเรียน!R80</f>
        <v>15</v>
      </c>
      <c r="S27" s="533">
        <f t="shared" si="13"/>
        <v>1</v>
      </c>
      <c r="T27" s="532">
        <f>แยกจำนวนนักเรียน!T80</f>
        <v>15</v>
      </c>
      <c r="U27" s="533">
        <f t="shared" si="14"/>
        <v>1</v>
      </c>
      <c r="V27" s="532">
        <f>แยกจำนวนนักเรียน!V80</f>
        <v>17</v>
      </c>
      <c r="W27" s="533">
        <f t="shared" si="15"/>
        <v>1</v>
      </c>
      <c r="X27" s="532">
        <f>แยกจำนวนนักเรียน!X80</f>
        <v>0</v>
      </c>
      <c r="Y27" s="532">
        <f>แยกจำนวนนักเรียน!Y80</f>
        <v>0</v>
      </c>
      <c r="Z27" s="532">
        <f>แยกจำนวนนักเรียน!Z80</f>
        <v>0</v>
      </c>
      <c r="AA27" s="532">
        <f>แยกจำนวนนักเรียน!AA80</f>
        <v>0</v>
      </c>
      <c r="AB27" s="532">
        <f>แยกจำนวนนักเรียน!AB80</f>
        <v>0</v>
      </c>
      <c r="AC27" s="532">
        <f>แยกจำนวนนักเรียน!AC80</f>
        <v>0</v>
      </c>
      <c r="AD27" s="532">
        <f>แยกจำนวนนักเรียน!AD80</f>
        <v>0</v>
      </c>
      <c r="AE27" s="532">
        <f>แยกจำนวนนักเรียน!AE80</f>
        <v>0</v>
      </c>
      <c r="AF27" s="532">
        <f>แยกจำนวนนักเรียน!AF80</f>
        <v>0</v>
      </c>
      <c r="AG27" s="532">
        <f>แยกจำนวนนักเรียน!AG80</f>
        <v>0</v>
      </c>
      <c r="AH27" s="532">
        <f>แยกจำนวนนักเรียน!AH80</f>
        <v>0</v>
      </c>
      <c r="AI27" s="532">
        <f>แยกจำนวนนักเรียน!AI80</f>
        <v>0</v>
      </c>
      <c r="AJ27" s="534">
        <f t="shared" si="16"/>
        <v>134</v>
      </c>
      <c r="AK27" s="495">
        <f t="shared" si="17"/>
        <v>8</v>
      </c>
      <c r="AL27" s="532">
        <f>แยกจำนวนนักเรียน!AL80</f>
        <v>1</v>
      </c>
      <c r="AM27" s="532">
        <f>แยกจำนวนนักเรียน!AM80</f>
        <v>9</v>
      </c>
      <c r="AN27" s="495">
        <f t="shared" si="18"/>
        <v>10</v>
      </c>
      <c r="AO27" s="493">
        <f t="shared" si="19"/>
        <v>1</v>
      </c>
      <c r="AP27" s="494">
        <f t="shared" si="20"/>
        <v>9</v>
      </c>
      <c r="AQ27" s="495">
        <f t="shared" si="21"/>
        <v>10</v>
      </c>
      <c r="AR27" s="496">
        <f t="shared" si="22"/>
        <v>0</v>
      </c>
      <c r="AS27" s="496">
        <f t="shared" si="23"/>
        <v>0</v>
      </c>
      <c r="AT27" s="496">
        <f t="shared" si="24"/>
        <v>0</v>
      </c>
      <c r="AU27" s="497">
        <f t="shared" si="25"/>
        <v>0</v>
      </c>
      <c r="AV27" s="532">
        <f>แยกจำนวนนักเรียน!AV80</f>
        <v>0</v>
      </c>
      <c r="AW27" s="532">
        <f>แยกจำนวนนักเรียน!AW80</f>
        <v>0</v>
      </c>
      <c r="AX27" s="532">
        <f>แยกจำนวนนักเรียน!AX80</f>
        <v>0</v>
      </c>
      <c r="AY27" s="532">
        <f>แยกจำนวนนักเรียน!AY80</f>
        <v>0</v>
      </c>
      <c r="AZ27" s="495">
        <f t="shared" si="26"/>
        <v>0</v>
      </c>
      <c r="BA27" s="497">
        <f t="shared" si="27"/>
        <v>0</v>
      </c>
      <c r="BC27" s="53"/>
      <c r="BD27" s="53">
        <f t="shared" si="31"/>
        <v>1</v>
      </c>
      <c r="BE27" s="244">
        <f t="shared" si="29"/>
        <v>9</v>
      </c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</row>
    <row r="28" spans="1:89" s="35" customFormat="1">
      <c r="A28" s="532">
        <v>16</v>
      </c>
      <c r="B28" s="532" t="str">
        <f>แยกจำนวนนักเรียน!B81</f>
        <v>บ้านบางมวง</v>
      </c>
      <c r="C28" s="532" t="str">
        <f>แยกจำนวนนักเรียน!C81</f>
        <v>ปากพะยูน</v>
      </c>
      <c r="D28" s="532">
        <f>แยกจำนวนนักเรียน!D81</f>
        <v>0</v>
      </c>
      <c r="E28" s="532">
        <f>แยกจำนวนนักเรียน!E81</f>
        <v>22</v>
      </c>
      <c r="F28" s="532">
        <f>แยกจำนวนนักเรียน!F81</f>
        <v>4</v>
      </c>
      <c r="G28" s="532" t="str">
        <f>แยกจำนวนนักเรียน!G81</f>
        <v>ป</v>
      </c>
      <c r="H28" s="532">
        <f>แยกจำนวนนักเรียน!H81</f>
        <v>12</v>
      </c>
      <c r="I28" s="533">
        <f t="shared" si="3"/>
        <v>1</v>
      </c>
      <c r="J28" s="532">
        <f>แยกจำนวนนักเรียน!J81</f>
        <v>21</v>
      </c>
      <c r="K28" s="533">
        <f t="shared" si="4"/>
        <v>1</v>
      </c>
      <c r="L28" s="532">
        <f>แยกจำนวนนักเรียน!L81</f>
        <v>16</v>
      </c>
      <c r="M28" s="533">
        <f t="shared" si="10"/>
        <v>1</v>
      </c>
      <c r="N28" s="532">
        <f>แยกจำนวนนักเรียน!N81</f>
        <v>12</v>
      </c>
      <c r="O28" s="533">
        <f t="shared" si="11"/>
        <v>1</v>
      </c>
      <c r="P28" s="532">
        <f>แยกจำนวนนักเรียน!P81</f>
        <v>12</v>
      </c>
      <c r="Q28" s="533">
        <f t="shared" si="12"/>
        <v>1</v>
      </c>
      <c r="R28" s="532">
        <f>แยกจำนวนนักเรียน!R81</f>
        <v>24</v>
      </c>
      <c r="S28" s="533">
        <f t="shared" si="13"/>
        <v>1</v>
      </c>
      <c r="T28" s="532">
        <f>แยกจำนวนนักเรียน!T81</f>
        <v>19</v>
      </c>
      <c r="U28" s="533">
        <f t="shared" si="14"/>
        <v>1</v>
      </c>
      <c r="V28" s="532">
        <f>แยกจำนวนนักเรียน!V81</f>
        <v>20</v>
      </c>
      <c r="W28" s="533">
        <f t="shared" si="15"/>
        <v>1</v>
      </c>
      <c r="X28" s="532">
        <f>แยกจำนวนนักเรียน!X81</f>
        <v>0</v>
      </c>
      <c r="Y28" s="532">
        <f>แยกจำนวนนักเรียน!Y81</f>
        <v>0</v>
      </c>
      <c r="Z28" s="532">
        <f>แยกจำนวนนักเรียน!Z81</f>
        <v>0</v>
      </c>
      <c r="AA28" s="532">
        <f>แยกจำนวนนักเรียน!AA81</f>
        <v>0</v>
      </c>
      <c r="AB28" s="532">
        <f>แยกจำนวนนักเรียน!AB81</f>
        <v>0</v>
      </c>
      <c r="AC28" s="532">
        <f>แยกจำนวนนักเรียน!AC81</f>
        <v>0</v>
      </c>
      <c r="AD28" s="532">
        <f>แยกจำนวนนักเรียน!AD81</f>
        <v>0</v>
      </c>
      <c r="AE28" s="532">
        <f>แยกจำนวนนักเรียน!AE81</f>
        <v>0</v>
      </c>
      <c r="AF28" s="532">
        <f>แยกจำนวนนักเรียน!AF81</f>
        <v>0</v>
      </c>
      <c r="AG28" s="532">
        <f>แยกจำนวนนักเรียน!AG81</f>
        <v>0</v>
      </c>
      <c r="AH28" s="532">
        <f>แยกจำนวนนักเรียน!AH81</f>
        <v>0</v>
      </c>
      <c r="AI28" s="532">
        <f>แยกจำนวนนักเรียน!AI81</f>
        <v>0</v>
      </c>
      <c r="AJ28" s="534">
        <f t="shared" si="16"/>
        <v>136</v>
      </c>
      <c r="AK28" s="495">
        <f t="shared" si="17"/>
        <v>8</v>
      </c>
      <c r="AL28" s="532">
        <f>แยกจำนวนนักเรียน!AL81</f>
        <v>1</v>
      </c>
      <c r="AM28" s="532">
        <f>แยกจำนวนนักเรียน!AM81</f>
        <v>9</v>
      </c>
      <c r="AN28" s="495">
        <f t="shared" si="18"/>
        <v>10</v>
      </c>
      <c r="AO28" s="493">
        <f t="shared" si="19"/>
        <v>1</v>
      </c>
      <c r="AP28" s="494">
        <f t="shared" si="20"/>
        <v>9</v>
      </c>
      <c r="AQ28" s="495">
        <f t="shared" si="21"/>
        <v>10</v>
      </c>
      <c r="AR28" s="496">
        <f t="shared" si="22"/>
        <v>0</v>
      </c>
      <c r="AS28" s="496">
        <f t="shared" si="23"/>
        <v>0</v>
      </c>
      <c r="AT28" s="496">
        <f t="shared" si="24"/>
        <v>0</v>
      </c>
      <c r="AU28" s="497">
        <f t="shared" si="25"/>
        <v>0</v>
      </c>
      <c r="AV28" s="532">
        <f>แยกจำนวนนักเรียน!AV81</f>
        <v>0</v>
      </c>
      <c r="AW28" s="532">
        <f>แยกจำนวนนักเรียน!AW81</f>
        <v>0</v>
      </c>
      <c r="AX28" s="532">
        <f>แยกจำนวนนักเรียน!AX81</f>
        <v>0</v>
      </c>
      <c r="AY28" s="532">
        <f>แยกจำนวนนักเรียน!AY81</f>
        <v>0</v>
      </c>
      <c r="AZ28" s="495">
        <f t="shared" si="26"/>
        <v>0</v>
      </c>
      <c r="BA28" s="497">
        <f t="shared" si="27"/>
        <v>0</v>
      </c>
      <c r="BC28" s="53"/>
      <c r="BD28" s="53">
        <f t="shared" si="31"/>
        <v>1</v>
      </c>
      <c r="BE28" s="244">
        <f t="shared" si="29"/>
        <v>9</v>
      </c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</row>
    <row r="29" spans="1:89" s="35" customFormat="1">
      <c r="A29" s="532">
        <v>17</v>
      </c>
      <c r="B29" s="532" t="str">
        <f>แยกจำนวนนักเรียน!B82</f>
        <v>วัดท่าดินแดง</v>
      </c>
      <c r="C29" s="532" t="str">
        <f>แยกจำนวนนักเรียน!C82</f>
        <v>ป่าบอน</v>
      </c>
      <c r="D29" s="532">
        <f>แยกจำนวนนักเรียน!D82</f>
        <v>0</v>
      </c>
      <c r="E29" s="532">
        <f>แยกจำนวนนักเรียน!E82</f>
        <v>21</v>
      </c>
      <c r="F29" s="532">
        <f>แยกจำนวนนักเรียน!F82</f>
        <v>4</v>
      </c>
      <c r="G29" s="532" t="str">
        <f>แยกจำนวนนักเรียน!G82</f>
        <v>ป</v>
      </c>
      <c r="H29" s="532">
        <f>แยกจำนวนนักเรียน!H82</f>
        <v>18</v>
      </c>
      <c r="I29" s="533">
        <f t="shared" si="3"/>
        <v>1</v>
      </c>
      <c r="J29" s="532">
        <f>แยกจำนวนนักเรียน!J82</f>
        <v>14</v>
      </c>
      <c r="K29" s="533">
        <f t="shared" si="4"/>
        <v>1</v>
      </c>
      <c r="L29" s="532">
        <f>แยกจำนวนนักเรียน!L82</f>
        <v>20</v>
      </c>
      <c r="M29" s="533">
        <f t="shared" si="10"/>
        <v>1</v>
      </c>
      <c r="N29" s="532">
        <f>แยกจำนวนนักเรียน!N82</f>
        <v>17</v>
      </c>
      <c r="O29" s="533">
        <f t="shared" si="11"/>
        <v>1</v>
      </c>
      <c r="P29" s="532">
        <f>แยกจำนวนนักเรียน!P82</f>
        <v>21</v>
      </c>
      <c r="Q29" s="533">
        <f t="shared" si="12"/>
        <v>1</v>
      </c>
      <c r="R29" s="532">
        <f>แยกจำนวนนักเรียน!R82</f>
        <v>17</v>
      </c>
      <c r="S29" s="533">
        <f t="shared" si="13"/>
        <v>1</v>
      </c>
      <c r="T29" s="532">
        <f>แยกจำนวนนักเรียน!T82</f>
        <v>18</v>
      </c>
      <c r="U29" s="533">
        <f t="shared" si="14"/>
        <v>1</v>
      </c>
      <c r="V29" s="532">
        <f>แยกจำนวนนักเรียน!V82</f>
        <v>11</v>
      </c>
      <c r="W29" s="533">
        <f t="shared" si="15"/>
        <v>1</v>
      </c>
      <c r="X29" s="532">
        <f>แยกจำนวนนักเรียน!X82</f>
        <v>0</v>
      </c>
      <c r="Y29" s="532">
        <f>แยกจำนวนนักเรียน!Y82</f>
        <v>0</v>
      </c>
      <c r="Z29" s="532">
        <f>แยกจำนวนนักเรียน!Z82</f>
        <v>0</v>
      </c>
      <c r="AA29" s="532">
        <f>แยกจำนวนนักเรียน!AA82</f>
        <v>0</v>
      </c>
      <c r="AB29" s="532">
        <f>แยกจำนวนนักเรียน!AB82</f>
        <v>0</v>
      </c>
      <c r="AC29" s="532">
        <f>แยกจำนวนนักเรียน!AC82</f>
        <v>0</v>
      </c>
      <c r="AD29" s="532">
        <f>แยกจำนวนนักเรียน!AD82</f>
        <v>0</v>
      </c>
      <c r="AE29" s="532">
        <f>แยกจำนวนนักเรียน!AE82</f>
        <v>0</v>
      </c>
      <c r="AF29" s="532">
        <f>แยกจำนวนนักเรียน!AF82</f>
        <v>0</v>
      </c>
      <c r="AG29" s="532">
        <f>แยกจำนวนนักเรียน!AG82</f>
        <v>0</v>
      </c>
      <c r="AH29" s="532">
        <f>แยกจำนวนนักเรียน!AH82</f>
        <v>0</v>
      </c>
      <c r="AI29" s="532">
        <f>แยกจำนวนนักเรียน!AI82</f>
        <v>0</v>
      </c>
      <c r="AJ29" s="534">
        <f t="shared" si="16"/>
        <v>136</v>
      </c>
      <c r="AK29" s="495">
        <f t="shared" si="17"/>
        <v>8</v>
      </c>
      <c r="AL29" s="532">
        <f>แยกจำนวนนักเรียน!AL82</f>
        <v>1</v>
      </c>
      <c r="AM29" s="532">
        <f>แยกจำนวนนักเรียน!AM82</f>
        <v>9</v>
      </c>
      <c r="AN29" s="495">
        <f t="shared" si="18"/>
        <v>10</v>
      </c>
      <c r="AO29" s="493">
        <f t="shared" si="19"/>
        <v>1</v>
      </c>
      <c r="AP29" s="494">
        <f t="shared" si="20"/>
        <v>9</v>
      </c>
      <c r="AQ29" s="495">
        <f t="shared" si="21"/>
        <v>10</v>
      </c>
      <c r="AR29" s="496">
        <f t="shared" si="22"/>
        <v>0</v>
      </c>
      <c r="AS29" s="496">
        <f t="shared" si="23"/>
        <v>0</v>
      </c>
      <c r="AT29" s="496">
        <f t="shared" si="24"/>
        <v>0</v>
      </c>
      <c r="AU29" s="497">
        <f t="shared" si="25"/>
        <v>0</v>
      </c>
      <c r="AV29" s="532">
        <f>แยกจำนวนนักเรียน!AV82</f>
        <v>0</v>
      </c>
      <c r="AW29" s="532">
        <f>แยกจำนวนนักเรียน!AW82</f>
        <v>0</v>
      </c>
      <c r="AX29" s="532">
        <f>แยกจำนวนนักเรียน!AX82</f>
        <v>0</v>
      </c>
      <c r="AY29" s="532">
        <f>แยกจำนวนนักเรียน!AY82</f>
        <v>0</v>
      </c>
      <c r="AZ29" s="495">
        <f t="shared" si="26"/>
        <v>0</v>
      </c>
      <c r="BA29" s="497">
        <f t="shared" si="27"/>
        <v>0</v>
      </c>
      <c r="BC29" s="53"/>
      <c r="BD29" s="53">
        <f t="shared" si="31"/>
        <v>1</v>
      </c>
      <c r="BE29" s="244">
        <f t="shared" si="29"/>
        <v>9</v>
      </c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</row>
    <row r="30" spans="1:89" s="35" customFormat="1">
      <c r="A30" s="532">
        <v>18</v>
      </c>
      <c r="B30" s="532" t="str">
        <f>แยกจำนวนนักเรียน!B83</f>
        <v>บ้านทุ่งคลองควาย</v>
      </c>
      <c r="C30" s="532" t="str">
        <f>แยกจำนวนนักเรียน!C83</f>
        <v>ป่าบอน</v>
      </c>
      <c r="D30" s="532">
        <f>แยกจำนวนนักเรียน!D83</f>
        <v>0</v>
      </c>
      <c r="E30" s="532">
        <f>แยกจำนวนนักเรียน!E83</f>
        <v>15</v>
      </c>
      <c r="F30" s="532">
        <f>แยกจำนวนนักเรียน!F83</f>
        <v>4</v>
      </c>
      <c r="G30" s="532" t="str">
        <f>แยกจำนวนนักเรียน!G83</f>
        <v>ป</v>
      </c>
      <c r="H30" s="532">
        <f>แยกจำนวนนักเรียน!H83</f>
        <v>21</v>
      </c>
      <c r="I30" s="533">
        <f t="shared" si="3"/>
        <v>1</v>
      </c>
      <c r="J30" s="532">
        <f>แยกจำนวนนักเรียน!J83</f>
        <v>16</v>
      </c>
      <c r="K30" s="533">
        <f t="shared" si="4"/>
        <v>1</v>
      </c>
      <c r="L30" s="532">
        <f>แยกจำนวนนักเรียน!L83</f>
        <v>17</v>
      </c>
      <c r="M30" s="533">
        <f t="shared" si="10"/>
        <v>1</v>
      </c>
      <c r="N30" s="532">
        <f>แยกจำนวนนักเรียน!N83</f>
        <v>19</v>
      </c>
      <c r="O30" s="533">
        <f t="shared" si="11"/>
        <v>1</v>
      </c>
      <c r="P30" s="532">
        <f>แยกจำนวนนักเรียน!P83</f>
        <v>17</v>
      </c>
      <c r="Q30" s="533">
        <f t="shared" si="12"/>
        <v>1</v>
      </c>
      <c r="R30" s="532">
        <f>แยกจำนวนนักเรียน!R83</f>
        <v>20</v>
      </c>
      <c r="S30" s="533">
        <f t="shared" si="13"/>
        <v>1</v>
      </c>
      <c r="T30" s="532">
        <f>แยกจำนวนนักเรียน!T83</f>
        <v>20</v>
      </c>
      <c r="U30" s="533">
        <f t="shared" si="14"/>
        <v>1</v>
      </c>
      <c r="V30" s="532">
        <f>แยกจำนวนนักเรียน!V83</f>
        <v>18</v>
      </c>
      <c r="W30" s="533">
        <f t="shared" si="15"/>
        <v>1</v>
      </c>
      <c r="X30" s="532">
        <f>แยกจำนวนนักเรียน!X83</f>
        <v>0</v>
      </c>
      <c r="Y30" s="532">
        <f>แยกจำนวนนักเรียน!Y83</f>
        <v>0</v>
      </c>
      <c r="Z30" s="532">
        <f>แยกจำนวนนักเรียน!Z83</f>
        <v>0</v>
      </c>
      <c r="AA30" s="532">
        <f>แยกจำนวนนักเรียน!AA83</f>
        <v>0</v>
      </c>
      <c r="AB30" s="532">
        <f>แยกจำนวนนักเรียน!AB83</f>
        <v>0</v>
      </c>
      <c r="AC30" s="532">
        <f>แยกจำนวนนักเรียน!AC83</f>
        <v>0</v>
      </c>
      <c r="AD30" s="532">
        <f>แยกจำนวนนักเรียน!AD83</f>
        <v>0</v>
      </c>
      <c r="AE30" s="532">
        <f>แยกจำนวนนักเรียน!AE83</f>
        <v>0</v>
      </c>
      <c r="AF30" s="532">
        <f>แยกจำนวนนักเรียน!AF83</f>
        <v>0</v>
      </c>
      <c r="AG30" s="532">
        <f>แยกจำนวนนักเรียน!AG83</f>
        <v>0</v>
      </c>
      <c r="AH30" s="532">
        <f>แยกจำนวนนักเรียน!AH83</f>
        <v>0</v>
      </c>
      <c r="AI30" s="532">
        <f>แยกจำนวนนักเรียน!AI83</f>
        <v>0</v>
      </c>
      <c r="AJ30" s="534">
        <f t="shared" si="16"/>
        <v>148</v>
      </c>
      <c r="AK30" s="495">
        <f t="shared" si="17"/>
        <v>8</v>
      </c>
      <c r="AL30" s="532">
        <f>แยกจำนวนนักเรียน!AL83</f>
        <v>1</v>
      </c>
      <c r="AM30" s="532">
        <f>แยกจำนวนนักเรียน!AM83</f>
        <v>9</v>
      </c>
      <c r="AN30" s="495">
        <f t="shared" si="18"/>
        <v>10</v>
      </c>
      <c r="AO30" s="493">
        <f t="shared" si="19"/>
        <v>1</v>
      </c>
      <c r="AP30" s="494">
        <f t="shared" si="20"/>
        <v>9</v>
      </c>
      <c r="AQ30" s="495">
        <f t="shared" si="21"/>
        <v>10</v>
      </c>
      <c r="AR30" s="496">
        <f t="shared" si="22"/>
        <v>0</v>
      </c>
      <c r="AS30" s="496">
        <f t="shared" si="23"/>
        <v>0</v>
      </c>
      <c r="AT30" s="496">
        <f t="shared" si="24"/>
        <v>0</v>
      </c>
      <c r="AU30" s="497">
        <f t="shared" si="25"/>
        <v>0</v>
      </c>
      <c r="AV30" s="532">
        <f>แยกจำนวนนักเรียน!AV83</f>
        <v>0</v>
      </c>
      <c r="AW30" s="532">
        <f>แยกจำนวนนักเรียน!AW83</f>
        <v>0</v>
      </c>
      <c r="AX30" s="532">
        <f>แยกจำนวนนักเรียน!AX83</f>
        <v>0</v>
      </c>
      <c r="AY30" s="532">
        <f>แยกจำนวนนักเรียน!AY83</f>
        <v>0</v>
      </c>
      <c r="AZ30" s="495">
        <f t="shared" si="26"/>
        <v>0</v>
      </c>
      <c r="BA30" s="497">
        <f t="shared" si="27"/>
        <v>0</v>
      </c>
      <c r="BC30" s="53"/>
      <c r="BD30" s="53">
        <f t="shared" si="31"/>
        <v>1</v>
      </c>
      <c r="BE30" s="244">
        <f t="shared" si="29"/>
        <v>9</v>
      </c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</row>
    <row r="31" spans="1:89" s="35" customFormat="1">
      <c r="A31" s="532">
        <v>19</v>
      </c>
      <c r="B31" s="532" t="str">
        <f>แยกจำนวนนักเรียน!B84</f>
        <v>สามัคคีอนุสรณ์</v>
      </c>
      <c r="C31" s="532" t="str">
        <f>แยกจำนวนนักเรียน!C84</f>
        <v>กงหรา</v>
      </c>
      <c r="D31" s="532">
        <f>แยกจำนวนนักเรียน!D84</f>
        <v>0</v>
      </c>
      <c r="E31" s="532">
        <f>แยกจำนวนนักเรียน!E84</f>
        <v>25</v>
      </c>
      <c r="F31" s="532">
        <f>แยกจำนวนนักเรียน!F84</f>
        <v>4</v>
      </c>
      <c r="G31" s="532" t="str">
        <f>แยกจำนวนนักเรียน!G84</f>
        <v>ป</v>
      </c>
      <c r="H31" s="532">
        <f>แยกจำนวนนักเรียน!H84</f>
        <v>23</v>
      </c>
      <c r="I31" s="533">
        <f t="shared" si="3"/>
        <v>1</v>
      </c>
      <c r="J31" s="532">
        <f>แยกจำนวนนักเรียน!J84</f>
        <v>31</v>
      </c>
      <c r="K31" s="533">
        <f t="shared" si="4"/>
        <v>1</v>
      </c>
      <c r="L31" s="532">
        <f>แยกจำนวนนักเรียน!L84</f>
        <v>19</v>
      </c>
      <c r="M31" s="533">
        <f t="shared" si="10"/>
        <v>1</v>
      </c>
      <c r="N31" s="532">
        <f>แยกจำนวนนักเรียน!N84</f>
        <v>14</v>
      </c>
      <c r="O31" s="533">
        <f t="shared" si="11"/>
        <v>1</v>
      </c>
      <c r="P31" s="532">
        <f>แยกจำนวนนักเรียน!P84</f>
        <v>17</v>
      </c>
      <c r="Q31" s="533">
        <f t="shared" si="12"/>
        <v>1</v>
      </c>
      <c r="R31" s="532">
        <f>แยกจำนวนนักเรียน!R84</f>
        <v>17</v>
      </c>
      <c r="S31" s="533">
        <f t="shared" si="13"/>
        <v>1</v>
      </c>
      <c r="T31" s="532">
        <f>แยกจำนวนนักเรียน!T84</f>
        <v>13</v>
      </c>
      <c r="U31" s="533">
        <f t="shared" si="14"/>
        <v>1</v>
      </c>
      <c r="V31" s="532">
        <f>แยกจำนวนนักเรียน!V84</f>
        <v>15</v>
      </c>
      <c r="W31" s="533">
        <f t="shared" si="15"/>
        <v>1</v>
      </c>
      <c r="X31" s="532">
        <f>แยกจำนวนนักเรียน!X84</f>
        <v>0</v>
      </c>
      <c r="Y31" s="532">
        <f>แยกจำนวนนักเรียน!Y84</f>
        <v>0</v>
      </c>
      <c r="Z31" s="532">
        <f>แยกจำนวนนักเรียน!Z84</f>
        <v>0</v>
      </c>
      <c r="AA31" s="532">
        <f>แยกจำนวนนักเรียน!AA84</f>
        <v>0</v>
      </c>
      <c r="AB31" s="532">
        <f>แยกจำนวนนักเรียน!AB84</f>
        <v>0</v>
      </c>
      <c r="AC31" s="532">
        <f>แยกจำนวนนักเรียน!AC84</f>
        <v>0</v>
      </c>
      <c r="AD31" s="532">
        <f>แยกจำนวนนักเรียน!AD84</f>
        <v>0</v>
      </c>
      <c r="AE31" s="532">
        <f>แยกจำนวนนักเรียน!AE84</f>
        <v>0</v>
      </c>
      <c r="AF31" s="532">
        <f>แยกจำนวนนักเรียน!AF84</f>
        <v>0</v>
      </c>
      <c r="AG31" s="532">
        <f>แยกจำนวนนักเรียน!AG84</f>
        <v>0</v>
      </c>
      <c r="AH31" s="532">
        <f>แยกจำนวนนักเรียน!AH84</f>
        <v>0</v>
      </c>
      <c r="AI31" s="532">
        <f>แยกจำนวนนักเรียน!AI84</f>
        <v>0</v>
      </c>
      <c r="AJ31" s="534">
        <f t="shared" si="16"/>
        <v>149</v>
      </c>
      <c r="AK31" s="495">
        <f t="shared" si="17"/>
        <v>8</v>
      </c>
      <c r="AL31" s="532">
        <f>แยกจำนวนนักเรียน!AL84</f>
        <v>1</v>
      </c>
      <c r="AM31" s="532">
        <f>แยกจำนวนนักเรียน!AM84</f>
        <v>9</v>
      </c>
      <c r="AN31" s="495">
        <f t="shared" si="18"/>
        <v>10</v>
      </c>
      <c r="AO31" s="493">
        <f t="shared" si="19"/>
        <v>1</v>
      </c>
      <c r="AP31" s="494">
        <f t="shared" si="20"/>
        <v>9</v>
      </c>
      <c r="AQ31" s="495">
        <f t="shared" si="21"/>
        <v>10</v>
      </c>
      <c r="AR31" s="496">
        <f t="shared" si="22"/>
        <v>0</v>
      </c>
      <c r="AS31" s="496">
        <f t="shared" si="23"/>
        <v>0</v>
      </c>
      <c r="AT31" s="496">
        <f t="shared" si="24"/>
        <v>0</v>
      </c>
      <c r="AU31" s="497">
        <f t="shared" si="25"/>
        <v>0</v>
      </c>
      <c r="AV31" s="532">
        <f>แยกจำนวนนักเรียน!AV84</f>
        <v>0</v>
      </c>
      <c r="AW31" s="532">
        <f>แยกจำนวนนักเรียน!AW84</f>
        <v>0</v>
      </c>
      <c r="AX31" s="532">
        <f>แยกจำนวนนักเรียน!AX84</f>
        <v>0</v>
      </c>
      <c r="AY31" s="532">
        <f>แยกจำนวนนักเรียน!AY84</f>
        <v>0</v>
      </c>
      <c r="AZ31" s="495">
        <f t="shared" si="26"/>
        <v>0</v>
      </c>
      <c r="BA31" s="497">
        <f t="shared" si="27"/>
        <v>0</v>
      </c>
      <c r="BC31" s="53"/>
      <c r="BD31" s="53">
        <f t="shared" si="31"/>
        <v>1</v>
      </c>
      <c r="BE31" s="244">
        <f t="shared" si="29"/>
        <v>9</v>
      </c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</row>
    <row r="32" spans="1:89" s="35" customFormat="1">
      <c r="A32" s="532">
        <v>20</v>
      </c>
      <c r="B32" s="532" t="str">
        <f>แยกจำนวนนักเรียน!B85</f>
        <v>บ้านยางขาคีม</v>
      </c>
      <c r="C32" s="532" t="str">
        <f>แยกจำนวนนักเรียน!C85</f>
        <v>ป่าบอน</v>
      </c>
      <c r="D32" s="532">
        <f>แยกจำนวนนักเรียน!D85</f>
        <v>0</v>
      </c>
      <c r="E32" s="532">
        <f>แยกจำนวนนักเรียน!E85</f>
        <v>18</v>
      </c>
      <c r="F32" s="532">
        <f>แยกจำนวนนักเรียน!F85</f>
        <v>4</v>
      </c>
      <c r="G32" s="532" t="str">
        <f>แยกจำนวนนักเรียน!G85</f>
        <v>ป</v>
      </c>
      <c r="H32" s="532">
        <f>แยกจำนวนนักเรียน!H85</f>
        <v>17</v>
      </c>
      <c r="I32" s="533">
        <f t="shared" si="3"/>
        <v>1</v>
      </c>
      <c r="J32" s="532">
        <f>แยกจำนวนนักเรียน!J85</f>
        <v>16</v>
      </c>
      <c r="K32" s="533">
        <f t="shared" si="4"/>
        <v>1</v>
      </c>
      <c r="L32" s="532">
        <f>แยกจำนวนนักเรียน!L85</f>
        <v>19</v>
      </c>
      <c r="M32" s="533">
        <f t="shared" si="10"/>
        <v>1</v>
      </c>
      <c r="N32" s="532">
        <f>แยกจำนวนนักเรียน!N85</f>
        <v>14</v>
      </c>
      <c r="O32" s="533">
        <f t="shared" si="11"/>
        <v>1</v>
      </c>
      <c r="P32" s="532">
        <f>แยกจำนวนนักเรียน!P85</f>
        <v>29</v>
      </c>
      <c r="Q32" s="533">
        <f t="shared" si="12"/>
        <v>1</v>
      </c>
      <c r="R32" s="532">
        <f>แยกจำนวนนักเรียน!R85</f>
        <v>18</v>
      </c>
      <c r="S32" s="533">
        <f t="shared" si="13"/>
        <v>1</v>
      </c>
      <c r="T32" s="532">
        <f>แยกจำนวนนักเรียน!T85</f>
        <v>17</v>
      </c>
      <c r="U32" s="533">
        <f t="shared" si="14"/>
        <v>1</v>
      </c>
      <c r="V32" s="532">
        <f>แยกจำนวนนักเรียน!V85</f>
        <v>19</v>
      </c>
      <c r="W32" s="533">
        <f t="shared" si="15"/>
        <v>1</v>
      </c>
      <c r="X32" s="532">
        <f>แยกจำนวนนักเรียน!X85</f>
        <v>0</v>
      </c>
      <c r="Y32" s="532">
        <f>แยกจำนวนนักเรียน!Y85</f>
        <v>0</v>
      </c>
      <c r="Z32" s="532">
        <f>แยกจำนวนนักเรียน!Z85</f>
        <v>0</v>
      </c>
      <c r="AA32" s="532">
        <f>แยกจำนวนนักเรียน!AA85</f>
        <v>0</v>
      </c>
      <c r="AB32" s="532">
        <f>แยกจำนวนนักเรียน!AB85</f>
        <v>0</v>
      </c>
      <c r="AC32" s="532">
        <f>แยกจำนวนนักเรียน!AC85</f>
        <v>0</v>
      </c>
      <c r="AD32" s="532">
        <f>แยกจำนวนนักเรียน!AD85</f>
        <v>0</v>
      </c>
      <c r="AE32" s="532">
        <f>แยกจำนวนนักเรียน!AE85</f>
        <v>0</v>
      </c>
      <c r="AF32" s="532">
        <f>แยกจำนวนนักเรียน!AF85</f>
        <v>0</v>
      </c>
      <c r="AG32" s="532">
        <f>แยกจำนวนนักเรียน!AG85</f>
        <v>0</v>
      </c>
      <c r="AH32" s="532">
        <f>แยกจำนวนนักเรียน!AH85</f>
        <v>0</v>
      </c>
      <c r="AI32" s="532">
        <f>แยกจำนวนนักเรียน!AI85</f>
        <v>0</v>
      </c>
      <c r="AJ32" s="534">
        <f t="shared" si="16"/>
        <v>149</v>
      </c>
      <c r="AK32" s="495">
        <f t="shared" si="17"/>
        <v>8</v>
      </c>
      <c r="AL32" s="532">
        <f>แยกจำนวนนักเรียน!AL85</f>
        <v>1</v>
      </c>
      <c r="AM32" s="532">
        <f>แยกจำนวนนักเรียน!AM85</f>
        <v>9</v>
      </c>
      <c r="AN32" s="495">
        <f t="shared" si="18"/>
        <v>10</v>
      </c>
      <c r="AO32" s="493">
        <f t="shared" si="19"/>
        <v>1</v>
      </c>
      <c r="AP32" s="494">
        <f t="shared" si="20"/>
        <v>9</v>
      </c>
      <c r="AQ32" s="495">
        <f t="shared" si="21"/>
        <v>10</v>
      </c>
      <c r="AR32" s="496">
        <f t="shared" si="22"/>
        <v>0</v>
      </c>
      <c r="AS32" s="496">
        <f t="shared" si="23"/>
        <v>0</v>
      </c>
      <c r="AT32" s="496">
        <f t="shared" si="24"/>
        <v>0</v>
      </c>
      <c r="AU32" s="497">
        <f t="shared" si="25"/>
        <v>0</v>
      </c>
      <c r="AV32" s="532">
        <f>แยกจำนวนนักเรียน!AV85</f>
        <v>0</v>
      </c>
      <c r="AW32" s="532">
        <f>แยกจำนวนนักเรียน!AW85</f>
        <v>0</v>
      </c>
      <c r="AX32" s="532">
        <f>แยกจำนวนนักเรียน!AX85</f>
        <v>0</v>
      </c>
      <c r="AY32" s="532">
        <f>แยกจำนวนนักเรียน!AY85</f>
        <v>0</v>
      </c>
      <c r="AZ32" s="495">
        <f t="shared" si="26"/>
        <v>0</v>
      </c>
      <c r="BA32" s="497">
        <f t="shared" si="27"/>
        <v>0</v>
      </c>
      <c r="BC32" s="53"/>
      <c r="BD32" s="53">
        <f t="shared" si="31"/>
        <v>1</v>
      </c>
      <c r="BE32" s="244">
        <f t="shared" si="29"/>
        <v>9</v>
      </c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</row>
    <row r="33" spans="1:89" s="35" customFormat="1">
      <c r="A33" s="532">
        <v>21</v>
      </c>
      <c r="B33" s="532" t="str">
        <f>แยกจำนวนนักเรียน!B86</f>
        <v>บ้านควนนกหว้า</v>
      </c>
      <c r="C33" s="532" t="str">
        <f>แยกจำนวนนักเรียน!C86</f>
        <v>ปากพะยูน</v>
      </c>
      <c r="D33" s="532">
        <f>แยกจำนวนนักเรียน!D86</f>
        <v>0</v>
      </c>
      <c r="E33" s="532">
        <f>แยกจำนวนนักเรียน!E86</f>
        <v>34</v>
      </c>
      <c r="F33" s="532">
        <f>แยกจำนวนนักเรียน!F86</f>
        <v>4</v>
      </c>
      <c r="G33" s="532" t="str">
        <f>แยกจำนวนนักเรียน!G86</f>
        <v>ป</v>
      </c>
      <c r="H33" s="532">
        <f>แยกจำนวนนักเรียน!H86</f>
        <v>25</v>
      </c>
      <c r="I33" s="533">
        <f t="shared" si="3"/>
        <v>1</v>
      </c>
      <c r="J33" s="532">
        <f>แยกจำนวนนักเรียน!J86</f>
        <v>23</v>
      </c>
      <c r="K33" s="533">
        <f t="shared" si="4"/>
        <v>1</v>
      </c>
      <c r="L33" s="532">
        <f>แยกจำนวนนักเรียน!L86</f>
        <v>22</v>
      </c>
      <c r="M33" s="533">
        <f t="shared" si="10"/>
        <v>1</v>
      </c>
      <c r="N33" s="532">
        <f>แยกจำนวนนักเรียน!N86</f>
        <v>20</v>
      </c>
      <c r="O33" s="533">
        <f t="shared" si="11"/>
        <v>1</v>
      </c>
      <c r="P33" s="532">
        <f>แยกจำนวนนักเรียน!P86</f>
        <v>17</v>
      </c>
      <c r="Q33" s="533">
        <f t="shared" si="12"/>
        <v>1</v>
      </c>
      <c r="R33" s="532">
        <f>แยกจำนวนนักเรียน!R86</f>
        <v>17</v>
      </c>
      <c r="S33" s="533">
        <f t="shared" si="13"/>
        <v>1</v>
      </c>
      <c r="T33" s="532">
        <f>แยกจำนวนนักเรียน!T86</f>
        <v>20</v>
      </c>
      <c r="U33" s="533">
        <f t="shared" si="14"/>
        <v>1</v>
      </c>
      <c r="V33" s="532">
        <f>แยกจำนวนนักเรียน!V86</f>
        <v>15</v>
      </c>
      <c r="W33" s="533">
        <f t="shared" si="15"/>
        <v>1</v>
      </c>
      <c r="X33" s="532">
        <f>แยกจำนวนนักเรียน!X86</f>
        <v>0</v>
      </c>
      <c r="Y33" s="532">
        <f>แยกจำนวนนักเรียน!Y86</f>
        <v>0</v>
      </c>
      <c r="Z33" s="532">
        <f>แยกจำนวนนักเรียน!Z86</f>
        <v>0</v>
      </c>
      <c r="AA33" s="532">
        <f>แยกจำนวนนักเรียน!AA86</f>
        <v>0</v>
      </c>
      <c r="AB33" s="532">
        <f>แยกจำนวนนักเรียน!AB86</f>
        <v>0</v>
      </c>
      <c r="AC33" s="532">
        <f>แยกจำนวนนักเรียน!AC86</f>
        <v>0</v>
      </c>
      <c r="AD33" s="532">
        <f>แยกจำนวนนักเรียน!AD86</f>
        <v>0</v>
      </c>
      <c r="AE33" s="532">
        <f>แยกจำนวนนักเรียน!AE86</f>
        <v>0</v>
      </c>
      <c r="AF33" s="532">
        <f>แยกจำนวนนักเรียน!AF86</f>
        <v>0</v>
      </c>
      <c r="AG33" s="532">
        <f>แยกจำนวนนักเรียน!AG86</f>
        <v>0</v>
      </c>
      <c r="AH33" s="532">
        <f>แยกจำนวนนักเรียน!AH86</f>
        <v>0</v>
      </c>
      <c r="AI33" s="532">
        <f>แยกจำนวนนักเรียน!AI86</f>
        <v>0</v>
      </c>
      <c r="AJ33" s="534">
        <f t="shared" si="16"/>
        <v>159</v>
      </c>
      <c r="AK33" s="495">
        <f t="shared" si="17"/>
        <v>8</v>
      </c>
      <c r="AL33" s="532">
        <f>แยกจำนวนนักเรียน!AL86</f>
        <v>1</v>
      </c>
      <c r="AM33" s="532">
        <f>แยกจำนวนนักเรียน!AM86</f>
        <v>9</v>
      </c>
      <c r="AN33" s="495">
        <f t="shared" si="18"/>
        <v>10</v>
      </c>
      <c r="AO33" s="493">
        <f t="shared" si="19"/>
        <v>1</v>
      </c>
      <c r="AP33" s="494">
        <f t="shared" si="20"/>
        <v>9</v>
      </c>
      <c r="AQ33" s="495">
        <f t="shared" si="21"/>
        <v>10</v>
      </c>
      <c r="AR33" s="496">
        <f t="shared" si="22"/>
        <v>0</v>
      </c>
      <c r="AS33" s="496">
        <f t="shared" si="23"/>
        <v>0</v>
      </c>
      <c r="AT33" s="496">
        <f t="shared" si="24"/>
        <v>0</v>
      </c>
      <c r="AU33" s="497">
        <f t="shared" si="25"/>
        <v>0</v>
      </c>
      <c r="AV33" s="532">
        <f>แยกจำนวนนักเรียน!AV86</f>
        <v>0</v>
      </c>
      <c r="AW33" s="532">
        <f>แยกจำนวนนักเรียน!AW86</f>
        <v>0</v>
      </c>
      <c r="AX33" s="532">
        <f>แยกจำนวนนักเรียน!AX86</f>
        <v>0</v>
      </c>
      <c r="AY33" s="532">
        <f>แยกจำนวนนักเรียน!AY86</f>
        <v>0</v>
      </c>
      <c r="AZ33" s="495">
        <f t="shared" si="26"/>
        <v>0</v>
      </c>
      <c r="BA33" s="497">
        <f t="shared" si="27"/>
        <v>0</v>
      </c>
      <c r="BC33" s="53"/>
      <c r="BD33" s="53">
        <f t="shared" si="31"/>
        <v>1</v>
      </c>
      <c r="BE33" s="244">
        <f t="shared" si="29"/>
        <v>9</v>
      </c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</row>
    <row r="34" spans="1:89" s="555" customFormat="1">
      <c r="A34" s="532">
        <v>22</v>
      </c>
      <c r="B34" s="548" t="str">
        <f>แยกจำนวนนักเรียน!B87</f>
        <v>บ้านลานช้าง(มิตรภาพ 45)</v>
      </c>
      <c r="C34" s="548" t="str">
        <f>แยกจำนวนนักเรียน!C87</f>
        <v>เขาชัยสน</v>
      </c>
      <c r="D34" s="548">
        <f>แยกจำนวนนักเรียน!D87</f>
        <v>0</v>
      </c>
      <c r="E34" s="548">
        <f>แยกจำนวนนักเรียน!E87</f>
        <v>21</v>
      </c>
      <c r="F34" s="548">
        <f>แยกจำนวนนักเรียน!F87</f>
        <v>4</v>
      </c>
      <c r="G34" s="548" t="str">
        <f>แยกจำนวนนักเรียน!G87</f>
        <v>ป</v>
      </c>
      <c r="H34" s="548">
        <f>แยกจำนวนนักเรียน!H87</f>
        <v>27</v>
      </c>
      <c r="I34" s="549">
        <f t="shared" si="3"/>
        <v>1</v>
      </c>
      <c r="J34" s="548">
        <f>แยกจำนวนนักเรียน!J87</f>
        <v>28</v>
      </c>
      <c r="K34" s="549">
        <f t="shared" si="4"/>
        <v>1</v>
      </c>
      <c r="L34" s="548">
        <f>แยกจำนวนนักเรียน!L87</f>
        <v>29</v>
      </c>
      <c r="M34" s="549">
        <f t="shared" si="10"/>
        <v>1</v>
      </c>
      <c r="N34" s="548">
        <f>แยกจำนวนนักเรียน!N87</f>
        <v>26</v>
      </c>
      <c r="O34" s="549">
        <f t="shared" si="11"/>
        <v>1</v>
      </c>
      <c r="P34" s="548">
        <f>แยกจำนวนนักเรียน!P87</f>
        <v>15</v>
      </c>
      <c r="Q34" s="549">
        <f t="shared" si="12"/>
        <v>1</v>
      </c>
      <c r="R34" s="548">
        <f>แยกจำนวนนักเรียน!R87</f>
        <v>21</v>
      </c>
      <c r="S34" s="549">
        <f t="shared" si="13"/>
        <v>1</v>
      </c>
      <c r="T34" s="548">
        <f>แยกจำนวนนักเรียน!T87</f>
        <v>22</v>
      </c>
      <c r="U34" s="549">
        <f t="shared" si="14"/>
        <v>1</v>
      </c>
      <c r="V34" s="548">
        <f>แยกจำนวนนักเรียน!V87</f>
        <v>23</v>
      </c>
      <c r="W34" s="549">
        <f t="shared" si="15"/>
        <v>1</v>
      </c>
      <c r="X34" s="548">
        <f>แยกจำนวนนักเรียน!X87</f>
        <v>0</v>
      </c>
      <c r="Y34" s="548">
        <f>แยกจำนวนนักเรียน!Y87</f>
        <v>0</v>
      </c>
      <c r="Z34" s="548">
        <f>แยกจำนวนนักเรียน!Z87</f>
        <v>0</v>
      </c>
      <c r="AA34" s="548">
        <f>แยกจำนวนนักเรียน!AA87</f>
        <v>0</v>
      </c>
      <c r="AB34" s="548">
        <f>แยกจำนวนนักเรียน!AB87</f>
        <v>0</v>
      </c>
      <c r="AC34" s="548">
        <f>แยกจำนวนนักเรียน!AC87</f>
        <v>0</v>
      </c>
      <c r="AD34" s="548">
        <f>แยกจำนวนนักเรียน!AD87</f>
        <v>0</v>
      </c>
      <c r="AE34" s="548">
        <f>แยกจำนวนนักเรียน!AE87</f>
        <v>0</v>
      </c>
      <c r="AF34" s="548">
        <f>แยกจำนวนนักเรียน!AF87</f>
        <v>0</v>
      </c>
      <c r="AG34" s="548">
        <f>แยกจำนวนนักเรียน!AG87</f>
        <v>0</v>
      </c>
      <c r="AH34" s="548">
        <f>แยกจำนวนนักเรียน!AH87</f>
        <v>0</v>
      </c>
      <c r="AI34" s="548">
        <f>แยกจำนวนนักเรียน!AI87</f>
        <v>0</v>
      </c>
      <c r="AJ34" s="550">
        <f t="shared" si="16"/>
        <v>191</v>
      </c>
      <c r="AK34" s="551">
        <f t="shared" si="17"/>
        <v>8</v>
      </c>
      <c r="AL34" s="548">
        <f>แยกจำนวนนักเรียน!AL87</f>
        <v>1</v>
      </c>
      <c r="AM34" s="548">
        <f>แยกจำนวนนักเรียน!AM87</f>
        <v>10</v>
      </c>
      <c r="AN34" s="551">
        <f t="shared" si="18"/>
        <v>11</v>
      </c>
      <c r="AO34" s="552">
        <f t="shared" si="19"/>
        <v>1</v>
      </c>
      <c r="AP34" s="494">
        <f t="shared" si="20"/>
        <v>10</v>
      </c>
      <c r="AQ34" s="551">
        <f t="shared" si="21"/>
        <v>11</v>
      </c>
      <c r="AR34" s="553">
        <f t="shared" si="22"/>
        <v>0</v>
      </c>
      <c r="AS34" s="553">
        <f t="shared" si="23"/>
        <v>0</v>
      </c>
      <c r="AT34" s="553">
        <f t="shared" si="24"/>
        <v>0</v>
      </c>
      <c r="AU34" s="554">
        <f t="shared" si="25"/>
        <v>0</v>
      </c>
      <c r="AV34" s="548">
        <f>แยกจำนวนนักเรียน!AV87</f>
        <v>0</v>
      </c>
      <c r="AW34" s="548">
        <f>แยกจำนวนนักเรียน!AW87</f>
        <v>0</v>
      </c>
      <c r="AX34" s="548">
        <f>แยกจำนวนนักเรียน!AX87</f>
        <v>0</v>
      </c>
      <c r="AY34" s="548">
        <f>แยกจำนวนนักเรียน!AY87</f>
        <v>0</v>
      </c>
      <c r="AZ34" s="551">
        <f t="shared" si="26"/>
        <v>0</v>
      </c>
      <c r="BA34" s="554">
        <f t="shared" si="27"/>
        <v>0</v>
      </c>
      <c r="BC34" s="556"/>
      <c r="BD34" s="556">
        <f t="shared" si="31"/>
        <v>1</v>
      </c>
      <c r="BE34" s="244">
        <f t="shared" si="29"/>
        <v>10</v>
      </c>
      <c r="BF34" s="556"/>
      <c r="BG34" s="556"/>
      <c r="BH34" s="556"/>
      <c r="BI34" s="556"/>
      <c r="BJ34" s="556"/>
      <c r="BK34" s="556"/>
      <c r="BL34" s="556"/>
      <c r="BM34" s="556"/>
      <c r="BN34" s="556"/>
      <c r="BO34" s="556"/>
      <c r="BP34" s="556"/>
      <c r="BQ34" s="556"/>
      <c r="BR34" s="556"/>
      <c r="BS34" s="556"/>
      <c r="BT34" s="556"/>
      <c r="BU34" s="556"/>
      <c r="BV34" s="556"/>
      <c r="BW34" s="556"/>
      <c r="BX34" s="556"/>
      <c r="BY34" s="556"/>
      <c r="BZ34" s="556"/>
      <c r="CA34" s="556"/>
      <c r="CB34" s="556"/>
      <c r="CC34" s="556"/>
      <c r="CD34" s="556"/>
      <c r="CE34" s="556"/>
      <c r="CF34" s="556"/>
      <c r="CG34" s="556"/>
      <c r="CH34" s="556"/>
      <c r="CI34" s="556"/>
      <c r="CJ34" s="556"/>
      <c r="CK34" s="556"/>
    </row>
    <row r="35" spans="1:89" s="555" customFormat="1">
      <c r="A35" s="532">
        <v>23</v>
      </c>
      <c r="B35" s="548" t="str">
        <f>แยกจำนวนนักเรียน!B88</f>
        <v>บ้านโพธิ์ (ชุมคณานุสรณ์)</v>
      </c>
      <c r="C35" s="548" t="str">
        <f>แยกจำนวนนักเรียน!C88</f>
        <v>ปากพะยูน</v>
      </c>
      <c r="D35" s="548">
        <f>แยกจำนวนนักเรียน!D88</f>
        <v>0</v>
      </c>
      <c r="E35" s="548">
        <f>แยกจำนวนนักเรียน!E88</f>
        <v>30</v>
      </c>
      <c r="F35" s="548">
        <f>แยกจำนวนนักเรียน!F88</f>
        <v>4</v>
      </c>
      <c r="G35" s="548" t="str">
        <f>แยกจำนวนนักเรียน!G88</f>
        <v>ป</v>
      </c>
      <c r="H35" s="548">
        <f>แยกจำนวนนักเรียน!H88</f>
        <v>24</v>
      </c>
      <c r="I35" s="549">
        <f t="shared" si="3"/>
        <v>1</v>
      </c>
      <c r="J35" s="548">
        <f>แยกจำนวนนักเรียน!J88</f>
        <v>25</v>
      </c>
      <c r="K35" s="549">
        <f t="shared" si="4"/>
        <v>1</v>
      </c>
      <c r="L35" s="548">
        <f>แยกจำนวนนักเรียน!L88</f>
        <v>21</v>
      </c>
      <c r="M35" s="549">
        <f t="shared" si="10"/>
        <v>1</v>
      </c>
      <c r="N35" s="548">
        <f>แยกจำนวนนักเรียน!N88</f>
        <v>35</v>
      </c>
      <c r="O35" s="549">
        <f t="shared" si="11"/>
        <v>1</v>
      </c>
      <c r="P35" s="548">
        <f>แยกจำนวนนักเรียน!P88</f>
        <v>24</v>
      </c>
      <c r="Q35" s="549">
        <f t="shared" si="12"/>
        <v>1</v>
      </c>
      <c r="R35" s="548">
        <f>แยกจำนวนนักเรียน!R88</f>
        <v>25</v>
      </c>
      <c r="S35" s="549">
        <f t="shared" si="13"/>
        <v>1</v>
      </c>
      <c r="T35" s="548">
        <f>แยกจำนวนนักเรียน!T88</f>
        <v>32</v>
      </c>
      <c r="U35" s="549">
        <f t="shared" si="14"/>
        <v>1</v>
      </c>
      <c r="V35" s="548">
        <f>แยกจำนวนนักเรียน!V88</f>
        <v>23</v>
      </c>
      <c r="W35" s="549">
        <f t="shared" si="15"/>
        <v>1</v>
      </c>
      <c r="X35" s="548">
        <f>แยกจำนวนนักเรียน!X88</f>
        <v>0</v>
      </c>
      <c r="Y35" s="548">
        <f>แยกจำนวนนักเรียน!Y88</f>
        <v>0</v>
      </c>
      <c r="Z35" s="548">
        <f>แยกจำนวนนักเรียน!Z88</f>
        <v>0</v>
      </c>
      <c r="AA35" s="548">
        <f>แยกจำนวนนักเรียน!AA88</f>
        <v>0</v>
      </c>
      <c r="AB35" s="548">
        <f>แยกจำนวนนักเรียน!AB88</f>
        <v>0</v>
      </c>
      <c r="AC35" s="548">
        <f>แยกจำนวนนักเรียน!AC88</f>
        <v>0</v>
      </c>
      <c r="AD35" s="548">
        <f>แยกจำนวนนักเรียน!AD88</f>
        <v>0</v>
      </c>
      <c r="AE35" s="548">
        <f>แยกจำนวนนักเรียน!AE88</f>
        <v>0</v>
      </c>
      <c r="AF35" s="548">
        <f>แยกจำนวนนักเรียน!AF88</f>
        <v>0</v>
      </c>
      <c r="AG35" s="548">
        <f>แยกจำนวนนักเรียน!AG88</f>
        <v>0</v>
      </c>
      <c r="AH35" s="548">
        <f>แยกจำนวนนักเรียน!AH88</f>
        <v>0</v>
      </c>
      <c r="AI35" s="548">
        <f>แยกจำนวนนักเรียน!AI88</f>
        <v>0</v>
      </c>
      <c r="AJ35" s="550">
        <f t="shared" si="16"/>
        <v>209</v>
      </c>
      <c r="AK35" s="551">
        <f t="shared" si="17"/>
        <v>8</v>
      </c>
      <c r="AL35" s="548">
        <f>แยกจำนวนนักเรียน!AL88</f>
        <v>1</v>
      </c>
      <c r="AM35" s="548">
        <f>แยกจำนวนนักเรียน!AM88</f>
        <v>10</v>
      </c>
      <c r="AN35" s="551">
        <f t="shared" si="18"/>
        <v>11</v>
      </c>
      <c r="AO35" s="552">
        <f t="shared" si="19"/>
        <v>1</v>
      </c>
      <c r="AP35" s="494">
        <f t="shared" si="20"/>
        <v>10</v>
      </c>
      <c r="AQ35" s="551">
        <f t="shared" si="21"/>
        <v>11</v>
      </c>
      <c r="AR35" s="553">
        <f t="shared" si="22"/>
        <v>0</v>
      </c>
      <c r="AS35" s="553">
        <f t="shared" si="23"/>
        <v>0</v>
      </c>
      <c r="AT35" s="553">
        <f t="shared" si="24"/>
        <v>0</v>
      </c>
      <c r="AU35" s="554">
        <f t="shared" si="25"/>
        <v>0</v>
      </c>
      <c r="AV35" s="548">
        <f>แยกจำนวนนักเรียน!AV88</f>
        <v>0</v>
      </c>
      <c r="AW35" s="548">
        <f>แยกจำนวนนักเรียน!AW88</f>
        <v>0</v>
      </c>
      <c r="AX35" s="548">
        <f>แยกจำนวนนักเรียน!AX88</f>
        <v>0</v>
      </c>
      <c r="AY35" s="548">
        <f>แยกจำนวนนักเรียน!AY88</f>
        <v>0</v>
      </c>
      <c r="AZ35" s="551">
        <f t="shared" si="26"/>
        <v>0</v>
      </c>
      <c r="BA35" s="554">
        <f t="shared" si="27"/>
        <v>0</v>
      </c>
      <c r="BC35" s="556"/>
      <c r="BD35" s="556">
        <f t="shared" si="30"/>
        <v>1</v>
      </c>
      <c r="BE35" s="244">
        <f t="shared" si="29"/>
        <v>10</v>
      </c>
      <c r="BF35" s="556"/>
      <c r="BG35" s="556"/>
      <c r="BH35" s="556"/>
      <c r="BI35" s="556"/>
      <c r="BJ35" s="556"/>
      <c r="BK35" s="556"/>
      <c r="BL35" s="556"/>
      <c r="BM35" s="556"/>
      <c r="BN35" s="556"/>
      <c r="BO35" s="556"/>
      <c r="BP35" s="556"/>
      <c r="BQ35" s="556"/>
      <c r="BR35" s="556"/>
      <c r="BS35" s="556"/>
      <c r="BT35" s="556"/>
      <c r="BU35" s="556"/>
      <c r="BV35" s="556"/>
      <c r="BW35" s="556"/>
      <c r="BX35" s="556"/>
      <c r="BY35" s="556"/>
      <c r="BZ35" s="556"/>
      <c r="CA35" s="556"/>
      <c r="CB35" s="556"/>
      <c r="CC35" s="556"/>
      <c r="CD35" s="556"/>
      <c r="CE35" s="556"/>
      <c r="CF35" s="556"/>
      <c r="CG35" s="556"/>
      <c r="CH35" s="556"/>
      <c r="CI35" s="556"/>
      <c r="CJ35" s="556"/>
      <c r="CK35" s="556"/>
    </row>
    <row r="36" spans="1:89" s="555" customFormat="1" ht="21" customHeight="1">
      <c r="A36" s="532">
        <v>24</v>
      </c>
      <c r="B36" s="548" t="str">
        <f>แยกจำนวนนักเรียน!B89</f>
        <v>วัดหัวควน</v>
      </c>
      <c r="C36" s="548" t="str">
        <f>แยกจำนวนนักเรียน!C89</f>
        <v>ปากพะยูน</v>
      </c>
      <c r="D36" s="548">
        <f>แยกจำนวนนักเรียน!D89</f>
        <v>0</v>
      </c>
      <c r="E36" s="548">
        <f>แยกจำนวนนักเรียน!E89</f>
        <v>27</v>
      </c>
      <c r="F36" s="548">
        <f>แยกจำนวนนักเรียน!F89</f>
        <v>4</v>
      </c>
      <c r="G36" s="548" t="str">
        <f>แยกจำนวนนักเรียน!G89</f>
        <v>ป</v>
      </c>
      <c r="H36" s="548">
        <f>แยกจำนวนนักเรียน!H89</f>
        <v>25</v>
      </c>
      <c r="I36" s="549">
        <f t="shared" si="3"/>
        <v>1</v>
      </c>
      <c r="J36" s="548">
        <f>แยกจำนวนนักเรียน!J89</f>
        <v>23</v>
      </c>
      <c r="K36" s="549">
        <f t="shared" si="4"/>
        <v>1</v>
      </c>
      <c r="L36" s="548">
        <f>แยกจำนวนนักเรียน!L89</f>
        <v>29</v>
      </c>
      <c r="M36" s="549">
        <f t="shared" si="10"/>
        <v>1</v>
      </c>
      <c r="N36" s="548">
        <f>แยกจำนวนนักเรียน!N89</f>
        <v>26</v>
      </c>
      <c r="O36" s="549">
        <f t="shared" si="11"/>
        <v>1</v>
      </c>
      <c r="P36" s="548">
        <f>แยกจำนวนนักเรียน!P89</f>
        <v>31</v>
      </c>
      <c r="Q36" s="549">
        <f t="shared" si="12"/>
        <v>1</v>
      </c>
      <c r="R36" s="548">
        <f>แยกจำนวนนักเรียน!R89</f>
        <v>36</v>
      </c>
      <c r="S36" s="549">
        <f t="shared" si="13"/>
        <v>1</v>
      </c>
      <c r="T36" s="548">
        <f>แยกจำนวนนักเรียน!T89</f>
        <v>25</v>
      </c>
      <c r="U36" s="549">
        <f t="shared" si="14"/>
        <v>1</v>
      </c>
      <c r="V36" s="548">
        <f>แยกจำนวนนักเรียน!V89</f>
        <v>31</v>
      </c>
      <c r="W36" s="549">
        <f t="shared" si="15"/>
        <v>1</v>
      </c>
      <c r="X36" s="548">
        <f>แยกจำนวนนักเรียน!X89</f>
        <v>0</v>
      </c>
      <c r="Y36" s="548">
        <f>แยกจำนวนนักเรียน!Y89</f>
        <v>0</v>
      </c>
      <c r="Z36" s="548">
        <f>แยกจำนวนนักเรียน!Z89</f>
        <v>0</v>
      </c>
      <c r="AA36" s="548">
        <f>แยกจำนวนนักเรียน!AA89</f>
        <v>0</v>
      </c>
      <c r="AB36" s="548">
        <f>แยกจำนวนนักเรียน!AB89</f>
        <v>0</v>
      </c>
      <c r="AC36" s="548">
        <f>แยกจำนวนนักเรียน!AC89</f>
        <v>0</v>
      </c>
      <c r="AD36" s="548">
        <f>แยกจำนวนนักเรียน!AD89</f>
        <v>0</v>
      </c>
      <c r="AE36" s="548">
        <f>แยกจำนวนนักเรียน!AE89</f>
        <v>0</v>
      </c>
      <c r="AF36" s="548">
        <f>แยกจำนวนนักเรียน!AF89</f>
        <v>0</v>
      </c>
      <c r="AG36" s="548">
        <f>แยกจำนวนนักเรียน!AG89</f>
        <v>0</v>
      </c>
      <c r="AH36" s="548">
        <f>แยกจำนวนนักเรียน!AH89</f>
        <v>0</v>
      </c>
      <c r="AI36" s="548">
        <f>แยกจำนวนนักเรียน!AI89</f>
        <v>0</v>
      </c>
      <c r="AJ36" s="550">
        <f t="shared" si="16"/>
        <v>226</v>
      </c>
      <c r="AK36" s="551">
        <f t="shared" si="17"/>
        <v>8</v>
      </c>
      <c r="AL36" s="548">
        <f>แยกจำนวนนักเรียน!AL89</f>
        <v>1</v>
      </c>
      <c r="AM36" s="548">
        <f>แยกจำนวนนักเรียน!AM89</f>
        <v>11</v>
      </c>
      <c r="AN36" s="551">
        <f t="shared" si="18"/>
        <v>12</v>
      </c>
      <c r="AO36" s="552">
        <f t="shared" si="19"/>
        <v>1</v>
      </c>
      <c r="AP36" s="494">
        <f t="shared" si="20"/>
        <v>11</v>
      </c>
      <c r="AQ36" s="551">
        <f t="shared" si="21"/>
        <v>12</v>
      </c>
      <c r="AR36" s="553">
        <f t="shared" si="22"/>
        <v>0</v>
      </c>
      <c r="AS36" s="553">
        <f t="shared" si="23"/>
        <v>0</v>
      </c>
      <c r="AT36" s="553">
        <f t="shared" si="24"/>
        <v>0</v>
      </c>
      <c r="AU36" s="554">
        <f t="shared" si="25"/>
        <v>0</v>
      </c>
      <c r="AV36" s="548">
        <f>แยกจำนวนนักเรียน!AV89</f>
        <v>0</v>
      </c>
      <c r="AW36" s="548">
        <f>แยกจำนวนนักเรียน!AW89</f>
        <v>0</v>
      </c>
      <c r="AX36" s="548">
        <f>แยกจำนวนนักเรียน!AX89</f>
        <v>0</v>
      </c>
      <c r="AY36" s="548">
        <f>แยกจำนวนนักเรียน!AY89</f>
        <v>0</v>
      </c>
      <c r="AZ36" s="551">
        <f t="shared" si="26"/>
        <v>0</v>
      </c>
      <c r="BA36" s="554">
        <f t="shared" si="27"/>
        <v>0</v>
      </c>
      <c r="BC36" s="556"/>
      <c r="BD36" s="556">
        <f t="shared" si="30"/>
        <v>1</v>
      </c>
      <c r="BE36" s="244">
        <f t="shared" si="29"/>
        <v>11</v>
      </c>
      <c r="BF36" s="556"/>
      <c r="BG36" s="556"/>
      <c r="BH36" s="556"/>
      <c r="BI36" s="556"/>
      <c r="BJ36" s="556"/>
      <c r="BK36" s="556"/>
      <c r="BL36" s="556"/>
      <c r="BM36" s="556"/>
      <c r="BN36" s="556"/>
      <c r="BO36" s="556"/>
      <c r="BP36" s="556"/>
      <c r="BQ36" s="556"/>
      <c r="BR36" s="556"/>
      <c r="BS36" s="556"/>
      <c r="BT36" s="556"/>
      <c r="BU36" s="556"/>
      <c r="BV36" s="556"/>
      <c r="BW36" s="556"/>
      <c r="BX36" s="556"/>
      <c r="BY36" s="556"/>
      <c r="BZ36" s="556"/>
      <c r="CA36" s="556"/>
      <c r="CB36" s="556"/>
      <c r="CC36" s="556"/>
      <c r="CD36" s="556"/>
      <c r="CE36" s="556"/>
      <c r="CF36" s="556"/>
      <c r="CG36" s="556"/>
      <c r="CH36" s="556"/>
      <c r="CI36" s="556"/>
      <c r="CJ36" s="556"/>
      <c r="CK36" s="556"/>
    </row>
    <row r="37" spans="1:89" s="555" customFormat="1">
      <c r="A37" s="532">
        <v>25</v>
      </c>
      <c r="B37" s="548" t="str">
        <f>แยกจำนวนนักเรียน!B90</f>
        <v>บ้านท่าลาด</v>
      </c>
      <c r="C37" s="548" t="str">
        <f>แยกจำนวนนักเรียน!C90</f>
        <v>เขาชัยสน</v>
      </c>
      <c r="D37" s="548">
        <f>แยกจำนวนนักเรียน!D90</f>
        <v>0</v>
      </c>
      <c r="E37" s="548">
        <f>แยกจำนวนนักเรียน!E90</f>
        <v>20</v>
      </c>
      <c r="F37" s="548">
        <f>แยกจำนวนนักเรียน!F90</f>
        <v>1</v>
      </c>
      <c r="G37" s="548" t="str">
        <f>แยกจำนวนนักเรียน!G90</f>
        <v>ป</v>
      </c>
      <c r="H37" s="548">
        <f>แยกจำนวนนักเรียน!H90</f>
        <v>23</v>
      </c>
      <c r="I37" s="549">
        <f t="shared" si="3"/>
        <v>1</v>
      </c>
      <c r="J37" s="548">
        <f>แยกจำนวนนักเรียน!J90</f>
        <v>36</v>
      </c>
      <c r="K37" s="549">
        <f t="shared" si="4"/>
        <v>1</v>
      </c>
      <c r="L37" s="548">
        <f>แยกจำนวนนักเรียน!L90</f>
        <v>25</v>
      </c>
      <c r="M37" s="549">
        <f t="shared" si="10"/>
        <v>1</v>
      </c>
      <c r="N37" s="548">
        <f>แยกจำนวนนักเรียน!N90</f>
        <v>26</v>
      </c>
      <c r="O37" s="549">
        <f t="shared" si="11"/>
        <v>1</v>
      </c>
      <c r="P37" s="548">
        <f>แยกจำนวนนักเรียน!P90</f>
        <v>44</v>
      </c>
      <c r="Q37" s="549">
        <f t="shared" si="12"/>
        <v>1</v>
      </c>
      <c r="R37" s="548">
        <f>แยกจำนวนนักเรียน!R90</f>
        <v>28</v>
      </c>
      <c r="S37" s="549">
        <f t="shared" si="13"/>
        <v>1</v>
      </c>
      <c r="T37" s="548">
        <f>แยกจำนวนนักเรียน!T90</f>
        <v>39</v>
      </c>
      <c r="U37" s="549">
        <f t="shared" si="14"/>
        <v>1</v>
      </c>
      <c r="V37" s="548">
        <f>แยกจำนวนนักเรียน!V90</f>
        <v>21</v>
      </c>
      <c r="W37" s="549">
        <f t="shared" si="15"/>
        <v>1</v>
      </c>
      <c r="X37" s="548">
        <f>แยกจำนวนนักเรียน!X90</f>
        <v>0</v>
      </c>
      <c r="Y37" s="548">
        <f>แยกจำนวนนักเรียน!Y90</f>
        <v>0</v>
      </c>
      <c r="Z37" s="548">
        <f>แยกจำนวนนักเรียน!Z90</f>
        <v>0</v>
      </c>
      <c r="AA37" s="548">
        <f>แยกจำนวนนักเรียน!AA90</f>
        <v>0</v>
      </c>
      <c r="AB37" s="548">
        <f>แยกจำนวนนักเรียน!AB90</f>
        <v>0</v>
      </c>
      <c r="AC37" s="548">
        <f>แยกจำนวนนักเรียน!AC90</f>
        <v>0</v>
      </c>
      <c r="AD37" s="548">
        <f>แยกจำนวนนักเรียน!AD90</f>
        <v>0</v>
      </c>
      <c r="AE37" s="548">
        <f>แยกจำนวนนักเรียน!AE90</f>
        <v>0</v>
      </c>
      <c r="AF37" s="548">
        <f>แยกจำนวนนักเรียน!AF90</f>
        <v>0</v>
      </c>
      <c r="AG37" s="548">
        <f>แยกจำนวนนักเรียน!AG90</f>
        <v>0</v>
      </c>
      <c r="AH37" s="548">
        <f>แยกจำนวนนักเรียน!AH90</f>
        <v>0</v>
      </c>
      <c r="AI37" s="548">
        <f>แยกจำนวนนักเรียน!AI90</f>
        <v>0</v>
      </c>
      <c r="AJ37" s="550">
        <f t="shared" si="16"/>
        <v>242</v>
      </c>
      <c r="AK37" s="551">
        <f t="shared" si="17"/>
        <v>8</v>
      </c>
      <c r="AL37" s="548">
        <f>แยกจำนวนนักเรียน!AL90</f>
        <v>1</v>
      </c>
      <c r="AM37" s="548">
        <f>แยกจำนวนนักเรียน!AM90</f>
        <v>12</v>
      </c>
      <c r="AN37" s="551">
        <f t="shared" si="18"/>
        <v>13</v>
      </c>
      <c r="AO37" s="552">
        <f t="shared" si="19"/>
        <v>1</v>
      </c>
      <c r="AP37" s="494">
        <f t="shared" si="20"/>
        <v>11</v>
      </c>
      <c r="AQ37" s="551">
        <f t="shared" si="21"/>
        <v>12</v>
      </c>
      <c r="AR37" s="553">
        <f t="shared" si="22"/>
        <v>0</v>
      </c>
      <c r="AS37" s="553">
        <f t="shared" si="23"/>
        <v>1</v>
      </c>
      <c r="AT37" s="553">
        <f t="shared" si="24"/>
        <v>1</v>
      </c>
      <c r="AU37" s="554">
        <f t="shared" si="25"/>
        <v>8.3333333333333321</v>
      </c>
      <c r="AV37" s="548">
        <f>แยกจำนวนนักเรียน!AV90</f>
        <v>0</v>
      </c>
      <c r="AW37" s="548">
        <f>แยกจำนวนนักเรียน!AW90</f>
        <v>0</v>
      </c>
      <c r="AX37" s="548">
        <f>แยกจำนวนนักเรียน!AX90</f>
        <v>0</v>
      </c>
      <c r="AY37" s="548">
        <f>แยกจำนวนนักเรียน!AY90</f>
        <v>0</v>
      </c>
      <c r="AZ37" s="551">
        <f t="shared" si="26"/>
        <v>1</v>
      </c>
      <c r="BA37" s="554">
        <f t="shared" si="27"/>
        <v>8.3333333333333321</v>
      </c>
      <c r="BC37" s="556"/>
      <c r="BD37" s="556">
        <f t="shared" si="30"/>
        <v>1</v>
      </c>
      <c r="BE37" s="244">
        <f t="shared" si="29"/>
        <v>11</v>
      </c>
      <c r="BF37" s="556"/>
      <c r="BG37" s="556"/>
      <c r="BH37" s="556"/>
      <c r="BI37" s="556"/>
      <c r="BJ37" s="556"/>
      <c r="BK37" s="556"/>
      <c r="BL37" s="556"/>
      <c r="BM37" s="556"/>
      <c r="BN37" s="556"/>
      <c r="BO37" s="556"/>
      <c r="BP37" s="556"/>
      <c r="BQ37" s="556"/>
      <c r="BR37" s="556"/>
      <c r="BS37" s="556"/>
      <c r="BT37" s="556"/>
      <c r="BU37" s="556"/>
      <c r="BV37" s="556"/>
      <c r="BW37" s="556"/>
      <c r="BX37" s="556"/>
      <c r="BY37" s="556"/>
      <c r="BZ37" s="556"/>
      <c r="CA37" s="556"/>
      <c r="CB37" s="556"/>
      <c r="CC37" s="556"/>
      <c r="CD37" s="556"/>
      <c r="CE37" s="556"/>
      <c r="CF37" s="556"/>
      <c r="CG37" s="556"/>
      <c r="CH37" s="556"/>
      <c r="CI37" s="556"/>
      <c r="CJ37" s="556"/>
      <c r="CK37" s="556"/>
    </row>
    <row r="38" spans="1:89" s="555" customFormat="1">
      <c r="A38" s="532">
        <v>26</v>
      </c>
      <c r="B38" s="548" t="str">
        <f>แยกจำนวนนักเรียน!B91</f>
        <v>บ้านท่าเชียด</v>
      </c>
      <c r="C38" s="548" t="str">
        <f>แยกจำนวนนักเรียน!C91</f>
        <v>ตะโหมด</v>
      </c>
      <c r="D38" s="548">
        <f>แยกจำนวนนักเรียน!D91</f>
        <v>0</v>
      </c>
      <c r="E38" s="548">
        <f>แยกจำนวนนักเรียน!E91</f>
        <v>25</v>
      </c>
      <c r="F38" s="548">
        <f>แยกจำนวนนักเรียน!F91</f>
        <v>4</v>
      </c>
      <c r="G38" s="548" t="str">
        <f>แยกจำนวนนักเรียน!G91</f>
        <v>ป</v>
      </c>
      <c r="H38" s="548">
        <f>แยกจำนวนนักเรียน!H91</f>
        <v>29</v>
      </c>
      <c r="I38" s="549">
        <f t="shared" si="3"/>
        <v>1</v>
      </c>
      <c r="J38" s="548">
        <f>แยกจำนวนนักเรียน!J91</f>
        <v>26</v>
      </c>
      <c r="K38" s="549">
        <f t="shared" si="4"/>
        <v>1</v>
      </c>
      <c r="L38" s="548">
        <f>แยกจำนวนนักเรียน!L91</f>
        <v>28</v>
      </c>
      <c r="M38" s="549">
        <f t="shared" si="10"/>
        <v>1</v>
      </c>
      <c r="N38" s="548">
        <f>แยกจำนวนนักเรียน!N91</f>
        <v>18</v>
      </c>
      <c r="O38" s="549">
        <f t="shared" si="11"/>
        <v>1</v>
      </c>
      <c r="P38" s="548">
        <f>แยกจำนวนนักเรียน!P91</f>
        <v>26</v>
      </c>
      <c r="Q38" s="549">
        <f t="shared" si="12"/>
        <v>1</v>
      </c>
      <c r="R38" s="548">
        <f>แยกจำนวนนักเรียน!R91</f>
        <v>22</v>
      </c>
      <c r="S38" s="549">
        <f t="shared" si="13"/>
        <v>1</v>
      </c>
      <c r="T38" s="548">
        <f>แยกจำนวนนักเรียน!T91</f>
        <v>11</v>
      </c>
      <c r="U38" s="549">
        <f t="shared" si="14"/>
        <v>1</v>
      </c>
      <c r="V38" s="548">
        <f>แยกจำนวนนักเรียน!V91</f>
        <v>34</v>
      </c>
      <c r="W38" s="549">
        <f t="shared" si="15"/>
        <v>1</v>
      </c>
      <c r="X38" s="548">
        <f>แยกจำนวนนักเรียน!X91</f>
        <v>0</v>
      </c>
      <c r="Y38" s="548">
        <f>แยกจำนวนนักเรียน!Y91</f>
        <v>0</v>
      </c>
      <c r="Z38" s="548">
        <f>แยกจำนวนนักเรียน!Z91</f>
        <v>0</v>
      </c>
      <c r="AA38" s="548">
        <f>แยกจำนวนนักเรียน!AA91</f>
        <v>0</v>
      </c>
      <c r="AB38" s="548">
        <f>แยกจำนวนนักเรียน!AB91</f>
        <v>0</v>
      </c>
      <c r="AC38" s="548">
        <f>แยกจำนวนนักเรียน!AC91</f>
        <v>0</v>
      </c>
      <c r="AD38" s="548">
        <f>แยกจำนวนนักเรียน!AD91</f>
        <v>0</v>
      </c>
      <c r="AE38" s="548">
        <f>แยกจำนวนนักเรียน!AE91</f>
        <v>0</v>
      </c>
      <c r="AF38" s="548">
        <f>แยกจำนวนนักเรียน!AF91</f>
        <v>0</v>
      </c>
      <c r="AG38" s="548">
        <f>แยกจำนวนนักเรียน!AG91</f>
        <v>0</v>
      </c>
      <c r="AH38" s="548">
        <f>แยกจำนวนนักเรียน!AH91</f>
        <v>0</v>
      </c>
      <c r="AI38" s="548">
        <f>แยกจำนวนนักเรียน!AI91</f>
        <v>0</v>
      </c>
      <c r="AJ38" s="550">
        <f t="shared" si="16"/>
        <v>194</v>
      </c>
      <c r="AK38" s="551">
        <f t="shared" si="17"/>
        <v>8</v>
      </c>
      <c r="AL38" s="548">
        <f>แยกจำนวนนักเรียน!AL91</f>
        <v>1</v>
      </c>
      <c r="AM38" s="548">
        <f>แยกจำนวนนักเรียน!AM91</f>
        <v>9</v>
      </c>
      <c r="AN38" s="551">
        <f t="shared" si="18"/>
        <v>10</v>
      </c>
      <c r="AO38" s="552">
        <f t="shared" si="19"/>
        <v>1</v>
      </c>
      <c r="AP38" s="494">
        <f t="shared" si="20"/>
        <v>10</v>
      </c>
      <c r="AQ38" s="551">
        <f t="shared" si="21"/>
        <v>11</v>
      </c>
      <c r="AR38" s="553">
        <f t="shared" si="22"/>
        <v>0</v>
      </c>
      <c r="AS38" s="553">
        <f t="shared" si="23"/>
        <v>-1</v>
      </c>
      <c r="AT38" s="553">
        <f t="shared" si="24"/>
        <v>-1</v>
      </c>
      <c r="AU38" s="554">
        <f t="shared" si="25"/>
        <v>-9.0909090909090917</v>
      </c>
      <c r="AV38" s="548">
        <f>แยกจำนวนนักเรียน!AV91</f>
        <v>0</v>
      </c>
      <c r="AW38" s="548">
        <f>แยกจำนวนนักเรียน!AW91</f>
        <v>0</v>
      </c>
      <c r="AX38" s="548">
        <f>แยกจำนวนนักเรียน!AX91</f>
        <v>0</v>
      </c>
      <c r="AY38" s="548">
        <f>แยกจำนวนนักเรียน!AY91</f>
        <v>0</v>
      </c>
      <c r="AZ38" s="551">
        <f t="shared" si="26"/>
        <v>-1</v>
      </c>
      <c r="BA38" s="554">
        <f t="shared" si="27"/>
        <v>-9.0909090909090917</v>
      </c>
      <c r="BC38" s="556"/>
      <c r="BD38" s="556">
        <f t="shared" si="30"/>
        <v>1</v>
      </c>
      <c r="BE38" s="244">
        <f t="shared" si="29"/>
        <v>10</v>
      </c>
      <c r="BF38" s="556"/>
      <c r="BG38" s="556"/>
      <c r="BH38" s="556"/>
      <c r="BI38" s="556"/>
      <c r="BJ38" s="556"/>
      <c r="BK38" s="556"/>
      <c r="BL38" s="556"/>
      <c r="BM38" s="556"/>
      <c r="BN38" s="556"/>
      <c r="BO38" s="556"/>
      <c r="BP38" s="556"/>
      <c r="BQ38" s="556"/>
      <c r="BR38" s="556"/>
      <c r="BS38" s="556"/>
      <c r="BT38" s="556"/>
      <c r="BU38" s="556"/>
      <c r="BV38" s="556"/>
      <c r="BW38" s="556"/>
      <c r="BX38" s="556"/>
      <c r="BY38" s="556"/>
      <c r="BZ38" s="556"/>
      <c r="CA38" s="556"/>
      <c r="CB38" s="556"/>
      <c r="CC38" s="556"/>
      <c r="CD38" s="556"/>
      <c r="CE38" s="556"/>
      <c r="CF38" s="556"/>
      <c r="CG38" s="556"/>
      <c r="CH38" s="556"/>
      <c r="CI38" s="556"/>
      <c r="CJ38" s="556"/>
      <c r="CK38" s="556"/>
    </row>
    <row r="39" spans="1:89" s="555" customFormat="1">
      <c r="A39" s="532">
        <v>27</v>
      </c>
      <c r="B39" s="548" t="str">
        <f>แยกจำนวนนักเรียน!B92</f>
        <v>อนุบาลกงหรา</v>
      </c>
      <c r="C39" s="548" t="str">
        <f>แยกจำนวนนักเรียน!C92</f>
        <v>กงหรา</v>
      </c>
      <c r="D39" s="548">
        <f>แยกจำนวนนักเรียน!D92</f>
        <v>0</v>
      </c>
      <c r="E39" s="548">
        <f>แยกจำนวนนักเรียน!E92</f>
        <v>26</v>
      </c>
      <c r="F39" s="548">
        <f>แยกจำนวนนักเรียน!F92</f>
        <v>4</v>
      </c>
      <c r="G39" s="548" t="str">
        <f>แยกจำนวนนักเรียน!G92</f>
        <v>ป</v>
      </c>
      <c r="H39" s="548">
        <f>แยกจำนวนนักเรียน!H92</f>
        <v>27</v>
      </c>
      <c r="I39" s="549">
        <f t="shared" si="3"/>
        <v>1</v>
      </c>
      <c r="J39" s="548">
        <f>แยกจำนวนนักเรียน!J92</f>
        <v>28</v>
      </c>
      <c r="K39" s="549">
        <f t="shared" si="4"/>
        <v>1</v>
      </c>
      <c r="L39" s="548">
        <f>แยกจำนวนนักเรียน!L92</f>
        <v>23</v>
      </c>
      <c r="M39" s="549">
        <f t="shared" si="10"/>
        <v>1</v>
      </c>
      <c r="N39" s="548">
        <f>แยกจำนวนนักเรียน!N92</f>
        <v>28</v>
      </c>
      <c r="O39" s="549">
        <f t="shared" si="11"/>
        <v>1</v>
      </c>
      <c r="P39" s="548">
        <f>แยกจำนวนนักเรียน!P92</f>
        <v>22</v>
      </c>
      <c r="Q39" s="549">
        <f t="shared" si="12"/>
        <v>1</v>
      </c>
      <c r="R39" s="548">
        <f>แยกจำนวนนักเรียน!R92</f>
        <v>27</v>
      </c>
      <c r="S39" s="549">
        <f t="shared" si="13"/>
        <v>1</v>
      </c>
      <c r="T39" s="548">
        <f>แยกจำนวนนักเรียน!T92</f>
        <v>26</v>
      </c>
      <c r="U39" s="549">
        <f t="shared" si="14"/>
        <v>1</v>
      </c>
      <c r="V39" s="548">
        <f>แยกจำนวนนักเรียน!V92</f>
        <v>26</v>
      </c>
      <c r="W39" s="549">
        <f t="shared" si="15"/>
        <v>1</v>
      </c>
      <c r="X39" s="548">
        <f>แยกจำนวนนักเรียน!X92</f>
        <v>0</v>
      </c>
      <c r="Y39" s="548">
        <f>แยกจำนวนนักเรียน!Y92</f>
        <v>0</v>
      </c>
      <c r="Z39" s="548">
        <f>แยกจำนวนนักเรียน!Z92</f>
        <v>0</v>
      </c>
      <c r="AA39" s="548">
        <f>แยกจำนวนนักเรียน!AA92</f>
        <v>0</v>
      </c>
      <c r="AB39" s="548">
        <f>แยกจำนวนนักเรียน!AB92</f>
        <v>0</v>
      </c>
      <c r="AC39" s="548">
        <f>แยกจำนวนนักเรียน!AC92</f>
        <v>0</v>
      </c>
      <c r="AD39" s="548">
        <f>แยกจำนวนนักเรียน!AD92</f>
        <v>0</v>
      </c>
      <c r="AE39" s="548">
        <f>แยกจำนวนนักเรียน!AE92</f>
        <v>0</v>
      </c>
      <c r="AF39" s="548">
        <f>แยกจำนวนนักเรียน!AF92</f>
        <v>0</v>
      </c>
      <c r="AG39" s="548">
        <f>แยกจำนวนนักเรียน!AG92</f>
        <v>0</v>
      </c>
      <c r="AH39" s="548">
        <f>แยกจำนวนนักเรียน!AH92</f>
        <v>0</v>
      </c>
      <c r="AI39" s="548">
        <f>แยกจำนวนนักเรียน!AI92</f>
        <v>0</v>
      </c>
      <c r="AJ39" s="550">
        <f t="shared" si="16"/>
        <v>207</v>
      </c>
      <c r="AK39" s="551">
        <f t="shared" si="17"/>
        <v>8</v>
      </c>
      <c r="AL39" s="548">
        <f>แยกจำนวนนักเรียน!AL92</f>
        <v>1</v>
      </c>
      <c r="AM39" s="548">
        <f>แยกจำนวนนักเรียน!AM92</f>
        <v>11</v>
      </c>
      <c r="AN39" s="551">
        <f t="shared" si="18"/>
        <v>12</v>
      </c>
      <c r="AO39" s="552">
        <f t="shared" si="19"/>
        <v>1</v>
      </c>
      <c r="AP39" s="494">
        <f t="shared" si="20"/>
        <v>10</v>
      </c>
      <c r="AQ39" s="551">
        <f t="shared" si="21"/>
        <v>11</v>
      </c>
      <c r="AR39" s="553">
        <f t="shared" si="22"/>
        <v>0</v>
      </c>
      <c r="AS39" s="553">
        <f t="shared" si="23"/>
        <v>1</v>
      </c>
      <c r="AT39" s="553">
        <f t="shared" si="24"/>
        <v>1</v>
      </c>
      <c r="AU39" s="554">
        <f t="shared" si="25"/>
        <v>9.0909090909090917</v>
      </c>
      <c r="AV39" s="548">
        <f>แยกจำนวนนักเรียน!AV92</f>
        <v>0</v>
      </c>
      <c r="AW39" s="548">
        <f>แยกจำนวนนักเรียน!AW92</f>
        <v>0</v>
      </c>
      <c r="AX39" s="548">
        <f>แยกจำนวนนักเรียน!AX92</f>
        <v>0</v>
      </c>
      <c r="AY39" s="548">
        <f>แยกจำนวนนักเรียน!AY92</f>
        <v>0</v>
      </c>
      <c r="AZ39" s="551">
        <f t="shared" si="26"/>
        <v>1</v>
      </c>
      <c r="BA39" s="554">
        <f t="shared" si="27"/>
        <v>9.0909090909090917</v>
      </c>
      <c r="BC39" s="556"/>
      <c r="BD39" s="556">
        <f t="shared" si="30"/>
        <v>1</v>
      </c>
      <c r="BE39" s="244">
        <f t="shared" si="29"/>
        <v>10</v>
      </c>
      <c r="BF39" s="556"/>
      <c r="BG39" s="556"/>
      <c r="BH39" s="556"/>
      <c r="BI39" s="556"/>
      <c r="BJ39" s="556"/>
      <c r="BK39" s="556"/>
      <c r="BL39" s="556"/>
      <c r="BM39" s="556"/>
      <c r="BN39" s="556"/>
      <c r="BO39" s="556"/>
      <c r="BP39" s="556"/>
      <c r="BQ39" s="556"/>
      <c r="BR39" s="556"/>
      <c r="BS39" s="556"/>
      <c r="BT39" s="556"/>
      <c r="BU39" s="556"/>
      <c r="BV39" s="556"/>
      <c r="BW39" s="556"/>
      <c r="BX39" s="556"/>
      <c r="BY39" s="556"/>
      <c r="BZ39" s="556"/>
      <c r="CA39" s="556"/>
      <c r="CB39" s="556"/>
      <c r="CC39" s="556"/>
      <c r="CD39" s="556"/>
      <c r="CE39" s="556"/>
      <c r="CF39" s="556"/>
      <c r="CG39" s="556"/>
      <c r="CH39" s="556"/>
      <c r="CI39" s="556"/>
      <c r="CJ39" s="556"/>
      <c r="CK39" s="556"/>
    </row>
    <row r="40" spans="1:89" s="555" customFormat="1">
      <c r="A40" s="532">
        <v>28</v>
      </c>
      <c r="B40" s="548" t="str">
        <f>แยกจำนวนนักเรียน!B93</f>
        <v>บ้านป่าแก่</v>
      </c>
      <c r="C40" s="548" t="str">
        <f>แยกจำนวนนักเรียน!C93</f>
        <v>กงหรา</v>
      </c>
      <c r="D40" s="548">
        <f>แยกจำนวนนักเรียน!D93</f>
        <v>0</v>
      </c>
      <c r="E40" s="548">
        <f>แยกจำนวนนักเรียน!E93</f>
        <v>26</v>
      </c>
      <c r="F40" s="548">
        <f>แยกจำนวนนักเรียน!F93</f>
        <v>4</v>
      </c>
      <c r="G40" s="548" t="str">
        <f>แยกจำนวนนักเรียน!G93</f>
        <v>ป</v>
      </c>
      <c r="H40" s="548">
        <f>แยกจำนวนนักเรียน!H93</f>
        <v>19</v>
      </c>
      <c r="I40" s="549">
        <f t="shared" si="3"/>
        <v>1</v>
      </c>
      <c r="J40" s="548">
        <f>แยกจำนวนนักเรียน!J93</f>
        <v>29</v>
      </c>
      <c r="K40" s="549">
        <f t="shared" si="4"/>
        <v>1</v>
      </c>
      <c r="L40" s="548">
        <f>แยกจำนวนนักเรียน!L93</f>
        <v>28</v>
      </c>
      <c r="M40" s="549">
        <f t="shared" si="10"/>
        <v>1</v>
      </c>
      <c r="N40" s="548">
        <f>แยกจำนวนนักเรียน!N93</f>
        <v>29</v>
      </c>
      <c r="O40" s="549">
        <f t="shared" si="11"/>
        <v>1</v>
      </c>
      <c r="P40" s="548">
        <f>แยกจำนวนนักเรียน!P93</f>
        <v>27</v>
      </c>
      <c r="Q40" s="549">
        <f t="shared" si="12"/>
        <v>1</v>
      </c>
      <c r="R40" s="548">
        <f>แยกจำนวนนักเรียน!R93</f>
        <v>32</v>
      </c>
      <c r="S40" s="549">
        <f t="shared" si="13"/>
        <v>1</v>
      </c>
      <c r="T40" s="548">
        <f>แยกจำนวนนักเรียน!T93</f>
        <v>30</v>
      </c>
      <c r="U40" s="549">
        <f t="shared" si="14"/>
        <v>1</v>
      </c>
      <c r="V40" s="548">
        <f>แยกจำนวนนักเรียน!V93</f>
        <v>29</v>
      </c>
      <c r="W40" s="549">
        <f t="shared" si="15"/>
        <v>1</v>
      </c>
      <c r="X40" s="548">
        <f>แยกจำนวนนักเรียน!X93</f>
        <v>0</v>
      </c>
      <c r="Y40" s="548">
        <f>แยกจำนวนนักเรียน!Y93</f>
        <v>0</v>
      </c>
      <c r="Z40" s="548">
        <f>แยกจำนวนนักเรียน!Z93</f>
        <v>0</v>
      </c>
      <c r="AA40" s="548">
        <f>แยกจำนวนนักเรียน!AA93</f>
        <v>0</v>
      </c>
      <c r="AB40" s="548">
        <f>แยกจำนวนนักเรียน!AB93</f>
        <v>0</v>
      </c>
      <c r="AC40" s="548">
        <f>แยกจำนวนนักเรียน!AC93</f>
        <v>0</v>
      </c>
      <c r="AD40" s="548">
        <f>แยกจำนวนนักเรียน!AD93</f>
        <v>0</v>
      </c>
      <c r="AE40" s="548">
        <f>แยกจำนวนนักเรียน!AE93</f>
        <v>0</v>
      </c>
      <c r="AF40" s="548">
        <f>แยกจำนวนนักเรียน!AF93</f>
        <v>0</v>
      </c>
      <c r="AG40" s="548">
        <f>แยกจำนวนนักเรียน!AG93</f>
        <v>0</v>
      </c>
      <c r="AH40" s="548">
        <f>แยกจำนวนนักเรียน!AH93</f>
        <v>0</v>
      </c>
      <c r="AI40" s="548">
        <f>แยกจำนวนนักเรียน!AI93</f>
        <v>0</v>
      </c>
      <c r="AJ40" s="550">
        <f t="shared" si="16"/>
        <v>223</v>
      </c>
      <c r="AK40" s="551">
        <f t="shared" si="17"/>
        <v>8</v>
      </c>
      <c r="AL40" s="548">
        <f>แยกจำนวนนักเรียน!AL93</f>
        <v>1</v>
      </c>
      <c r="AM40" s="548">
        <f>แยกจำนวนนักเรียน!AM93</f>
        <v>11</v>
      </c>
      <c r="AN40" s="551">
        <f t="shared" si="18"/>
        <v>12</v>
      </c>
      <c r="AO40" s="552">
        <f t="shared" si="19"/>
        <v>1</v>
      </c>
      <c r="AP40" s="494">
        <f t="shared" si="20"/>
        <v>10</v>
      </c>
      <c r="AQ40" s="551">
        <f t="shared" si="21"/>
        <v>11</v>
      </c>
      <c r="AR40" s="553">
        <f t="shared" si="22"/>
        <v>0</v>
      </c>
      <c r="AS40" s="553">
        <f t="shared" si="23"/>
        <v>1</v>
      </c>
      <c r="AT40" s="553">
        <f t="shared" si="24"/>
        <v>1</v>
      </c>
      <c r="AU40" s="554">
        <f t="shared" si="25"/>
        <v>9.0909090909090917</v>
      </c>
      <c r="AV40" s="548">
        <f>แยกจำนวนนักเรียน!AV93</f>
        <v>1</v>
      </c>
      <c r="AW40" s="548">
        <f>แยกจำนวนนักเรียน!AW93</f>
        <v>0</v>
      </c>
      <c r="AX40" s="548">
        <f>แยกจำนวนนักเรียน!AX93</f>
        <v>0</v>
      </c>
      <c r="AY40" s="548">
        <f>แยกจำนวนนักเรียน!AY93</f>
        <v>0</v>
      </c>
      <c r="AZ40" s="551">
        <f t="shared" si="26"/>
        <v>0</v>
      </c>
      <c r="BA40" s="554">
        <f t="shared" si="27"/>
        <v>0</v>
      </c>
      <c r="BC40" s="556"/>
      <c r="BD40" s="556">
        <f t="shared" si="30"/>
        <v>1</v>
      </c>
      <c r="BE40" s="244">
        <f t="shared" si="29"/>
        <v>10</v>
      </c>
      <c r="BF40" s="556"/>
      <c r="BG40" s="556"/>
      <c r="BH40" s="556"/>
      <c r="BI40" s="556"/>
      <c r="BJ40" s="556"/>
      <c r="BK40" s="556"/>
      <c r="BL40" s="556"/>
      <c r="BM40" s="556"/>
      <c r="BN40" s="556"/>
      <c r="BO40" s="556"/>
      <c r="BP40" s="556"/>
      <c r="BQ40" s="556"/>
      <c r="BR40" s="556"/>
      <c r="BS40" s="556"/>
      <c r="BT40" s="556"/>
      <c r="BU40" s="556"/>
      <c r="BV40" s="556"/>
      <c r="BW40" s="556"/>
      <c r="BX40" s="556"/>
      <c r="BY40" s="556"/>
      <c r="BZ40" s="556"/>
      <c r="CA40" s="556"/>
      <c r="CB40" s="556"/>
      <c r="CC40" s="556"/>
      <c r="CD40" s="556"/>
      <c r="CE40" s="556"/>
      <c r="CF40" s="556"/>
      <c r="CG40" s="556"/>
      <c r="CH40" s="556"/>
      <c r="CI40" s="556"/>
      <c r="CJ40" s="556"/>
      <c r="CK40" s="556"/>
    </row>
    <row r="41" spans="1:89" s="555" customFormat="1">
      <c r="A41" s="532">
        <v>29</v>
      </c>
      <c r="B41" s="548" t="str">
        <f>แยกจำนวนนักเรียน!B94</f>
        <v>วัดควนเผยอ</v>
      </c>
      <c r="C41" s="548" t="str">
        <f>แยกจำนวนนักเรียน!C94</f>
        <v>ปากพะยูน</v>
      </c>
      <c r="D41" s="548">
        <f>แยกจำนวนนักเรียน!D94</f>
        <v>0</v>
      </c>
      <c r="E41" s="548">
        <f>แยกจำนวนนักเรียน!E94</f>
        <v>22</v>
      </c>
      <c r="F41" s="548">
        <f>แยกจำนวนนักเรียน!F94</f>
        <v>4</v>
      </c>
      <c r="G41" s="548" t="str">
        <f>แยกจำนวนนักเรียน!G94</f>
        <v>ป</v>
      </c>
      <c r="H41" s="548">
        <f>แยกจำนวนนักเรียน!H94</f>
        <v>12</v>
      </c>
      <c r="I41" s="549">
        <f t="shared" si="3"/>
        <v>1</v>
      </c>
      <c r="J41" s="548">
        <f>แยกจำนวนนักเรียน!J94</f>
        <v>21</v>
      </c>
      <c r="K41" s="549">
        <f t="shared" si="4"/>
        <v>1</v>
      </c>
      <c r="L41" s="548">
        <f>แยกจำนวนนักเรียน!L94</f>
        <v>23</v>
      </c>
      <c r="M41" s="549">
        <f t="shared" si="10"/>
        <v>1</v>
      </c>
      <c r="N41" s="548">
        <f>แยกจำนวนนักเรียน!N94</f>
        <v>17</v>
      </c>
      <c r="O41" s="549">
        <f t="shared" si="11"/>
        <v>1</v>
      </c>
      <c r="P41" s="548">
        <f>แยกจำนวนนักเรียน!P94</f>
        <v>21</v>
      </c>
      <c r="Q41" s="549">
        <f t="shared" si="12"/>
        <v>1</v>
      </c>
      <c r="R41" s="548">
        <f>แยกจำนวนนักเรียน!R94</f>
        <v>16</v>
      </c>
      <c r="S41" s="549">
        <f t="shared" si="13"/>
        <v>1</v>
      </c>
      <c r="T41" s="548">
        <f>แยกจำนวนนักเรียน!T94</f>
        <v>13</v>
      </c>
      <c r="U41" s="549">
        <f t="shared" si="14"/>
        <v>1</v>
      </c>
      <c r="V41" s="548">
        <f>แยกจำนวนนักเรียน!V94</f>
        <v>23</v>
      </c>
      <c r="W41" s="549">
        <f t="shared" si="15"/>
        <v>1</v>
      </c>
      <c r="X41" s="548">
        <f>แยกจำนวนนักเรียน!X94</f>
        <v>0</v>
      </c>
      <c r="Y41" s="548">
        <f>แยกจำนวนนักเรียน!Y94</f>
        <v>0</v>
      </c>
      <c r="Z41" s="548">
        <f>แยกจำนวนนักเรียน!Z94</f>
        <v>0</v>
      </c>
      <c r="AA41" s="548">
        <f>แยกจำนวนนักเรียน!AA94</f>
        <v>0</v>
      </c>
      <c r="AB41" s="548">
        <f>แยกจำนวนนักเรียน!AB94</f>
        <v>0</v>
      </c>
      <c r="AC41" s="548">
        <f>แยกจำนวนนักเรียน!AC94</f>
        <v>0</v>
      </c>
      <c r="AD41" s="548">
        <f>แยกจำนวนนักเรียน!AD94</f>
        <v>0</v>
      </c>
      <c r="AE41" s="548">
        <f>แยกจำนวนนักเรียน!AE94</f>
        <v>0</v>
      </c>
      <c r="AF41" s="548">
        <f>แยกจำนวนนักเรียน!AF94</f>
        <v>0</v>
      </c>
      <c r="AG41" s="548">
        <f>แยกจำนวนนักเรียน!AG94</f>
        <v>0</v>
      </c>
      <c r="AH41" s="548">
        <f>แยกจำนวนนักเรียน!AH94</f>
        <v>0</v>
      </c>
      <c r="AI41" s="548">
        <f>แยกจำนวนนักเรียน!AI94</f>
        <v>0</v>
      </c>
      <c r="AJ41" s="550">
        <f t="shared" si="16"/>
        <v>146</v>
      </c>
      <c r="AK41" s="551">
        <f t="shared" si="17"/>
        <v>8</v>
      </c>
      <c r="AL41" s="548">
        <f>แยกจำนวนนักเรียน!AL94</f>
        <v>1</v>
      </c>
      <c r="AM41" s="548">
        <f>แยกจำนวนนักเรียน!AM94</f>
        <v>10</v>
      </c>
      <c r="AN41" s="551">
        <f t="shared" si="18"/>
        <v>11</v>
      </c>
      <c r="AO41" s="552">
        <f t="shared" si="19"/>
        <v>1</v>
      </c>
      <c r="AP41" s="494">
        <f t="shared" si="20"/>
        <v>9</v>
      </c>
      <c r="AQ41" s="551">
        <f t="shared" si="21"/>
        <v>10</v>
      </c>
      <c r="AR41" s="553">
        <f t="shared" si="22"/>
        <v>0</v>
      </c>
      <c r="AS41" s="553">
        <f t="shared" si="23"/>
        <v>1</v>
      </c>
      <c r="AT41" s="553">
        <f t="shared" si="24"/>
        <v>1</v>
      </c>
      <c r="AU41" s="554">
        <f t="shared" si="25"/>
        <v>10</v>
      </c>
      <c r="AV41" s="548">
        <f>แยกจำนวนนักเรียน!AV94</f>
        <v>0</v>
      </c>
      <c r="AW41" s="548">
        <f>แยกจำนวนนักเรียน!AW94</f>
        <v>0</v>
      </c>
      <c r="AX41" s="548">
        <f>แยกจำนวนนักเรียน!AX94</f>
        <v>0</v>
      </c>
      <c r="AY41" s="548">
        <f>แยกจำนวนนักเรียน!AY94</f>
        <v>0</v>
      </c>
      <c r="AZ41" s="551">
        <f t="shared" si="26"/>
        <v>1</v>
      </c>
      <c r="BA41" s="554">
        <f t="shared" si="27"/>
        <v>10</v>
      </c>
      <c r="BC41" s="556"/>
      <c r="BD41" s="556">
        <f t="shared" si="30"/>
        <v>1</v>
      </c>
      <c r="BE41" s="244">
        <f t="shared" si="29"/>
        <v>9</v>
      </c>
      <c r="BF41" s="556"/>
      <c r="BG41" s="556"/>
      <c r="BH41" s="556"/>
      <c r="BI41" s="556"/>
      <c r="BJ41" s="556"/>
      <c r="BK41" s="556"/>
      <c r="BL41" s="556"/>
      <c r="BM41" s="556"/>
      <c r="BN41" s="556"/>
      <c r="BO41" s="556"/>
      <c r="BP41" s="556"/>
      <c r="BQ41" s="556"/>
      <c r="BR41" s="556"/>
      <c r="BS41" s="556"/>
      <c r="BT41" s="556"/>
      <c r="BU41" s="556"/>
      <c r="BV41" s="556"/>
      <c r="BW41" s="556"/>
      <c r="BX41" s="556"/>
      <c r="BY41" s="556"/>
      <c r="BZ41" s="556"/>
      <c r="CA41" s="556"/>
      <c r="CB41" s="556"/>
      <c r="CC41" s="556"/>
      <c r="CD41" s="556"/>
      <c r="CE41" s="556"/>
      <c r="CF41" s="556"/>
      <c r="CG41" s="556"/>
      <c r="CH41" s="556"/>
      <c r="CI41" s="556"/>
      <c r="CJ41" s="556"/>
      <c r="CK41" s="556"/>
    </row>
    <row r="42" spans="1:89" s="555" customFormat="1">
      <c r="A42" s="532">
        <v>30</v>
      </c>
      <c r="B42" s="548" t="str">
        <f>แยกจำนวนนักเรียน!B95</f>
        <v>วัดแหลมดินสอ</v>
      </c>
      <c r="C42" s="548" t="str">
        <f>แยกจำนวนนักเรียน!C95</f>
        <v>ปากพะยูน</v>
      </c>
      <c r="D42" s="548">
        <f>แยกจำนวนนักเรียน!D95</f>
        <v>0</v>
      </c>
      <c r="E42" s="548">
        <f>แยกจำนวนนักเรียน!E95</f>
        <v>33</v>
      </c>
      <c r="F42" s="548">
        <f>แยกจำนวนนักเรียน!F95</f>
        <v>4</v>
      </c>
      <c r="G42" s="548" t="str">
        <f>แยกจำนวนนักเรียน!G95</f>
        <v>ป</v>
      </c>
      <c r="H42" s="548">
        <f>แยกจำนวนนักเรียน!H95</f>
        <v>9</v>
      </c>
      <c r="I42" s="549">
        <f t="shared" si="3"/>
        <v>1</v>
      </c>
      <c r="J42" s="548">
        <f>แยกจำนวนนักเรียน!J95</f>
        <v>14</v>
      </c>
      <c r="K42" s="549">
        <f t="shared" si="4"/>
        <v>1</v>
      </c>
      <c r="L42" s="548">
        <f>แยกจำนวนนักเรียน!L95</f>
        <v>26</v>
      </c>
      <c r="M42" s="549">
        <f t="shared" si="10"/>
        <v>1</v>
      </c>
      <c r="N42" s="548">
        <f>แยกจำนวนนักเรียน!N95</f>
        <v>12</v>
      </c>
      <c r="O42" s="549">
        <f t="shared" si="11"/>
        <v>1</v>
      </c>
      <c r="P42" s="548">
        <f>แยกจำนวนนักเรียน!P95</f>
        <v>24</v>
      </c>
      <c r="Q42" s="549">
        <f t="shared" si="12"/>
        <v>1</v>
      </c>
      <c r="R42" s="548">
        <f>แยกจำนวนนักเรียน!R95</f>
        <v>24</v>
      </c>
      <c r="S42" s="549">
        <f t="shared" si="13"/>
        <v>1</v>
      </c>
      <c r="T42" s="548">
        <f>แยกจำนวนนักเรียน!T95</f>
        <v>20</v>
      </c>
      <c r="U42" s="549">
        <f t="shared" si="14"/>
        <v>1</v>
      </c>
      <c r="V42" s="548">
        <f>แยกจำนวนนักเรียน!V95</f>
        <v>18</v>
      </c>
      <c r="W42" s="549">
        <f t="shared" si="15"/>
        <v>1</v>
      </c>
      <c r="X42" s="548">
        <f>แยกจำนวนนักเรียน!X95</f>
        <v>0</v>
      </c>
      <c r="Y42" s="548">
        <f>แยกจำนวนนักเรียน!Y95</f>
        <v>0</v>
      </c>
      <c r="Z42" s="548">
        <f>แยกจำนวนนักเรียน!Z95</f>
        <v>0</v>
      </c>
      <c r="AA42" s="548">
        <f>แยกจำนวนนักเรียน!AA95</f>
        <v>0</v>
      </c>
      <c r="AB42" s="548">
        <f>แยกจำนวนนักเรียน!AB95</f>
        <v>0</v>
      </c>
      <c r="AC42" s="548">
        <f>แยกจำนวนนักเรียน!AC95</f>
        <v>0</v>
      </c>
      <c r="AD42" s="548">
        <f>แยกจำนวนนักเรียน!AD95</f>
        <v>0</v>
      </c>
      <c r="AE42" s="548">
        <f>แยกจำนวนนักเรียน!AE95</f>
        <v>0</v>
      </c>
      <c r="AF42" s="548">
        <f>แยกจำนวนนักเรียน!AF95</f>
        <v>0</v>
      </c>
      <c r="AG42" s="548">
        <f>แยกจำนวนนักเรียน!AG95</f>
        <v>0</v>
      </c>
      <c r="AH42" s="548">
        <f>แยกจำนวนนักเรียน!AH95</f>
        <v>0</v>
      </c>
      <c r="AI42" s="548">
        <f>แยกจำนวนนักเรียน!AI95</f>
        <v>0</v>
      </c>
      <c r="AJ42" s="550">
        <f t="shared" si="16"/>
        <v>147</v>
      </c>
      <c r="AK42" s="551">
        <f t="shared" si="17"/>
        <v>8</v>
      </c>
      <c r="AL42" s="548">
        <f>แยกจำนวนนักเรียน!AL95</f>
        <v>1</v>
      </c>
      <c r="AM42" s="548">
        <f>แยกจำนวนนักเรียน!AM95</f>
        <v>10</v>
      </c>
      <c r="AN42" s="551">
        <f t="shared" si="18"/>
        <v>11</v>
      </c>
      <c r="AO42" s="552">
        <f t="shared" si="19"/>
        <v>1</v>
      </c>
      <c r="AP42" s="494">
        <f t="shared" si="20"/>
        <v>9</v>
      </c>
      <c r="AQ42" s="551">
        <f t="shared" si="21"/>
        <v>10</v>
      </c>
      <c r="AR42" s="553">
        <f t="shared" si="22"/>
        <v>0</v>
      </c>
      <c r="AS42" s="553">
        <f t="shared" si="23"/>
        <v>1</v>
      </c>
      <c r="AT42" s="553">
        <f t="shared" si="24"/>
        <v>1</v>
      </c>
      <c r="AU42" s="554">
        <f t="shared" si="25"/>
        <v>10</v>
      </c>
      <c r="AV42" s="548">
        <f>แยกจำนวนนักเรียน!AV95</f>
        <v>0</v>
      </c>
      <c r="AW42" s="548">
        <f>แยกจำนวนนักเรียน!AW95</f>
        <v>0</v>
      </c>
      <c r="AX42" s="548">
        <f>แยกจำนวนนักเรียน!AX95</f>
        <v>0</v>
      </c>
      <c r="AY42" s="548">
        <f>แยกจำนวนนักเรียน!AY95</f>
        <v>0</v>
      </c>
      <c r="AZ42" s="551">
        <f t="shared" si="26"/>
        <v>1</v>
      </c>
      <c r="BA42" s="554">
        <f t="shared" si="27"/>
        <v>10</v>
      </c>
      <c r="BC42" s="556"/>
      <c r="BD42" s="556">
        <f t="shared" si="30"/>
        <v>1</v>
      </c>
      <c r="BE42" s="244">
        <f t="shared" si="29"/>
        <v>9</v>
      </c>
      <c r="BF42" s="556"/>
      <c r="BG42" s="556"/>
      <c r="BH42" s="556"/>
      <c r="BI42" s="556"/>
      <c r="BJ42" s="556"/>
      <c r="BK42" s="556"/>
      <c r="BL42" s="556"/>
      <c r="BM42" s="556"/>
      <c r="BN42" s="556"/>
      <c r="BO42" s="556"/>
      <c r="BP42" s="556"/>
      <c r="BQ42" s="556"/>
      <c r="BR42" s="556"/>
      <c r="BS42" s="556"/>
      <c r="BT42" s="556"/>
      <c r="BU42" s="556"/>
      <c r="BV42" s="556"/>
      <c r="BW42" s="556"/>
      <c r="BX42" s="556"/>
      <c r="BY42" s="556"/>
      <c r="BZ42" s="556"/>
      <c r="CA42" s="556"/>
      <c r="CB42" s="556"/>
      <c r="CC42" s="556"/>
      <c r="CD42" s="556"/>
      <c r="CE42" s="556"/>
      <c r="CF42" s="556"/>
      <c r="CG42" s="556"/>
      <c r="CH42" s="556"/>
      <c r="CI42" s="556"/>
      <c r="CJ42" s="556"/>
      <c r="CK42" s="556"/>
    </row>
    <row r="43" spans="1:89" s="555" customFormat="1">
      <c r="A43" s="532">
        <v>31</v>
      </c>
      <c r="B43" s="548" t="str">
        <f>แยกจำนวนนักเรียน!B96</f>
        <v>วัดบางขวน</v>
      </c>
      <c r="C43" s="548" t="str">
        <f>แยกจำนวนนักเรียน!C96</f>
        <v>ปากพะยูน</v>
      </c>
      <c r="D43" s="548">
        <f>แยกจำนวนนักเรียน!D96</f>
        <v>0</v>
      </c>
      <c r="E43" s="548">
        <f>แยกจำนวนนักเรียน!E96</f>
        <v>36</v>
      </c>
      <c r="F43" s="548">
        <f>แยกจำนวนนักเรียน!F96</f>
        <v>4</v>
      </c>
      <c r="G43" s="548" t="str">
        <f>แยกจำนวนนักเรียน!G96</f>
        <v>ป</v>
      </c>
      <c r="H43" s="548">
        <f>แยกจำนวนนักเรียน!H96</f>
        <v>17</v>
      </c>
      <c r="I43" s="549">
        <f t="shared" si="3"/>
        <v>1</v>
      </c>
      <c r="J43" s="548">
        <f>แยกจำนวนนักเรียน!J96</f>
        <v>14</v>
      </c>
      <c r="K43" s="549">
        <f t="shared" si="4"/>
        <v>1</v>
      </c>
      <c r="L43" s="548">
        <f>แยกจำนวนนักเรียน!L96</f>
        <v>15</v>
      </c>
      <c r="M43" s="549">
        <f t="shared" si="10"/>
        <v>1</v>
      </c>
      <c r="N43" s="548">
        <f>แยกจำนวนนักเรียน!N96</f>
        <v>24</v>
      </c>
      <c r="O43" s="549">
        <f t="shared" si="11"/>
        <v>1</v>
      </c>
      <c r="P43" s="548">
        <f>แยกจำนวนนักเรียน!P96</f>
        <v>20</v>
      </c>
      <c r="Q43" s="549">
        <f t="shared" si="12"/>
        <v>1</v>
      </c>
      <c r="R43" s="548">
        <f>แยกจำนวนนักเรียน!R96</f>
        <v>29</v>
      </c>
      <c r="S43" s="549">
        <f t="shared" si="13"/>
        <v>1</v>
      </c>
      <c r="T43" s="548">
        <f>แยกจำนวนนักเรียน!T96</f>
        <v>20</v>
      </c>
      <c r="U43" s="549">
        <f t="shared" si="14"/>
        <v>1</v>
      </c>
      <c r="V43" s="548">
        <f>แยกจำนวนนักเรียน!V96</f>
        <v>12</v>
      </c>
      <c r="W43" s="549">
        <f t="shared" si="15"/>
        <v>1</v>
      </c>
      <c r="X43" s="548">
        <f>แยกจำนวนนักเรียน!X96</f>
        <v>0</v>
      </c>
      <c r="Y43" s="548">
        <f>แยกจำนวนนักเรียน!Y96</f>
        <v>0</v>
      </c>
      <c r="Z43" s="548">
        <f>แยกจำนวนนักเรียน!Z96</f>
        <v>0</v>
      </c>
      <c r="AA43" s="548">
        <f>แยกจำนวนนักเรียน!AA96</f>
        <v>0</v>
      </c>
      <c r="AB43" s="548">
        <f>แยกจำนวนนักเรียน!AB96</f>
        <v>0</v>
      </c>
      <c r="AC43" s="548">
        <f>แยกจำนวนนักเรียน!AC96</f>
        <v>0</v>
      </c>
      <c r="AD43" s="548">
        <f>แยกจำนวนนักเรียน!AD96</f>
        <v>0</v>
      </c>
      <c r="AE43" s="548">
        <f>แยกจำนวนนักเรียน!AE96</f>
        <v>0</v>
      </c>
      <c r="AF43" s="548">
        <f>แยกจำนวนนักเรียน!AF96</f>
        <v>0</v>
      </c>
      <c r="AG43" s="548">
        <f>แยกจำนวนนักเรียน!AG96</f>
        <v>0</v>
      </c>
      <c r="AH43" s="548">
        <f>แยกจำนวนนักเรียน!AH96</f>
        <v>0</v>
      </c>
      <c r="AI43" s="548">
        <f>แยกจำนวนนักเรียน!AI96</f>
        <v>0</v>
      </c>
      <c r="AJ43" s="550">
        <f t="shared" si="16"/>
        <v>151</v>
      </c>
      <c r="AK43" s="551">
        <f t="shared" si="17"/>
        <v>8</v>
      </c>
      <c r="AL43" s="548">
        <f>แยกจำนวนนักเรียน!AL96</f>
        <v>1</v>
      </c>
      <c r="AM43" s="548">
        <f>แยกจำนวนนักเรียน!AM96</f>
        <v>10</v>
      </c>
      <c r="AN43" s="551">
        <f t="shared" si="18"/>
        <v>11</v>
      </c>
      <c r="AO43" s="552">
        <f t="shared" si="19"/>
        <v>1</v>
      </c>
      <c r="AP43" s="494">
        <f t="shared" si="20"/>
        <v>9</v>
      </c>
      <c r="AQ43" s="551">
        <f t="shared" si="21"/>
        <v>10</v>
      </c>
      <c r="AR43" s="553">
        <f t="shared" si="22"/>
        <v>0</v>
      </c>
      <c r="AS43" s="553">
        <f t="shared" si="23"/>
        <v>1</v>
      </c>
      <c r="AT43" s="553">
        <f t="shared" si="24"/>
        <v>1</v>
      </c>
      <c r="AU43" s="554">
        <f t="shared" si="25"/>
        <v>10</v>
      </c>
      <c r="AV43" s="548">
        <f>แยกจำนวนนักเรียน!AV96</f>
        <v>0</v>
      </c>
      <c r="AW43" s="548">
        <f>แยกจำนวนนักเรียน!AW96</f>
        <v>0</v>
      </c>
      <c r="AX43" s="548">
        <f>แยกจำนวนนักเรียน!AX96</f>
        <v>0</v>
      </c>
      <c r="AY43" s="548">
        <f>แยกจำนวนนักเรียน!AY96</f>
        <v>0</v>
      </c>
      <c r="AZ43" s="551">
        <f t="shared" si="26"/>
        <v>1</v>
      </c>
      <c r="BA43" s="554">
        <f t="shared" si="27"/>
        <v>10</v>
      </c>
      <c r="BC43" s="556"/>
      <c r="BD43" s="556">
        <f t="shared" si="30"/>
        <v>1</v>
      </c>
      <c r="BE43" s="244">
        <f t="shared" si="29"/>
        <v>9</v>
      </c>
      <c r="BF43" s="556"/>
      <c r="BG43" s="556"/>
      <c r="BH43" s="556"/>
      <c r="BI43" s="556"/>
      <c r="BJ43" s="556"/>
      <c r="BK43" s="556"/>
      <c r="BL43" s="556"/>
      <c r="BM43" s="556"/>
      <c r="BN43" s="556"/>
      <c r="BO43" s="556"/>
      <c r="BP43" s="556"/>
      <c r="BQ43" s="556"/>
      <c r="BR43" s="556"/>
      <c r="BS43" s="556"/>
      <c r="BT43" s="556"/>
      <c r="BU43" s="556"/>
      <c r="BV43" s="556"/>
      <c r="BW43" s="556"/>
      <c r="BX43" s="556"/>
      <c r="BY43" s="556"/>
      <c r="BZ43" s="556"/>
      <c r="CA43" s="556"/>
      <c r="CB43" s="556"/>
      <c r="CC43" s="556"/>
      <c r="CD43" s="556"/>
      <c r="CE43" s="556"/>
      <c r="CF43" s="556"/>
      <c r="CG43" s="556"/>
      <c r="CH43" s="556"/>
      <c r="CI43" s="556"/>
      <c r="CJ43" s="556"/>
      <c r="CK43" s="556"/>
    </row>
    <row r="44" spans="1:89" s="555" customFormat="1">
      <c r="A44" s="532">
        <v>32</v>
      </c>
      <c r="B44" s="548" t="str">
        <f>แยกจำนวนนักเรียน!B97</f>
        <v>บ้านคู</v>
      </c>
      <c r="C44" s="548" t="str">
        <f>แยกจำนวนนักเรียน!C97</f>
        <v>กงหรา</v>
      </c>
      <c r="D44" s="548">
        <f>แยกจำนวนนักเรียน!D97</f>
        <v>0</v>
      </c>
      <c r="E44" s="548">
        <f>แยกจำนวนนักเรียน!E97</f>
        <v>15</v>
      </c>
      <c r="F44" s="548">
        <f>แยกจำนวนนักเรียน!F97</f>
        <v>4</v>
      </c>
      <c r="G44" s="548" t="str">
        <f>แยกจำนวนนักเรียน!G97</f>
        <v>ป</v>
      </c>
      <c r="H44" s="548">
        <f>แยกจำนวนนักเรียน!H97</f>
        <v>24</v>
      </c>
      <c r="I44" s="549">
        <f t="shared" si="3"/>
        <v>1</v>
      </c>
      <c r="J44" s="548">
        <f>แยกจำนวนนักเรียน!J97</f>
        <v>16</v>
      </c>
      <c r="K44" s="549">
        <f t="shared" si="4"/>
        <v>1</v>
      </c>
      <c r="L44" s="548">
        <f>แยกจำนวนนักเรียน!L97</f>
        <v>19</v>
      </c>
      <c r="M44" s="549">
        <f t="shared" si="10"/>
        <v>1</v>
      </c>
      <c r="N44" s="548">
        <f>แยกจำนวนนักเรียน!N97</f>
        <v>16</v>
      </c>
      <c r="O44" s="549">
        <f t="shared" si="11"/>
        <v>1</v>
      </c>
      <c r="P44" s="548">
        <f>แยกจำนวนนักเรียน!P97</f>
        <v>21</v>
      </c>
      <c r="Q44" s="549">
        <f t="shared" si="12"/>
        <v>1</v>
      </c>
      <c r="R44" s="548">
        <f>แยกจำนวนนักเรียน!R97</f>
        <v>21</v>
      </c>
      <c r="S44" s="549">
        <f t="shared" si="13"/>
        <v>1</v>
      </c>
      <c r="T44" s="548">
        <f>แยกจำนวนนักเรียน!T97</f>
        <v>17</v>
      </c>
      <c r="U44" s="549">
        <f t="shared" si="14"/>
        <v>1</v>
      </c>
      <c r="V44" s="548">
        <f>แยกจำนวนนักเรียน!V97</f>
        <v>26</v>
      </c>
      <c r="W44" s="549">
        <f t="shared" si="15"/>
        <v>1</v>
      </c>
      <c r="X44" s="548">
        <f>แยกจำนวนนักเรียน!X97</f>
        <v>0</v>
      </c>
      <c r="Y44" s="548">
        <f>แยกจำนวนนักเรียน!Y97</f>
        <v>0</v>
      </c>
      <c r="Z44" s="548">
        <f>แยกจำนวนนักเรียน!Z97</f>
        <v>0</v>
      </c>
      <c r="AA44" s="548">
        <f>แยกจำนวนนักเรียน!AA97</f>
        <v>0</v>
      </c>
      <c r="AB44" s="548">
        <f>แยกจำนวนนักเรียน!AB97</f>
        <v>0</v>
      </c>
      <c r="AC44" s="548">
        <f>แยกจำนวนนักเรียน!AC97</f>
        <v>0</v>
      </c>
      <c r="AD44" s="548">
        <f>แยกจำนวนนักเรียน!AD97</f>
        <v>0</v>
      </c>
      <c r="AE44" s="548">
        <f>แยกจำนวนนักเรียน!AE97</f>
        <v>0</v>
      </c>
      <c r="AF44" s="548">
        <f>แยกจำนวนนักเรียน!AF97</f>
        <v>0</v>
      </c>
      <c r="AG44" s="548">
        <f>แยกจำนวนนักเรียน!AG97</f>
        <v>0</v>
      </c>
      <c r="AH44" s="548">
        <f>แยกจำนวนนักเรียน!AH97</f>
        <v>0</v>
      </c>
      <c r="AI44" s="548">
        <f>แยกจำนวนนักเรียน!AI97</f>
        <v>0</v>
      </c>
      <c r="AJ44" s="550">
        <f t="shared" si="16"/>
        <v>160</v>
      </c>
      <c r="AK44" s="551">
        <f t="shared" si="17"/>
        <v>8</v>
      </c>
      <c r="AL44" s="548">
        <f>แยกจำนวนนักเรียน!AL97</f>
        <v>1</v>
      </c>
      <c r="AM44" s="548">
        <f>แยกจำนวนนักเรียน!AM97</f>
        <v>10</v>
      </c>
      <c r="AN44" s="551">
        <f t="shared" si="18"/>
        <v>11</v>
      </c>
      <c r="AO44" s="552">
        <f t="shared" si="19"/>
        <v>1</v>
      </c>
      <c r="AP44" s="494">
        <f t="shared" si="20"/>
        <v>9</v>
      </c>
      <c r="AQ44" s="551">
        <f t="shared" si="21"/>
        <v>10</v>
      </c>
      <c r="AR44" s="553">
        <f t="shared" si="22"/>
        <v>0</v>
      </c>
      <c r="AS44" s="553">
        <f t="shared" si="23"/>
        <v>1</v>
      </c>
      <c r="AT44" s="553">
        <f t="shared" si="24"/>
        <v>1</v>
      </c>
      <c r="AU44" s="554">
        <f t="shared" si="25"/>
        <v>10</v>
      </c>
      <c r="AV44" s="548">
        <f>แยกจำนวนนักเรียน!AV97</f>
        <v>0</v>
      </c>
      <c r="AW44" s="548">
        <f>แยกจำนวนนักเรียน!AW97</f>
        <v>0</v>
      </c>
      <c r="AX44" s="548">
        <f>แยกจำนวนนักเรียน!AX97</f>
        <v>0</v>
      </c>
      <c r="AY44" s="548">
        <f>แยกจำนวนนักเรียน!AY97</f>
        <v>0</v>
      </c>
      <c r="AZ44" s="551">
        <f t="shared" si="26"/>
        <v>1</v>
      </c>
      <c r="BA44" s="554">
        <f t="shared" si="27"/>
        <v>10</v>
      </c>
      <c r="BC44" s="556"/>
      <c r="BD44" s="556">
        <f t="shared" si="30"/>
        <v>1</v>
      </c>
      <c r="BE44" s="244">
        <f t="shared" si="29"/>
        <v>9</v>
      </c>
      <c r="BF44" s="556"/>
      <c r="BG44" s="556"/>
      <c r="BH44" s="556"/>
      <c r="BI44" s="556"/>
      <c r="BJ44" s="556"/>
      <c r="BK44" s="556"/>
      <c r="BL44" s="556"/>
      <c r="BM44" s="556"/>
      <c r="BN44" s="556"/>
      <c r="BO44" s="556"/>
      <c r="BP44" s="556"/>
      <c r="BQ44" s="556"/>
      <c r="BR44" s="556"/>
      <c r="BS44" s="556"/>
      <c r="BT44" s="556"/>
      <c r="BU44" s="556"/>
      <c r="BV44" s="556"/>
      <c r="BW44" s="556"/>
      <c r="BX44" s="556"/>
      <c r="BY44" s="556"/>
      <c r="BZ44" s="556"/>
      <c r="CA44" s="556"/>
      <c r="CB44" s="556"/>
      <c r="CC44" s="556"/>
      <c r="CD44" s="556"/>
      <c r="CE44" s="556"/>
      <c r="CF44" s="556"/>
      <c r="CG44" s="556"/>
      <c r="CH44" s="556"/>
      <c r="CI44" s="556"/>
      <c r="CJ44" s="556"/>
      <c r="CK44" s="556"/>
    </row>
    <row r="45" spans="1:89" s="555" customFormat="1">
      <c r="A45" s="532">
        <v>33</v>
      </c>
      <c r="B45" s="548" t="str">
        <f>แยกจำนวนนักเรียน!B98</f>
        <v>บ้านหัวช้าง</v>
      </c>
      <c r="C45" s="548" t="str">
        <f>แยกจำนวนนักเรียน!C98</f>
        <v>ตะโหมด</v>
      </c>
      <c r="D45" s="548">
        <f>แยกจำนวนนักเรียน!D98</f>
        <v>0</v>
      </c>
      <c r="E45" s="548">
        <f>แยกจำนวนนักเรียน!E98</f>
        <v>20</v>
      </c>
      <c r="F45" s="548">
        <f>แยกจำนวนนักเรียน!F98</f>
        <v>4</v>
      </c>
      <c r="G45" s="548" t="str">
        <f>แยกจำนวนนักเรียน!G98</f>
        <v>ป</v>
      </c>
      <c r="H45" s="548">
        <f>แยกจำนวนนักเรียน!H98</f>
        <v>27</v>
      </c>
      <c r="I45" s="549">
        <f t="shared" si="3"/>
        <v>1</v>
      </c>
      <c r="J45" s="548">
        <f>แยกจำนวนนักเรียน!J98</f>
        <v>23</v>
      </c>
      <c r="K45" s="549">
        <f t="shared" si="4"/>
        <v>1</v>
      </c>
      <c r="L45" s="548">
        <f>แยกจำนวนนักเรียน!L98</f>
        <v>13</v>
      </c>
      <c r="M45" s="549">
        <f t="shared" si="10"/>
        <v>1</v>
      </c>
      <c r="N45" s="548">
        <f>แยกจำนวนนักเรียน!N98</f>
        <v>24</v>
      </c>
      <c r="O45" s="549">
        <f t="shared" si="11"/>
        <v>1</v>
      </c>
      <c r="P45" s="548">
        <f>แยกจำนวนนักเรียน!P98</f>
        <v>19</v>
      </c>
      <c r="Q45" s="549">
        <f t="shared" si="12"/>
        <v>1</v>
      </c>
      <c r="R45" s="548">
        <f>แยกจำนวนนักเรียน!R98</f>
        <v>18</v>
      </c>
      <c r="S45" s="549">
        <f t="shared" si="13"/>
        <v>1</v>
      </c>
      <c r="T45" s="548">
        <f>แยกจำนวนนักเรียน!T98</f>
        <v>21</v>
      </c>
      <c r="U45" s="549">
        <f t="shared" si="14"/>
        <v>1</v>
      </c>
      <c r="V45" s="548">
        <f>แยกจำนวนนักเรียน!V98</f>
        <v>16</v>
      </c>
      <c r="W45" s="549">
        <f t="shared" si="15"/>
        <v>1</v>
      </c>
      <c r="X45" s="548">
        <f>แยกจำนวนนักเรียน!X98</f>
        <v>0</v>
      </c>
      <c r="Y45" s="548">
        <f>แยกจำนวนนักเรียน!Y98</f>
        <v>0</v>
      </c>
      <c r="Z45" s="548">
        <f>แยกจำนวนนักเรียน!Z98</f>
        <v>0</v>
      </c>
      <c r="AA45" s="548">
        <f>แยกจำนวนนักเรียน!AA98</f>
        <v>0</v>
      </c>
      <c r="AB45" s="548">
        <f>แยกจำนวนนักเรียน!AB98</f>
        <v>0</v>
      </c>
      <c r="AC45" s="548">
        <f>แยกจำนวนนักเรียน!AC98</f>
        <v>0</v>
      </c>
      <c r="AD45" s="548">
        <f>แยกจำนวนนักเรียน!AD98</f>
        <v>0</v>
      </c>
      <c r="AE45" s="548">
        <f>แยกจำนวนนักเรียน!AE98</f>
        <v>0</v>
      </c>
      <c r="AF45" s="548">
        <f>แยกจำนวนนักเรียน!AF98</f>
        <v>0</v>
      </c>
      <c r="AG45" s="548">
        <f>แยกจำนวนนักเรียน!AG98</f>
        <v>0</v>
      </c>
      <c r="AH45" s="548">
        <f>แยกจำนวนนักเรียน!AH98</f>
        <v>0</v>
      </c>
      <c r="AI45" s="548">
        <f>แยกจำนวนนักเรียน!AI98</f>
        <v>0</v>
      </c>
      <c r="AJ45" s="550">
        <f t="shared" si="16"/>
        <v>161</v>
      </c>
      <c r="AK45" s="551">
        <f t="shared" si="17"/>
        <v>8</v>
      </c>
      <c r="AL45" s="548">
        <f>แยกจำนวนนักเรียน!AL98</f>
        <v>1</v>
      </c>
      <c r="AM45" s="548">
        <f>แยกจำนวนนักเรียน!AM98</f>
        <v>10</v>
      </c>
      <c r="AN45" s="551">
        <f t="shared" si="18"/>
        <v>11</v>
      </c>
      <c r="AO45" s="552">
        <f t="shared" si="19"/>
        <v>1</v>
      </c>
      <c r="AP45" s="494">
        <f t="shared" si="20"/>
        <v>9</v>
      </c>
      <c r="AQ45" s="551">
        <f t="shared" si="21"/>
        <v>10</v>
      </c>
      <c r="AR45" s="553">
        <f t="shared" si="22"/>
        <v>0</v>
      </c>
      <c r="AS45" s="553">
        <f t="shared" si="23"/>
        <v>1</v>
      </c>
      <c r="AT45" s="553">
        <f t="shared" si="24"/>
        <v>1</v>
      </c>
      <c r="AU45" s="554">
        <f t="shared" si="25"/>
        <v>10</v>
      </c>
      <c r="AV45" s="548">
        <f>แยกจำนวนนักเรียน!AV98</f>
        <v>0</v>
      </c>
      <c r="AW45" s="548">
        <f>แยกจำนวนนักเรียน!AW98</f>
        <v>0</v>
      </c>
      <c r="AX45" s="548">
        <f>แยกจำนวนนักเรียน!AX98</f>
        <v>0</v>
      </c>
      <c r="AY45" s="548">
        <f>แยกจำนวนนักเรียน!AY98</f>
        <v>0</v>
      </c>
      <c r="AZ45" s="551">
        <f t="shared" si="26"/>
        <v>1</v>
      </c>
      <c r="BA45" s="554">
        <f t="shared" si="27"/>
        <v>10</v>
      </c>
      <c r="BC45" s="556"/>
      <c r="BD45" s="556">
        <f t="shared" si="30"/>
        <v>1</v>
      </c>
      <c r="BE45" s="244">
        <f t="shared" si="29"/>
        <v>9</v>
      </c>
      <c r="BF45" s="556"/>
      <c r="BG45" s="556"/>
      <c r="BH45" s="556"/>
      <c r="BI45" s="556"/>
      <c r="BJ45" s="556"/>
      <c r="BK45" s="556"/>
      <c r="BL45" s="556"/>
      <c r="BM45" s="556"/>
      <c r="BN45" s="556"/>
      <c r="BO45" s="556"/>
      <c r="BP45" s="556"/>
      <c r="BQ45" s="556"/>
      <c r="BR45" s="556"/>
      <c r="BS45" s="556"/>
      <c r="BT45" s="556"/>
      <c r="BU45" s="556"/>
      <c r="BV45" s="556"/>
      <c r="BW45" s="556"/>
      <c r="BX45" s="556"/>
      <c r="BY45" s="556"/>
      <c r="BZ45" s="556"/>
      <c r="CA45" s="556"/>
      <c r="CB45" s="556"/>
      <c r="CC45" s="556"/>
      <c r="CD45" s="556"/>
      <c r="CE45" s="556"/>
      <c r="CF45" s="556"/>
      <c r="CG45" s="556"/>
      <c r="CH45" s="556"/>
      <c r="CI45" s="556"/>
      <c r="CJ45" s="556"/>
      <c r="CK45" s="556"/>
    </row>
    <row r="46" spans="1:89" s="555" customFormat="1">
      <c r="A46" s="532">
        <v>34</v>
      </c>
      <c r="B46" s="548" t="str">
        <f>แยกจำนวนนักเรียน!B99</f>
        <v>วัดควนเพ็ง</v>
      </c>
      <c r="C46" s="548" t="str">
        <f>แยกจำนวนนักเรียน!C99</f>
        <v>ป่าบอน</v>
      </c>
      <c r="D46" s="548">
        <f>แยกจำนวนนักเรียน!D99</f>
        <v>0</v>
      </c>
      <c r="E46" s="548">
        <f>แยกจำนวนนักเรียน!E99</f>
        <v>23</v>
      </c>
      <c r="F46" s="548">
        <f>แยกจำนวนนักเรียน!F99</f>
        <v>4</v>
      </c>
      <c r="G46" s="548" t="str">
        <f>แยกจำนวนนักเรียน!G99</f>
        <v>ป</v>
      </c>
      <c r="H46" s="548">
        <f>แยกจำนวนนักเรียน!H99</f>
        <v>25</v>
      </c>
      <c r="I46" s="549">
        <f t="shared" si="3"/>
        <v>1</v>
      </c>
      <c r="J46" s="548">
        <f>แยกจำนวนนักเรียน!J99</f>
        <v>26</v>
      </c>
      <c r="K46" s="549">
        <f t="shared" si="4"/>
        <v>1</v>
      </c>
      <c r="L46" s="548">
        <f>แยกจำนวนนักเรียน!L99</f>
        <v>21</v>
      </c>
      <c r="M46" s="549">
        <f t="shared" si="10"/>
        <v>1</v>
      </c>
      <c r="N46" s="548">
        <f>แยกจำนวนนักเรียน!N99</f>
        <v>10</v>
      </c>
      <c r="O46" s="549">
        <f t="shared" si="11"/>
        <v>1</v>
      </c>
      <c r="P46" s="548">
        <f>แยกจำนวนนักเรียน!P99</f>
        <v>14</v>
      </c>
      <c r="Q46" s="549">
        <f t="shared" si="12"/>
        <v>1</v>
      </c>
      <c r="R46" s="548">
        <f>แยกจำนวนนักเรียน!R99</f>
        <v>25</v>
      </c>
      <c r="S46" s="549">
        <f t="shared" si="13"/>
        <v>1</v>
      </c>
      <c r="T46" s="548">
        <f>แยกจำนวนนักเรียน!T99</f>
        <v>25</v>
      </c>
      <c r="U46" s="549">
        <f t="shared" si="14"/>
        <v>1</v>
      </c>
      <c r="V46" s="548">
        <f>แยกจำนวนนักเรียน!V99</f>
        <v>15</v>
      </c>
      <c r="W46" s="549">
        <f t="shared" si="15"/>
        <v>1</v>
      </c>
      <c r="X46" s="548">
        <f>แยกจำนวนนักเรียน!X99</f>
        <v>0</v>
      </c>
      <c r="Y46" s="548">
        <f>แยกจำนวนนักเรียน!Y99</f>
        <v>0</v>
      </c>
      <c r="Z46" s="548">
        <f>แยกจำนวนนักเรียน!Z99</f>
        <v>0</v>
      </c>
      <c r="AA46" s="548">
        <f>แยกจำนวนนักเรียน!AA99</f>
        <v>0</v>
      </c>
      <c r="AB46" s="548">
        <f>แยกจำนวนนักเรียน!AB99</f>
        <v>0</v>
      </c>
      <c r="AC46" s="548">
        <f>แยกจำนวนนักเรียน!AC99</f>
        <v>0</v>
      </c>
      <c r="AD46" s="548">
        <f>แยกจำนวนนักเรียน!AD99</f>
        <v>0</v>
      </c>
      <c r="AE46" s="548">
        <f>แยกจำนวนนักเรียน!AE99</f>
        <v>0</v>
      </c>
      <c r="AF46" s="548">
        <f>แยกจำนวนนักเรียน!AF99</f>
        <v>0</v>
      </c>
      <c r="AG46" s="548">
        <f>แยกจำนวนนักเรียน!AG99</f>
        <v>0</v>
      </c>
      <c r="AH46" s="548">
        <f>แยกจำนวนนักเรียน!AH99</f>
        <v>0</v>
      </c>
      <c r="AI46" s="548">
        <f>แยกจำนวนนักเรียน!AI99</f>
        <v>0</v>
      </c>
      <c r="AJ46" s="550">
        <f t="shared" si="16"/>
        <v>161</v>
      </c>
      <c r="AK46" s="551">
        <f t="shared" si="17"/>
        <v>8</v>
      </c>
      <c r="AL46" s="548">
        <f>แยกจำนวนนักเรียน!AL99</f>
        <v>1</v>
      </c>
      <c r="AM46" s="548">
        <f>แยกจำนวนนักเรียน!AM99</f>
        <v>10</v>
      </c>
      <c r="AN46" s="551">
        <f t="shared" si="18"/>
        <v>11</v>
      </c>
      <c r="AO46" s="552">
        <f t="shared" si="19"/>
        <v>1</v>
      </c>
      <c r="AP46" s="494">
        <f t="shared" si="20"/>
        <v>9</v>
      </c>
      <c r="AQ46" s="551">
        <f t="shared" si="21"/>
        <v>10</v>
      </c>
      <c r="AR46" s="553">
        <f t="shared" si="22"/>
        <v>0</v>
      </c>
      <c r="AS46" s="553">
        <f t="shared" si="23"/>
        <v>1</v>
      </c>
      <c r="AT46" s="553">
        <f t="shared" si="24"/>
        <v>1</v>
      </c>
      <c r="AU46" s="554">
        <f t="shared" si="25"/>
        <v>10</v>
      </c>
      <c r="AV46" s="548">
        <f>แยกจำนวนนักเรียน!AV99</f>
        <v>0</v>
      </c>
      <c r="AW46" s="548">
        <f>แยกจำนวนนักเรียน!AW99</f>
        <v>0</v>
      </c>
      <c r="AX46" s="548">
        <f>แยกจำนวนนักเรียน!AX99</f>
        <v>0</v>
      </c>
      <c r="AY46" s="548">
        <f>แยกจำนวนนักเรียน!AY99</f>
        <v>0</v>
      </c>
      <c r="AZ46" s="551">
        <f t="shared" si="26"/>
        <v>1</v>
      </c>
      <c r="BA46" s="554">
        <f t="shared" si="27"/>
        <v>10</v>
      </c>
      <c r="BC46" s="556"/>
      <c r="BD46" s="556">
        <f t="shared" si="30"/>
        <v>1</v>
      </c>
      <c r="BE46" s="244">
        <f t="shared" si="29"/>
        <v>9</v>
      </c>
      <c r="BF46" s="556"/>
      <c r="BG46" s="556"/>
      <c r="BH46" s="556"/>
      <c r="BI46" s="556"/>
      <c r="BJ46" s="556"/>
      <c r="BK46" s="556"/>
      <c r="BL46" s="556"/>
      <c r="BM46" s="556"/>
      <c r="BN46" s="556"/>
      <c r="BO46" s="556"/>
      <c r="BP46" s="556"/>
      <c r="BQ46" s="556"/>
      <c r="BR46" s="556"/>
      <c r="BS46" s="556"/>
      <c r="BT46" s="556"/>
      <c r="BU46" s="556"/>
      <c r="BV46" s="556"/>
      <c r="BW46" s="556"/>
      <c r="BX46" s="556"/>
      <c r="BY46" s="556"/>
      <c r="BZ46" s="556"/>
      <c r="CA46" s="556"/>
      <c r="CB46" s="556"/>
      <c r="CC46" s="556"/>
      <c r="CD46" s="556"/>
      <c r="CE46" s="556"/>
      <c r="CF46" s="556"/>
      <c r="CG46" s="556"/>
      <c r="CH46" s="556"/>
      <c r="CI46" s="556"/>
      <c r="CJ46" s="556"/>
      <c r="CK46" s="556"/>
    </row>
    <row r="47" spans="1:89" s="555" customFormat="1">
      <c r="A47" s="532">
        <v>35</v>
      </c>
      <c r="B47" s="548" t="str">
        <f>แยกจำนวนนักเรียน!B100</f>
        <v>บ้านทะเลเหมียง</v>
      </c>
      <c r="C47" s="548" t="str">
        <f>แยกจำนวนนักเรียน!C100</f>
        <v>ปากพะยูน</v>
      </c>
      <c r="D47" s="548">
        <f>แยกจำนวนนักเรียน!D100</f>
        <v>0</v>
      </c>
      <c r="E47" s="548">
        <f>แยกจำนวนนักเรียน!E100</f>
        <v>38</v>
      </c>
      <c r="F47" s="548">
        <f>แยกจำนวนนักเรียน!F100</f>
        <v>4</v>
      </c>
      <c r="G47" s="548" t="str">
        <f>แยกจำนวนนักเรียน!G100</f>
        <v>ป</v>
      </c>
      <c r="H47" s="548">
        <f>แยกจำนวนนักเรียน!H100</f>
        <v>12</v>
      </c>
      <c r="I47" s="549">
        <f t="shared" si="3"/>
        <v>1</v>
      </c>
      <c r="J47" s="548">
        <f>แยกจำนวนนักเรียน!J100</f>
        <v>20</v>
      </c>
      <c r="K47" s="549">
        <f t="shared" si="4"/>
        <v>1</v>
      </c>
      <c r="L47" s="548">
        <f>แยกจำนวนนักเรียน!L100</f>
        <v>17</v>
      </c>
      <c r="M47" s="549">
        <f t="shared" si="10"/>
        <v>1</v>
      </c>
      <c r="N47" s="548">
        <f>แยกจำนวนนักเรียน!N100</f>
        <v>20</v>
      </c>
      <c r="O47" s="549">
        <f t="shared" si="11"/>
        <v>1</v>
      </c>
      <c r="P47" s="548">
        <f>แยกจำนวนนักเรียน!P100</f>
        <v>33</v>
      </c>
      <c r="Q47" s="549">
        <f t="shared" si="12"/>
        <v>1</v>
      </c>
      <c r="R47" s="548">
        <f>แยกจำนวนนักเรียน!R100</f>
        <v>23</v>
      </c>
      <c r="S47" s="549">
        <f t="shared" si="13"/>
        <v>1</v>
      </c>
      <c r="T47" s="548">
        <f>แยกจำนวนนักเรียน!T100</f>
        <v>21</v>
      </c>
      <c r="U47" s="549">
        <f t="shared" si="14"/>
        <v>1</v>
      </c>
      <c r="V47" s="548">
        <f>แยกจำนวนนักเรียน!V100</f>
        <v>24</v>
      </c>
      <c r="W47" s="549">
        <f t="shared" si="15"/>
        <v>1</v>
      </c>
      <c r="X47" s="548">
        <f>แยกจำนวนนักเรียน!X100</f>
        <v>0</v>
      </c>
      <c r="Y47" s="548">
        <f>แยกจำนวนนักเรียน!Y100</f>
        <v>0</v>
      </c>
      <c r="Z47" s="548">
        <f>แยกจำนวนนักเรียน!Z100</f>
        <v>0</v>
      </c>
      <c r="AA47" s="548">
        <f>แยกจำนวนนักเรียน!AA100</f>
        <v>0</v>
      </c>
      <c r="AB47" s="548">
        <f>แยกจำนวนนักเรียน!AB100</f>
        <v>0</v>
      </c>
      <c r="AC47" s="548">
        <f>แยกจำนวนนักเรียน!AC100</f>
        <v>0</v>
      </c>
      <c r="AD47" s="548">
        <f>แยกจำนวนนักเรียน!AD100</f>
        <v>0</v>
      </c>
      <c r="AE47" s="548">
        <f>แยกจำนวนนักเรียน!AE100</f>
        <v>0</v>
      </c>
      <c r="AF47" s="548">
        <f>แยกจำนวนนักเรียน!AF100</f>
        <v>0</v>
      </c>
      <c r="AG47" s="548">
        <f>แยกจำนวนนักเรียน!AG100</f>
        <v>0</v>
      </c>
      <c r="AH47" s="548">
        <f>แยกจำนวนนักเรียน!AH100</f>
        <v>0</v>
      </c>
      <c r="AI47" s="548">
        <f>แยกจำนวนนักเรียน!AI100</f>
        <v>0</v>
      </c>
      <c r="AJ47" s="550">
        <f t="shared" si="16"/>
        <v>170</v>
      </c>
      <c r="AK47" s="551">
        <f t="shared" si="17"/>
        <v>8</v>
      </c>
      <c r="AL47" s="548">
        <f>แยกจำนวนนักเรียน!AL100</f>
        <v>1</v>
      </c>
      <c r="AM47" s="548">
        <f>แยกจำนวนนักเรียน!AM100</f>
        <v>10</v>
      </c>
      <c r="AN47" s="551">
        <f t="shared" si="18"/>
        <v>11</v>
      </c>
      <c r="AO47" s="552">
        <f t="shared" si="19"/>
        <v>1</v>
      </c>
      <c r="AP47" s="494">
        <f t="shared" si="20"/>
        <v>9</v>
      </c>
      <c r="AQ47" s="551">
        <f t="shared" si="21"/>
        <v>10</v>
      </c>
      <c r="AR47" s="553">
        <f t="shared" si="22"/>
        <v>0</v>
      </c>
      <c r="AS47" s="553">
        <f t="shared" si="23"/>
        <v>1</v>
      </c>
      <c r="AT47" s="553">
        <f t="shared" si="24"/>
        <v>1</v>
      </c>
      <c r="AU47" s="554">
        <f t="shared" si="25"/>
        <v>10</v>
      </c>
      <c r="AV47" s="548">
        <f>แยกจำนวนนักเรียน!AV100</f>
        <v>0</v>
      </c>
      <c r="AW47" s="548">
        <f>แยกจำนวนนักเรียน!AW100</f>
        <v>0</v>
      </c>
      <c r="AX47" s="548">
        <f>แยกจำนวนนักเรียน!AX100</f>
        <v>0</v>
      </c>
      <c r="AY47" s="548">
        <f>แยกจำนวนนักเรียน!AY100</f>
        <v>0</v>
      </c>
      <c r="AZ47" s="551">
        <f t="shared" si="26"/>
        <v>1</v>
      </c>
      <c r="BA47" s="554">
        <f t="shared" si="27"/>
        <v>10</v>
      </c>
      <c r="BC47" s="556"/>
      <c r="BD47" s="556">
        <f t="shared" si="30"/>
        <v>1</v>
      </c>
      <c r="BE47" s="244">
        <f t="shared" si="29"/>
        <v>9</v>
      </c>
      <c r="BF47" s="556"/>
      <c r="BG47" s="556"/>
      <c r="BH47" s="556"/>
      <c r="BI47" s="556"/>
      <c r="BJ47" s="556"/>
      <c r="BK47" s="556"/>
      <c r="BL47" s="556"/>
      <c r="BM47" s="556"/>
      <c r="BN47" s="556"/>
      <c r="BO47" s="556"/>
      <c r="BP47" s="556"/>
      <c r="BQ47" s="556"/>
      <c r="BR47" s="556"/>
      <c r="BS47" s="556"/>
      <c r="BT47" s="556"/>
      <c r="BU47" s="556"/>
      <c r="BV47" s="556"/>
      <c r="BW47" s="556"/>
      <c r="BX47" s="556"/>
      <c r="BY47" s="556"/>
      <c r="BZ47" s="556"/>
      <c r="CA47" s="556"/>
      <c r="CB47" s="556"/>
      <c r="CC47" s="556"/>
      <c r="CD47" s="556"/>
      <c r="CE47" s="556"/>
      <c r="CF47" s="556"/>
      <c r="CG47" s="556"/>
      <c r="CH47" s="556"/>
      <c r="CI47" s="556"/>
      <c r="CJ47" s="556"/>
      <c r="CK47" s="556"/>
    </row>
    <row r="48" spans="1:89" s="555" customFormat="1">
      <c r="A48" s="532">
        <v>36</v>
      </c>
      <c r="B48" s="548" t="str">
        <f>แยกจำนวนนักเรียน!B101</f>
        <v>บ้านน้ำตก</v>
      </c>
      <c r="C48" s="548" t="str">
        <f>แยกจำนวนนักเรียน!C101</f>
        <v>ป่าบอน</v>
      </c>
      <c r="D48" s="548">
        <f>แยกจำนวนนักเรียน!D101</f>
        <v>0</v>
      </c>
      <c r="E48" s="548">
        <f>แยกจำนวนนักเรียน!E101</f>
        <v>22</v>
      </c>
      <c r="F48" s="548">
        <f>แยกจำนวนนักเรียน!F101</f>
        <v>4</v>
      </c>
      <c r="G48" s="548" t="str">
        <f>แยกจำนวนนักเรียน!G101</f>
        <v>ป</v>
      </c>
      <c r="H48" s="548">
        <f>แยกจำนวนนักเรียน!H101</f>
        <v>18</v>
      </c>
      <c r="I48" s="549">
        <f t="shared" si="3"/>
        <v>1</v>
      </c>
      <c r="J48" s="548">
        <f>แยกจำนวนนักเรียน!J101</f>
        <v>24</v>
      </c>
      <c r="K48" s="549">
        <f t="shared" si="4"/>
        <v>1</v>
      </c>
      <c r="L48" s="548">
        <f>แยกจำนวนนักเรียน!L101</f>
        <v>24</v>
      </c>
      <c r="M48" s="549">
        <f t="shared" si="10"/>
        <v>1</v>
      </c>
      <c r="N48" s="548">
        <f>แยกจำนวนนักเรียน!N101</f>
        <v>18</v>
      </c>
      <c r="O48" s="549">
        <f t="shared" si="11"/>
        <v>1</v>
      </c>
      <c r="P48" s="548">
        <f>แยกจำนวนนักเรียน!P101</f>
        <v>21</v>
      </c>
      <c r="Q48" s="549">
        <f t="shared" si="12"/>
        <v>1</v>
      </c>
      <c r="R48" s="548">
        <f>แยกจำนวนนักเรียน!R101</f>
        <v>20</v>
      </c>
      <c r="S48" s="549">
        <f t="shared" si="13"/>
        <v>1</v>
      </c>
      <c r="T48" s="548">
        <f>แยกจำนวนนักเรียน!T101</f>
        <v>18</v>
      </c>
      <c r="U48" s="549">
        <f t="shared" si="14"/>
        <v>1</v>
      </c>
      <c r="V48" s="548">
        <f>แยกจำนวนนักเรียน!V101</f>
        <v>27</v>
      </c>
      <c r="W48" s="549">
        <f t="shared" si="15"/>
        <v>1</v>
      </c>
      <c r="X48" s="548">
        <f>แยกจำนวนนักเรียน!X101</f>
        <v>0</v>
      </c>
      <c r="Y48" s="548">
        <f>แยกจำนวนนักเรียน!Y101</f>
        <v>0</v>
      </c>
      <c r="Z48" s="548">
        <f>แยกจำนวนนักเรียน!Z101</f>
        <v>0</v>
      </c>
      <c r="AA48" s="548">
        <f>แยกจำนวนนักเรียน!AA101</f>
        <v>0</v>
      </c>
      <c r="AB48" s="548">
        <f>แยกจำนวนนักเรียน!AB101</f>
        <v>0</v>
      </c>
      <c r="AC48" s="548">
        <f>แยกจำนวนนักเรียน!AC101</f>
        <v>0</v>
      </c>
      <c r="AD48" s="548">
        <f>แยกจำนวนนักเรียน!AD101</f>
        <v>0</v>
      </c>
      <c r="AE48" s="548">
        <f>แยกจำนวนนักเรียน!AE101</f>
        <v>0</v>
      </c>
      <c r="AF48" s="548">
        <f>แยกจำนวนนักเรียน!AF101</f>
        <v>0</v>
      </c>
      <c r="AG48" s="548">
        <f>แยกจำนวนนักเรียน!AG101</f>
        <v>0</v>
      </c>
      <c r="AH48" s="548">
        <f>แยกจำนวนนักเรียน!AH101</f>
        <v>0</v>
      </c>
      <c r="AI48" s="548">
        <f>แยกจำนวนนักเรียน!AI101</f>
        <v>0</v>
      </c>
      <c r="AJ48" s="550">
        <f t="shared" si="16"/>
        <v>170</v>
      </c>
      <c r="AK48" s="551">
        <f t="shared" si="17"/>
        <v>8</v>
      </c>
      <c r="AL48" s="548">
        <f>แยกจำนวนนักเรียน!AL101</f>
        <v>1</v>
      </c>
      <c r="AM48" s="548">
        <f>แยกจำนวนนักเรียน!AM101</f>
        <v>10</v>
      </c>
      <c r="AN48" s="551">
        <f t="shared" si="18"/>
        <v>11</v>
      </c>
      <c r="AO48" s="552">
        <f t="shared" si="19"/>
        <v>1</v>
      </c>
      <c r="AP48" s="494">
        <f t="shared" si="20"/>
        <v>9</v>
      </c>
      <c r="AQ48" s="551">
        <f t="shared" si="21"/>
        <v>10</v>
      </c>
      <c r="AR48" s="553">
        <f t="shared" si="22"/>
        <v>0</v>
      </c>
      <c r="AS48" s="553">
        <f t="shared" si="23"/>
        <v>1</v>
      </c>
      <c r="AT48" s="553">
        <f t="shared" si="24"/>
        <v>1</v>
      </c>
      <c r="AU48" s="554">
        <f t="shared" si="25"/>
        <v>10</v>
      </c>
      <c r="AV48" s="548">
        <f>แยกจำนวนนักเรียน!AV101</f>
        <v>0</v>
      </c>
      <c r="AW48" s="548">
        <f>แยกจำนวนนักเรียน!AW101</f>
        <v>0</v>
      </c>
      <c r="AX48" s="548">
        <f>แยกจำนวนนักเรียน!AX101</f>
        <v>0</v>
      </c>
      <c r="AY48" s="548">
        <f>แยกจำนวนนักเรียน!AY101</f>
        <v>0</v>
      </c>
      <c r="AZ48" s="551">
        <f t="shared" si="26"/>
        <v>1</v>
      </c>
      <c r="BA48" s="554">
        <f t="shared" si="27"/>
        <v>10</v>
      </c>
      <c r="BC48" s="556"/>
      <c r="BD48" s="556">
        <f t="shared" si="30"/>
        <v>1</v>
      </c>
      <c r="BE48" s="244">
        <f t="shared" si="29"/>
        <v>9</v>
      </c>
      <c r="BF48" s="556"/>
      <c r="BG48" s="556"/>
      <c r="BH48" s="556"/>
      <c r="BI48" s="556"/>
      <c r="BJ48" s="556"/>
      <c r="BK48" s="556"/>
      <c r="BL48" s="556"/>
      <c r="BM48" s="556"/>
      <c r="BN48" s="556"/>
      <c r="BO48" s="556"/>
      <c r="BP48" s="556"/>
      <c r="BQ48" s="556"/>
      <c r="BR48" s="556"/>
      <c r="BS48" s="556"/>
      <c r="BT48" s="556"/>
      <c r="BU48" s="556"/>
      <c r="BV48" s="556"/>
      <c r="BW48" s="556"/>
      <c r="BX48" s="556"/>
      <c r="BY48" s="556"/>
      <c r="BZ48" s="556"/>
      <c r="CA48" s="556"/>
      <c r="CB48" s="556"/>
      <c r="CC48" s="556"/>
      <c r="CD48" s="556"/>
      <c r="CE48" s="556"/>
      <c r="CF48" s="556"/>
      <c r="CG48" s="556"/>
      <c r="CH48" s="556"/>
      <c r="CI48" s="556"/>
      <c r="CJ48" s="556"/>
      <c r="CK48" s="556"/>
    </row>
    <row r="49" spans="1:89" s="555" customFormat="1">
      <c r="A49" s="532">
        <v>37</v>
      </c>
      <c r="B49" s="548" t="str">
        <f>แยกจำนวนนักเรียน!B102</f>
        <v>บ้านดอนประดู่</v>
      </c>
      <c r="C49" s="548" t="str">
        <f>แยกจำนวนนักเรียน!C102</f>
        <v>ปากพะยูน</v>
      </c>
      <c r="D49" s="548">
        <f>แยกจำนวนนักเรียน!D102</f>
        <v>0</v>
      </c>
      <c r="E49" s="548">
        <f>แยกจำนวนนักเรียน!E102</f>
        <v>13</v>
      </c>
      <c r="F49" s="548">
        <f>แยกจำนวนนักเรียน!F102</f>
        <v>4</v>
      </c>
      <c r="G49" s="548" t="str">
        <f>แยกจำนวนนักเรียน!G102</f>
        <v>ป</v>
      </c>
      <c r="H49" s="548">
        <f>แยกจำนวนนักเรียน!H102</f>
        <v>17</v>
      </c>
      <c r="I49" s="549">
        <f t="shared" si="3"/>
        <v>1</v>
      </c>
      <c r="J49" s="548">
        <f>แยกจำนวนนักเรียน!J102</f>
        <v>28</v>
      </c>
      <c r="K49" s="549">
        <f t="shared" si="4"/>
        <v>1</v>
      </c>
      <c r="L49" s="548">
        <f>แยกจำนวนนักเรียน!L102</f>
        <v>17</v>
      </c>
      <c r="M49" s="549">
        <f t="shared" si="10"/>
        <v>1</v>
      </c>
      <c r="N49" s="548">
        <f>แยกจำนวนนักเรียน!N102</f>
        <v>24</v>
      </c>
      <c r="O49" s="549">
        <f t="shared" si="11"/>
        <v>1</v>
      </c>
      <c r="P49" s="548">
        <f>แยกจำนวนนักเรียน!P102</f>
        <v>21</v>
      </c>
      <c r="Q49" s="549">
        <f t="shared" si="12"/>
        <v>1</v>
      </c>
      <c r="R49" s="548">
        <f>แยกจำนวนนักเรียน!R102</f>
        <v>27</v>
      </c>
      <c r="S49" s="549">
        <f t="shared" si="13"/>
        <v>1</v>
      </c>
      <c r="T49" s="548">
        <f>แยกจำนวนนักเรียน!T102</f>
        <v>26</v>
      </c>
      <c r="U49" s="549">
        <f t="shared" si="14"/>
        <v>1</v>
      </c>
      <c r="V49" s="548">
        <f>แยกจำนวนนักเรียน!V102</f>
        <v>11</v>
      </c>
      <c r="W49" s="549">
        <f t="shared" si="15"/>
        <v>1</v>
      </c>
      <c r="X49" s="548">
        <f>แยกจำนวนนักเรียน!X102</f>
        <v>0</v>
      </c>
      <c r="Y49" s="548">
        <f>แยกจำนวนนักเรียน!Y102</f>
        <v>0</v>
      </c>
      <c r="Z49" s="548">
        <f>แยกจำนวนนักเรียน!Z102</f>
        <v>0</v>
      </c>
      <c r="AA49" s="548">
        <f>แยกจำนวนนักเรียน!AA102</f>
        <v>0</v>
      </c>
      <c r="AB49" s="548">
        <f>แยกจำนวนนักเรียน!AB102</f>
        <v>0</v>
      </c>
      <c r="AC49" s="548">
        <f>แยกจำนวนนักเรียน!AC102</f>
        <v>0</v>
      </c>
      <c r="AD49" s="548">
        <f>แยกจำนวนนักเรียน!AD102</f>
        <v>0</v>
      </c>
      <c r="AE49" s="548">
        <f>แยกจำนวนนักเรียน!AE102</f>
        <v>0</v>
      </c>
      <c r="AF49" s="548">
        <f>แยกจำนวนนักเรียน!AF102</f>
        <v>0</v>
      </c>
      <c r="AG49" s="548">
        <f>แยกจำนวนนักเรียน!AG102</f>
        <v>0</v>
      </c>
      <c r="AH49" s="548">
        <f>แยกจำนวนนักเรียน!AH102</f>
        <v>0</v>
      </c>
      <c r="AI49" s="548">
        <f>แยกจำนวนนักเรียน!AI102</f>
        <v>0</v>
      </c>
      <c r="AJ49" s="550">
        <f t="shared" si="16"/>
        <v>171</v>
      </c>
      <c r="AK49" s="551">
        <f t="shared" si="17"/>
        <v>8</v>
      </c>
      <c r="AL49" s="548">
        <f>แยกจำนวนนักเรียน!AL102</f>
        <v>1</v>
      </c>
      <c r="AM49" s="548">
        <f>แยกจำนวนนักเรียน!AM102</f>
        <v>10</v>
      </c>
      <c r="AN49" s="551">
        <f t="shared" si="18"/>
        <v>11</v>
      </c>
      <c r="AO49" s="552">
        <f t="shared" si="19"/>
        <v>1</v>
      </c>
      <c r="AP49" s="494">
        <f t="shared" si="20"/>
        <v>9</v>
      </c>
      <c r="AQ49" s="551">
        <f t="shared" si="21"/>
        <v>10</v>
      </c>
      <c r="AR49" s="553">
        <f t="shared" si="22"/>
        <v>0</v>
      </c>
      <c r="AS49" s="553">
        <f t="shared" si="23"/>
        <v>1</v>
      </c>
      <c r="AT49" s="553">
        <f t="shared" si="24"/>
        <v>1</v>
      </c>
      <c r="AU49" s="554">
        <f t="shared" si="25"/>
        <v>10</v>
      </c>
      <c r="AV49" s="548">
        <f>แยกจำนวนนักเรียน!AV102</f>
        <v>0</v>
      </c>
      <c r="AW49" s="548">
        <f>แยกจำนวนนักเรียน!AW102</f>
        <v>0</v>
      </c>
      <c r="AX49" s="548">
        <f>แยกจำนวนนักเรียน!AX102</f>
        <v>0</v>
      </c>
      <c r="AY49" s="548">
        <f>แยกจำนวนนักเรียน!AY102</f>
        <v>0</v>
      </c>
      <c r="AZ49" s="551">
        <f t="shared" si="26"/>
        <v>1</v>
      </c>
      <c r="BA49" s="554">
        <f t="shared" si="27"/>
        <v>10</v>
      </c>
      <c r="BC49" s="556"/>
      <c r="BD49" s="556">
        <f t="shared" si="30"/>
        <v>1</v>
      </c>
      <c r="BE49" s="244">
        <f t="shared" si="29"/>
        <v>9</v>
      </c>
      <c r="BF49" s="556"/>
      <c r="BG49" s="556"/>
      <c r="BH49" s="556"/>
      <c r="BI49" s="556"/>
      <c r="BJ49" s="556"/>
      <c r="BK49" s="556"/>
      <c r="BL49" s="556"/>
      <c r="BM49" s="556"/>
      <c r="BN49" s="556"/>
      <c r="BO49" s="556"/>
      <c r="BP49" s="556"/>
      <c r="BQ49" s="556"/>
      <c r="BR49" s="556"/>
      <c r="BS49" s="556"/>
      <c r="BT49" s="556"/>
      <c r="BU49" s="556"/>
      <c r="BV49" s="556"/>
      <c r="BW49" s="556"/>
      <c r="BX49" s="556"/>
      <c r="BY49" s="556"/>
      <c r="BZ49" s="556"/>
      <c r="CA49" s="556"/>
      <c r="CB49" s="556"/>
      <c r="CC49" s="556"/>
      <c r="CD49" s="556"/>
      <c r="CE49" s="556"/>
      <c r="CF49" s="556"/>
      <c r="CG49" s="556"/>
      <c r="CH49" s="556"/>
      <c r="CI49" s="556"/>
      <c r="CJ49" s="556"/>
      <c r="CK49" s="556"/>
    </row>
    <row r="50" spans="1:89" s="555" customFormat="1">
      <c r="A50" s="532">
        <v>38</v>
      </c>
      <c r="B50" s="548" t="str">
        <f>แยกจำนวนนักเรียน!B103</f>
        <v>บ้านควนอินนอโม</v>
      </c>
      <c r="C50" s="548" t="str">
        <f>แยกจำนวนนักเรียน!C103</f>
        <v>ตะโหมด</v>
      </c>
      <c r="D50" s="548">
        <f>แยกจำนวนนักเรียน!D103</f>
        <v>0</v>
      </c>
      <c r="E50" s="548">
        <f>แยกจำนวนนักเรียน!E103</f>
        <v>25</v>
      </c>
      <c r="F50" s="548">
        <f>แยกจำนวนนักเรียน!F103</f>
        <v>4</v>
      </c>
      <c r="G50" s="548" t="str">
        <f>แยกจำนวนนักเรียน!G103</f>
        <v>ป</v>
      </c>
      <c r="H50" s="548">
        <f>แยกจำนวนนักเรียน!H103</f>
        <v>28</v>
      </c>
      <c r="I50" s="549">
        <f t="shared" si="3"/>
        <v>1</v>
      </c>
      <c r="J50" s="548">
        <f>แยกจำนวนนักเรียน!J103</f>
        <v>40</v>
      </c>
      <c r="K50" s="549">
        <f t="shared" si="4"/>
        <v>2</v>
      </c>
      <c r="L50" s="548">
        <f>แยกจำนวนนักเรียน!L103</f>
        <v>24</v>
      </c>
      <c r="M50" s="549">
        <f t="shared" si="10"/>
        <v>1</v>
      </c>
      <c r="N50" s="548">
        <f>แยกจำนวนนักเรียน!N103</f>
        <v>24</v>
      </c>
      <c r="O50" s="549">
        <f t="shared" si="11"/>
        <v>1</v>
      </c>
      <c r="P50" s="548">
        <f>แยกจำนวนนักเรียน!P103</f>
        <v>16</v>
      </c>
      <c r="Q50" s="549">
        <f t="shared" si="12"/>
        <v>1</v>
      </c>
      <c r="R50" s="548">
        <f>แยกจำนวนนักเรียน!R103</f>
        <v>21</v>
      </c>
      <c r="S50" s="549">
        <f t="shared" si="13"/>
        <v>1</v>
      </c>
      <c r="T50" s="548">
        <f>แยกจำนวนนักเรียน!T103</f>
        <v>25</v>
      </c>
      <c r="U50" s="549">
        <f t="shared" si="14"/>
        <v>1</v>
      </c>
      <c r="V50" s="548">
        <f>แยกจำนวนนักเรียน!V103</f>
        <v>29</v>
      </c>
      <c r="W50" s="549">
        <f t="shared" si="15"/>
        <v>1</v>
      </c>
      <c r="X50" s="548">
        <f>แยกจำนวนนักเรียน!X103</f>
        <v>0</v>
      </c>
      <c r="Y50" s="548">
        <f>แยกจำนวนนักเรียน!Y103</f>
        <v>0</v>
      </c>
      <c r="Z50" s="548">
        <f>แยกจำนวนนักเรียน!Z103</f>
        <v>0</v>
      </c>
      <c r="AA50" s="548">
        <f>แยกจำนวนนักเรียน!AA103</f>
        <v>0</v>
      </c>
      <c r="AB50" s="548">
        <f>แยกจำนวนนักเรียน!AB103</f>
        <v>0</v>
      </c>
      <c r="AC50" s="548">
        <f>แยกจำนวนนักเรียน!AC103</f>
        <v>0</v>
      </c>
      <c r="AD50" s="548">
        <f>แยกจำนวนนักเรียน!AD103</f>
        <v>0</v>
      </c>
      <c r="AE50" s="548">
        <f>แยกจำนวนนักเรียน!AE103</f>
        <v>0</v>
      </c>
      <c r="AF50" s="548">
        <f>แยกจำนวนนักเรียน!AF103</f>
        <v>0</v>
      </c>
      <c r="AG50" s="548">
        <f>แยกจำนวนนักเรียน!AG103</f>
        <v>0</v>
      </c>
      <c r="AH50" s="548">
        <f>แยกจำนวนนักเรียน!AH103</f>
        <v>0</v>
      </c>
      <c r="AI50" s="548">
        <f>แยกจำนวนนักเรียน!AI103</f>
        <v>0</v>
      </c>
      <c r="AJ50" s="550">
        <f t="shared" si="16"/>
        <v>207</v>
      </c>
      <c r="AK50" s="551">
        <f t="shared" si="17"/>
        <v>9</v>
      </c>
      <c r="AL50" s="548">
        <f>แยกจำนวนนักเรียน!AL103</f>
        <v>1</v>
      </c>
      <c r="AM50" s="548">
        <f>แยกจำนวนนักเรียน!AM103</f>
        <v>14</v>
      </c>
      <c r="AN50" s="551">
        <f t="shared" si="18"/>
        <v>15</v>
      </c>
      <c r="AO50" s="552">
        <f t="shared" si="19"/>
        <v>1</v>
      </c>
      <c r="AP50" s="494">
        <f t="shared" si="20"/>
        <v>11</v>
      </c>
      <c r="AQ50" s="551">
        <f t="shared" si="21"/>
        <v>12</v>
      </c>
      <c r="AR50" s="553">
        <f t="shared" si="22"/>
        <v>0</v>
      </c>
      <c r="AS50" s="553">
        <f t="shared" si="23"/>
        <v>3</v>
      </c>
      <c r="AT50" s="553">
        <f t="shared" si="24"/>
        <v>3</v>
      </c>
      <c r="AU50" s="554">
        <f t="shared" si="25"/>
        <v>25</v>
      </c>
      <c r="AV50" s="548">
        <f>แยกจำนวนนักเรียน!AV103</f>
        <v>1</v>
      </c>
      <c r="AW50" s="548">
        <f>แยกจำนวนนักเรียน!AW103</f>
        <v>0</v>
      </c>
      <c r="AX50" s="548">
        <f>แยกจำนวนนักเรียน!AX103</f>
        <v>0</v>
      </c>
      <c r="AY50" s="548">
        <f>แยกจำนวนนักเรียน!AY103</f>
        <v>0</v>
      </c>
      <c r="AZ50" s="551">
        <f t="shared" si="26"/>
        <v>2</v>
      </c>
      <c r="BA50" s="554">
        <f t="shared" si="27"/>
        <v>16.666666666666664</v>
      </c>
      <c r="BC50" s="556"/>
      <c r="BD50" s="556">
        <f t="shared" si="30"/>
        <v>1</v>
      </c>
      <c r="BE50" s="244">
        <f t="shared" si="29"/>
        <v>11</v>
      </c>
      <c r="BF50" s="556"/>
      <c r="BG50" s="556"/>
      <c r="BH50" s="556"/>
      <c r="BI50" s="556"/>
      <c r="BJ50" s="556"/>
      <c r="BK50" s="556"/>
      <c r="BL50" s="556"/>
      <c r="BM50" s="556"/>
      <c r="BN50" s="556"/>
      <c r="BO50" s="556"/>
      <c r="BP50" s="556"/>
      <c r="BQ50" s="556"/>
      <c r="BR50" s="556"/>
      <c r="BS50" s="556"/>
      <c r="BT50" s="556"/>
      <c r="BU50" s="556"/>
      <c r="BV50" s="556"/>
      <c r="BW50" s="556"/>
      <c r="BX50" s="556"/>
      <c r="BY50" s="556"/>
      <c r="BZ50" s="556"/>
      <c r="CA50" s="556"/>
      <c r="CB50" s="556"/>
      <c r="CC50" s="556"/>
      <c r="CD50" s="556"/>
      <c r="CE50" s="556"/>
      <c r="CF50" s="556"/>
      <c r="CG50" s="556"/>
      <c r="CH50" s="556"/>
      <c r="CI50" s="556"/>
      <c r="CJ50" s="556"/>
      <c r="CK50" s="556"/>
    </row>
    <row r="51" spans="1:89" s="555" customFormat="1">
      <c r="A51" s="532">
        <v>39</v>
      </c>
      <c r="B51" s="548" t="str">
        <f>แยกจำนวนนักเรียน!B104</f>
        <v>บ้านเกาะทองสม</v>
      </c>
      <c r="C51" s="548" t="str">
        <f>แยกจำนวนนักเรียน!C104</f>
        <v>เขาชัยสน</v>
      </c>
      <c r="D51" s="548">
        <f>แยกจำนวนนักเรียน!D104</f>
        <v>0</v>
      </c>
      <c r="E51" s="548">
        <f>แยกจำนวนนักเรียน!E104</f>
        <v>13</v>
      </c>
      <c r="F51" s="548">
        <f>แยกจำนวนนักเรียน!F104</f>
        <v>4</v>
      </c>
      <c r="G51" s="548" t="str">
        <f>แยกจำนวนนักเรียน!G104</f>
        <v>ป</v>
      </c>
      <c r="H51" s="548">
        <f>แยกจำนวนนักเรียน!H104</f>
        <v>22</v>
      </c>
      <c r="I51" s="549">
        <f t="shared" si="3"/>
        <v>1</v>
      </c>
      <c r="J51" s="548">
        <f>แยกจำนวนนักเรียน!J104</f>
        <v>30</v>
      </c>
      <c r="K51" s="549">
        <f t="shared" si="4"/>
        <v>1</v>
      </c>
      <c r="L51" s="548">
        <f>แยกจำนวนนักเรียน!L104</f>
        <v>25</v>
      </c>
      <c r="M51" s="549">
        <f t="shared" si="10"/>
        <v>1</v>
      </c>
      <c r="N51" s="548">
        <f>แยกจำนวนนักเรียน!N104</f>
        <v>45</v>
      </c>
      <c r="O51" s="549">
        <f t="shared" si="11"/>
        <v>1</v>
      </c>
      <c r="P51" s="548">
        <f>แยกจำนวนนักเรียน!P104</f>
        <v>27</v>
      </c>
      <c r="Q51" s="549">
        <f t="shared" si="12"/>
        <v>1</v>
      </c>
      <c r="R51" s="548">
        <f>แยกจำนวนนักเรียน!R104</f>
        <v>32</v>
      </c>
      <c r="S51" s="549">
        <f t="shared" si="13"/>
        <v>1</v>
      </c>
      <c r="T51" s="548">
        <f>แยกจำนวนนักเรียน!T104</f>
        <v>16</v>
      </c>
      <c r="U51" s="549">
        <f t="shared" si="14"/>
        <v>1</v>
      </c>
      <c r="V51" s="548">
        <f>แยกจำนวนนักเรียน!V104</f>
        <v>23</v>
      </c>
      <c r="W51" s="549">
        <f t="shared" si="15"/>
        <v>1</v>
      </c>
      <c r="X51" s="548">
        <f>แยกจำนวนนักเรียน!X104</f>
        <v>0</v>
      </c>
      <c r="Y51" s="548">
        <f>แยกจำนวนนักเรียน!Y104</f>
        <v>0</v>
      </c>
      <c r="Z51" s="548">
        <f>แยกจำนวนนักเรียน!Z104</f>
        <v>0</v>
      </c>
      <c r="AA51" s="548">
        <f>แยกจำนวนนักเรียน!AA104</f>
        <v>0</v>
      </c>
      <c r="AB51" s="548">
        <f>แยกจำนวนนักเรียน!AB104</f>
        <v>0</v>
      </c>
      <c r="AC51" s="548">
        <f>แยกจำนวนนักเรียน!AC104</f>
        <v>0</v>
      </c>
      <c r="AD51" s="548">
        <f>แยกจำนวนนักเรียน!AD104</f>
        <v>0</v>
      </c>
      <c r="AE51" s="548">
        <f>แยกจำนวนนักเรียน!AE104</f>
        <v>0</v>
      </c>
      <c r="AF51" s="548">
        <f>แยกจำนวนนักเรียน!AF104</f>
        <v>0</v>
      </c>
      <c r="AG51" s="548">
        <f>แยกจำนวนนักเรียน!AG104</f>
        <v>0</v>
      </c>
      <c r="AH51" s="548">
        <f>แยกจำนวนนักเรียน!AH104</f>
        <v>0</v>
      </c>
      <c r="AI51" s="548">
        <f>แยกจำนวนนักเรียน!AI104</f>
        <v>0</v>
      </c>
      <c r="AJ51" s="550">
        <f t="shared" si="16"/>
        <v>220</v>
      </c>
      <c r="AK51" s="551">
        <f t="shared" si="17"/>
        <v>8</v>
      </c>
      <c r="AL51" s="548">
        <f>แยกจำนวนนักเรียน!AL104</f>
        <v>1</v>
      </c>
      <c r="AM51" s="548">
        <f>แยกจำนวนนักเรียน!AM104</f>
        <v>11</v>
      </c>
      <c r="AN51" s="551">
        <f t="shared" si="18"/>
        <v>12</v>
      </c>
      <c r="AO51" s="552">
        <f t="shared" si="19"/>
        <v>1</v>
      </c>
      <c r="AP51" s="494">
        <f t="shared" si="20"/>
        <v>10</v>
      </c>
      <c r="AQ51" s="551">
        <f t="shared" si="21"/>
        <v>11</v>
      </c>
      <c r="AR51" s="553">
        <f t="shared" si="22"/>
        <v>0</v>
      </c>
      <c r="AS51" s="553">
        <f t="shared" si="23"/>
        <v>1</v>
      </c>
      <c r="AT51" s="553">
        <f t="shared" si="24"/>
        <v>1</v>
      </c>
      <c r="AU51" s="554">
        <f t="shared" si="25"/>
        <v>9.0909090909090917</v>
      </c>
      <c r="AV51" s="548">
        <f>แยกจำนวนนักเรียน!AV104</f>
        <v>0</v>
      </c>
      <c r="AW51" s="548">
        <f>แยกจำนวนนักเรียน!AW104</f>
        <v>0</v>
      </c>
      <c r="AX51" s="548">
        <f>แยกจำนวนนักเรียน!AX104</f>
        <v>0</v>
      </c>
      <c r="AY51" s="548">
        <f>แยกจำนวนนักเรียน!AY104</f>
        <v>1</v>
      </c>
      <c r="AZ51" s="551">
        <f t="shared" si="26"/>
        <v>2</v>
      </c>
      <c r="BA51" s="554">
        <f t="shared" si="27"/>
        <v>18.181818181818183</v>
      </c>
      <c r="BC51" s="556"/>
      <c r="BD51" s="556">
        <f t="shared" si="30"/>
        <v>1</v>
      </c>
      <c r="BE51" s="244">
        <f t="shared" si="29"/>
        <v>10</v>
      </c>
      <c r="BF51" s="556"/>
      <c r="BG51" s="556"/>
      <c r="BH51" s="556"/>
      <c r="BI51" s="556"/>
      <c r="BJ51" s="556"/>
      <c r="BK51" s="556"/>
      <c r="BL51" s="556"/>
      <c r="BM51" s="556"/>
      <c r="BN51" s="556"/>
      <c r="BO51" s="556"/>
      <c r="BP51" s="556"/>
      <c r="BQ51" s="556"/>
      <c r="BR51" s="556"/>
      <c r="BS51" s="556"/>
      <c r="BT51" s="556"/>
      <c r="BU51" s="556"/>
      <c r="BV51" s="556"/>
      <c r="BW51" s="556"/>
      <c r="BX51" s="556"/>
      <c r="BY51" s="556"/>
      <c r="BZ51" s="556"/>
      <c r="CA51" s="556"/>
      <c r="CB51" s="556"/>
      <c r="CC51" s="556"/>
      <c r="CD51" s="556"/>
      <c r="CE51" s="556"/>
      <c r="CF51" s="556"/>
      <c r="CG51" s="556"/>
      <c r="CH51" s="556"/>
      <c r="CI51" s="556"/>
      <c r="CJ51" s="556"/>
      <c r="CK51" s="556"/>
    </row>
    <row r="52" spans="1:89" s="555" customFormat="1">
      <c r="A52" s="532">
        <v>40</v>
      </c>
      <c r="B52" s="548" t="str">
        <f>แยกจำนวนนักเรียน!B105</f>
        <v>วัดรัตนวราราม</v>
      </c>
      <c r="C52" s="548" t="str">
        <f>แยกจำนวนนักเรียน!C105</f>
        <v>บางแก้ว</v>
      </c>
      <c r="D52" s="548">
        <f>แยกจำนวนนักเรียน!D105</f>
        <v>0</v>
      </c>
      <c r="E52" s="548">
        <f>แยกจำนวนนักเรียน!E105</f>
        <v>13</v>
      </c>
      <c r="F52" s="548">
        <f>แยกจำนวนนักเรียน!F105</f>
        <v>1</v>
      </c>
      <c r="G52" s="548" t="str">
        <f>แยกจำนวนนักเรียน!G105</f>
        <v>ป</v>
      </c>
      <c r="H52" s="548">
        <f>แยกจำนวนนักเรียน!H105</f>
        <v>4</v>
      </c>
      <c r="I52" s="549">
        <f t="shared" si="3"/>
        <v>1</v>
      </c>
      <c r="J52" s="548">
        <f>แยกจำนวนนักเรียน!J105</f>
        <v>4</v>
      </c>
      <c r="K52" s="549">
        <f t="shared" si="4"/>
        <v>1</v>
      </c>
      <c r="L52" s="548">
        <f>แยกจำนวนนักเรียน!L105</f>
        <v>36</v>
      </c>
      <c r="M52" s="549">
        <f t="shared" si="10"/>
        <v>1</v>
      </c>
      <c r="N52" s="548">
        <f>แยกจำนวนนักเรียน!N105</f>
        <v>39</v>
      </c>
      <c r="O52" s="549">
        <f t="shared" si="11"/>
        <v>1</v>
      </c>
      <c r="P52" s="548">
        <f>แยกจำนวนนักเรียน!P105</f>
        <v>38</v>
      </c>
      <c r="Q52" s="549">
        <f t="shared" si="12"/>
        <v>1</v>
      </c>
      <c r="R52" s="548">
        <f>แยกจำนวนนักเรียน!R105</f>
        <v>34</v>
      </c>
      <c r="S52" s="549">
        <f t="shared" si="13"/>
        <v>1</v>
      </c>
      <c r="T52" s="548">
        <f>แยกจำนวนนักเรียน!T105</f>
        <v>39</v>
      </c>
      <c r="U52" s="549">
        <f t="shared" si="14"/>
        <v>1</v>
      </c>
      <c r="V52" s="548">
        <f>แยกจำนวนนักเรียน!V105</f>
        <v>30</v>
      </c>
      <c r="W52" s="549">
        <f t="shared" si="15"/>
        <v>1</v>
      </c>
      <c r="X52" s="548">
        <f>แยกจำนวนนักเรียน!X105</f>
        <v>0</v>
      </c>
      <c r="Y52" s="548">
        <f>แยกจำนวนนักเรียน!Y105</f>
        <v>0</v>
      </c>
      <c r="Z52" s="548">
        <f>แยกจำนวนนักเรียน!Z105</f>
        <v>0</v>
      </c>
      <c r="AA52" s="548">
        <f>แยกจำนวนนักเรียน!AA105</f>
        <v>0</v>
      </c>
      <c r="AB52" s="548">
        <f>แยกจำนวนนักเรียน!AB105</f>
        <v>0</v>
      </c>
      <c r="AC52" s="548">
        <f>แยกจำนวนนักเรียน!AC105</f>
        <v>0</v>
      </c>
      <c r="AD52" s="548">
        <f>แยกจำนวนนักเรียน!AD105</f>
        <v>0</v>
      </c>
      <c r="AE52" s="548">
        <f>แยกจำนวนนักเรียน!AE105</f>
        <v>0</v>
      </c>
      <c r="AF52" s="548">
        <f>แยกจำนวนนักเรียน!AF105</f>
        <v>0</v>
      </c>
      <c r="AG52" s="548">
        <f>แยกจำนวนนักเรียน!AG105</f>
        <v>0</v>
      </c>
      <c r="AH52" s="548">
        <f>แยกจำนวนนักเรียน!AH105</f>
        <v>0</v>
      </c>
      <c r="AI52" s="548">
        <f>แยกจำนวนนักเรียน!AI105</f>
        <v>0</v>
      </c>
      <c r="AJ52" s="550">
        <f t="shared" si="16"/>
        <v>224</v>
      </c>
      <c r="AK52" s="551">
        <f t="shared" si="17"/>
        <v>8</v>
      </c>
      <c r="AL52" s="548">
        <f>แยกจำนวนนักเรียน!AL105</f>
        <v>1</v>
      </c>
      <c r="AM52" s="548">
        <f>แยกจำนวนนักเรียน!AM105</f>
        <v>11</v>
      </c>
      <c r="AN52" s="551">
        <f t="shared" si="18"/>
        <v>12</v>
      </c>
      <c r="AO52" s="552">
        <f t="shared" si="19"/>
        <v>1</v>
      </c>
      <c r="AP52" s="494">
        <f t="shared" si="20"/>
        <v>10</v>
      </c>
      <c r="AQ52" s="551">
        <f t="shared" si="21"/>
        <v>11</v>
      </c>
      <c r="AR52" s="553">
        <f t="shared" si="22"/>
        <v>0</v>
      </c>
      <c r="AS52" s="553">
        <f t="shared" si="23"/>
        <v>1</v>
      </c>
      <c r="AT52" s="553">
        <f t="shared" si="24"/>
        <v>1</v>
      </c>
      <c r="AU52" s="554">
        <f t="shared" si="25"/>
        <v>9.0909090909090917</v>
      </c>
      <c r="AV52" s="548">
        <f>แยกจำนวนนักเรียน!AV105</f>
        <v>0</v>
      </c>
      <c r="AW52" s="548">
        <f>แยกจำนวนนักเรียน!AW105</f>
        <v>0</v>
      </c>
      <c r="AX52" s="548">
        <f>แยกจำนวนนักเรียน!AX105</f>
        <v>1</v>
      </c>
      <c r="AY52" s="548">
        <f>แยกจำนวนนักเรียน!AY105</f>
        <v>0</v>
      </c>
      <c r="AZ52" s="551">
        <f t="shared" si="26"/>
        <v>2</v>
      </c>
      <c r="BA52" s="554">
        <f t="shared" si="27"/>
        <v>18.181818181818183</v>
      </c>
      <c r="BC52" s="556"/>
      <c r="BD52" s="556">
        <f t="shared" si="30"/>
        <v>1</v>
      </c>
      <c r="BE52" s="244">
        <f t="shared" si="29"/>
        <v>10</v>
      </c>
      <c r="BF52" s="556"/>
      <c r="BG52" s="556"/>
      <c r="BH52" s="556"/>
      <c r="BI52" s="556"/>
      <c r="BJ52" s="556"/>
      <c r="BK52" s="556"/>
      <c r="BL52" s="556"/>
      <c r="BM52" s="556"/>
      <c r="BN52" s="556"/>
      <c r="BO52" s="556"/>
      <c r="BP52" s="556"/>
      <c r="BQ52" s="556"/>
      <c r="BR52" s="556"/>
      <c r="BS52" s="556"/>
      <c r="BT52" s="556"/>
      <c r="BU52" s="556"/>
      <c r="BV52" s="556"/>
      <c r="BW52" s="556"/>
      <c r="BX52" s="556"/>
      <c r="BY52" s="556"/>
      <c r="BZ52" s="556"/>
      <c r="CA52" s="556"/>
      <c r="CB52" s="556"/>
      <c r="CC52" s="556"/>
      <c r="CD52" s="556"/>
      <c r="CE52" s="556"/>
      <c r="CF52" s="556"/>
      <c r="CG52" s="556"/>
      <c r="CH52" s="556"/>
      <c r="CI52" s="556"/>
      <c r="CJ52" s="556"/>
      <c r="CK52" s="556"/>
    </row>
    <row r="53" spans="1:89" s="555" customFormat="1">
      <c r="A53" s="532">
        <v>41</v>
      </c>
      <c r="B53" s="548" t="str">
        <f>แยกจำนวนนักเรียน!B106</f>
        <v>บ้านโคกทราย</v>
      </c>
      <c r="C53" s="548" t="str">
        <f>แยกจำนวนนักเรียน!C106</f>
        <v>ปากพะยูน</v>
      </c>
      <c r="D53" s="548">
        <f>แยกจำนวนนักเรียน!D106</f>
        <v>0</v>
      </c>
      <c r="E53" s="548">
        <f>แยกจำนวนนักเรียน!E106</f>
        <v>31</v>
      </c>
      <c r="F53" s="548">
        <f>แยกจำนวนนักเรียน!F106</f>
        <v>4</v>
      </c>
      <c r="G53" s="548" t="str">
        <f>แยกจำนวนนักเรียน!G106</f>
        <v>ป</v>
      </c>
      <c r="H53" s="548">
        <f>แยกจำนวนนักเรียน!H106</f>
        <v>13</v>
      </c>
      <c r="I53" s="549">
        <f t="shared" si="3"/>
        <v>1</v>
      </c>
      <c r="J53" s="548">
        <f>แยกจำนวนนักเรียน!J106</f>
        <v>20</v>
      </c>
      <c r="K53" s="549">
        <f t="shared" si="4"/>
        <v>1</v>
      </c>
      <c r="L53" s="548">
        <f>แยกจำนวนนักเรียน!L106</f>
        <v>12</v>
      </c>
      <c r="M53" s="549">
        <f t="shared" si="10"/>
        <v>1</v>
      </c>
      <c r="N53" s="548">
        <f>แยกจำนวนนักเรียน!N106</f>
        <v>18</v>
      </c>
      <c r="O53" s="549">
        <f t="shared" si="11"/>
        <v>1</v>
      </c>
      <c r="P53" s="548">
        <f>แยกจำนวนนักเรียน!P106</f>
        <v>23</v>
      </c>
      <c r="Q53" s="549">
        <f t="shared" si="12"/>
        <v>1</v>
      </c>
      <c r="R53" s="548">
        <f>แยกจำนวนนักเรียน!R106</f>
        <v>31</v>
      </c>
      <c r="S53" s="549">
        <f t="shared" si="13"/>
        <v>1</v>
      </c>
      <c r="T53" s="548">
        <f>แยกจำนวนนักเรียน!T106</f>
        <v>23</v>
      </c>
      <c r="U53" s="549">
        <f t="shared" si="14"/>
        <v>1</v>
      </c>
      <c r="V53" s="548">
        <f>แยกจำนวนนักเรียน!V106</f>
        <v>15</v>
      </c>
      <c r="W53" s="549">
        <f t="shared" si="15"/>
        <v>1</v>
      </c>
      <c r="X53" s="548">
        <f>แยกจำนวนนักเรียน!X106</f>
        <v>0</v>
      </c>
      <c r="Y53" s="548">
        <f>แยกจำนวนนักเรียน!Y106</f>
        <v>0</v>
      </c>
      <c r="Z53" s="548">
        <f>แยกจำนวนนักเรียน!Z106</f>
        <v>0</v>
      </c>
      <c r="AA53" s="548">
        <f>แยกจำนวนนักเรียน!AA106</f>
        <v>0</v>
      </c>
      <c r="AB53" s="548">
        <f>แยกจำนวนนักเรียน!AB106</f>
        <v>0</v>
      </c>
      <c r="AC53" s="548">
        <f>แยกจำนวนนักเรียน!AC106</f>
        <v>0</v>
      </c>
      <c r="AD53" s="548">
        <f>แยกจำนวนนักเรียน!AD106</f>
        <v>0</v>
      </c>
      <c r="AE53" s="548">
        <f>แยกจำนวนนักเรียน!AE106</f>
        <v>0</v>
      </c>
      <c r="AF53" s="548">
        <f>แยกจำนวนนักเรียน!AF106</f>
        <v>0</v>
      </c>
      <c r="AG53" s="548">
        <f>แยกจำนวนนักเรียน!AG106</f>
        <v>0</v>
      </c>
      <c r="AH53" s="548">
        <f>แยกจำนวนนักเรียน!AH106</f>
        <v>0</v>
      </c>
      <c r="AI53" s="548">
        <f>แยกจำนวนนักเรียน!AI106</f>
        <v>0</v>
      </c>
      <c r="AJ53" s="550">
        <f t="shared" si="16"/>
        <v>155</v>
      </c>
      <c r="AK53" s="551">
        <f t="shared" si="17"/>
        <v>8</v>
      </c>
      <c r="AL53" s="548">
        <f>แยกจำนวนนักเรียน!AL106</f>
        <v>1</v>
      </c>
      <c r="AM53" s="548">
        <f>แยกจำนวนนักเรียน!AM106</f>
        <v>10</v>
      </c>
      <c r="AN53" s="551">
        <f t="shared" si="18"/>
        <v>11</v>
      </c>
      <c r="AO53" s="552">
        <f t="shared" si="19"/>
        <v>1</v>
      </c>
      <c r="AP53" s="494">
        <f t="shared" si="20"/>
        <v>9</v>
      </c>
      <c r="AQ53" s="551">
        <f t="shared" si="21"/>
        <v>10</v>
      </c>
      <c r="AR53" s="553">
        <f t="shared" si="22"/>
        <v>0</v>
      </c>
      <c r="AS53" s="553">
        <f t="shared" si="23"/>
        <v>1</v>
      </c>
      <c r="AT53" s="553">
        <f t="shared" si="24"/>
        <v>1</v>
      </c>
      <c r="AU53" s="554">
        <f t="shared" si="25"/>
        <v>10</v>
      </c>
      <c r="AV53" s="548">
        <f>แยกจำนวนนักเรียน!AV106</f>
        <v>0</v>
      </c>
      <c r="AW53" s="548">
        <f>แยกจำนวนนักเรียน!AW106</f>
        <v>0</v>
      </c>
      <c r="AX53" s="548">
        <f>แยกจำนวนนักเรียน!AX106</f>
        <v>0</v>
      </c>
      <c r="AY53" s="548">
        <f>แยกจำนวนนักเรียน!AY106</f>
        <v>1</v>
      </c>
      <c r="AZ53" s="551">
        <f t="shared" si="26"/>
        <v>2</v>
      </c>
      <c r="BA53" s="554">
        <f t="shared" si="27"/>
        <v>20</v>
      </c>
      <c r="BC53" s="556"/>
      <c r="BD53" s="556">
        <f t="shared" si="30"/>
        <v>1</v>
      </c>
      <c r="BE53" s="244">
        <f t="shared" si="29"/>
        <v>9</v>
      </c>
      <c r="BF53" s="556"/>
      <c r="BG53" s="556"/>
      <c r="BH53" s="556"/>
      <c r="BI53" s="556"/>
      <c r="BJ53" s="556"/>
      <c r="BK53" s="556"/>
      <c r="BL53" s="556"/>
      <c r="BM53" s="556"/>
      <c r="BN53" s="556"/>
      <c r="BO53" s="556"/>
      <c r="BP53" s="556"/>
      <c r="BQ53" s="556"/>
      <c r="BR53" s="556"/>
      <c r="BS53" s="556"/>
      <c r="BT53" s="556"/>
      <c r="BU53" s="556"/>
      <c r="BV53" s="556"/>
      <c r="BW53" s="556"/>
      <c r="BX53" s="556"/>
      <c r="BY53" s="556"/>
      <c r="BZ53" s="556"/>
      <c r="CA53" s="556"/>
      <c r="CB53" s="556"/>
      <c r="CC53" s="556"/>
      <c r="CD53" s="556"/>
      <c r="CE53" s="556"/>
      <c r="CF53" s="556"/>
      <c r="CG53" s="556"/>
      <c r="CH53" s="556"/>
      <c r="CI53" s="556"/>
      <c r="CJ53" s="556"/>
      <c r="CK53" s="556"/>
    </row>
    <row r="54" spans="1:89" s="555" customFormat="1">
      <c r="A54" s="532">
        <v>42</v>
      </c>
      <c r="B54" s="548" t="str">
        <f>แยกจำนวนนักเรียน!B107</f>
        <v>อนุบาลเขาชัยสน</v>
      </c>
      <c r="C54" s="548" t="str">
        <f>แยกจำนวนนักเรียน!C107</f>
        <v>เขาชัยสน</v>
      </c>
      <c r="D54" s="548">
        <f>แยกจำนวนนักเรียน!D107</f>
        <v>0</v>
      </c>
      <c r="E54" s="548">
        <f>แยกจำนวนนักเรียน!E107</f>
        <v>30</v>
      </c>
      <c r="F54" s="548">
        <f>แยกจำนวนนักเรียน!F107</f>
        <v>1</v>
      </c>
      <c r="G54" s="548" t="str">
        <f>แยกจำนวนนักเรียน!G107</f>
        <v>ป</v>
      </c>
      <c r="H54" s="548">
        <f>แยกจำนวนนักเรียน!H107</f>
        <v>27</v>
      </c>
      <c r="I54" s="549">
        <f t="shared" si="3"/>
        <v>1</v>
      </c>
      <c r="J54" s="548">
        <f>แยกจำนวนนักเรียน!J107</f>
        <v>40</v>
      </c>
      <c r="K54" s="549">
        <f t="shared" si="4"/>
        <v>2</v>
      </c>
      <c r="L54" s="548">
        <f>แยกจำนวนนักเรียน!L107</f>
        <v>25</v>
      </c>
      <c r="M54" s="549">
        <f t="shared" si="10"/>
        <v>1</v>
      </c>
      <c r="N54" s="548">
        <f>แยกจำนวนนักเรียน!N107</f>
        <v>37</v>
      </c>
      <c r="O54" s="549">
        <f t="shared" si="11"/>
        <v>1</v>
      </c>
      <c r="P54" s="548">
        <f>แยกจำนวนนักเรียน!P107</f>
        <v>22</v>
      </c>
      <c r="Q54" s="549">
        <f t="shared" si="12"/>
        <v>1</v>
      </c>
      <c r="R54" s="548">
        <f>แยกจำนวนนักเรียน!R107</f>
        <v>24</v>
      </c>
      <c r="S54" s="549">
        <f t="shared" si="13"/>
        <v>1</v>
      </c>
      <c r="T54" s="548">
        <f>แยกจำนวนนักเรียน!T107</f>
        <v>37</v>
      </c>
      <c r="U54" s="549">
        <f t="shared" si="14"/>
        <v>1</v>
      </c>
      <c r="V54" s="548">
        <f>แยกจำนวนนักเรียน!V107</f>
        <v>34</v>
      </c>
      <c r="W54" s="549">
        <f t="shared" si="15"/>
        <v>1</v>
      </c>
      <c r="X54" s="548">
        <f>แยกจำนวนนักเรียน!X107</f>
        <v>0</v>
      </c>
      <c r="Y54" s="548">
        <f>แยกจำนวนนักเรียน!Y107</f>
        <v>0</v>
      </c>
      <c r="Z54" s="548">
        <f>แยกจำนวนนักเรียน!Z107</f>
        <v>0</v>
      </c>
      <c r="AA54" s="548">
        <f>แยกจำนวนนักเรียน!AA107</f>
        <v>0</v>
      </c>
      <c r="AB54" s="548">
        <f>แยกจำนวนนักเรียน!AB107</f>
        <v>0</v>
      </c>
      <c r="AC54" s="548">
        <f>แยกจำนวนนักเรียน!AC107</f>
        <v>0</v>
      </c>
      <c r="AD54" s="548">
        <f>แยกจำนวนนักเรียน!AD107</f>
        <v>0</v>
      </c>
      <c r="AE54" s="548">
        <f>แยกจำนวนนักเรียน!AE107</f>
        <v>0</v>
      </c>
      <c r="AF54" s="548">
        <f>แยกจำนวนนักเรียน!AF107</f>
        <v>0</v>
      </c>
      <c r="AG54" s="548">
        <f>แยกจำนวนนักเรียน!AG107</f>
        <v>0</v>
      </c>
      <c r="AH54" s="548">
        <f>แยกจำนวนนักเรียน!AH107</f>
        <v>0</v>
      </c>
      <c r="AI54" s="548">
        <f>แยกจำนวนนักเรียน!AI107</f>
        <v>0</v>
      </c>
      <c r="AJ54" s="550">
        <f t="shared" si="16"/>
        <v>246</v>
      </c>
      <c r="AK54" s="551">
        <f t="shared" si="17"/>
        <v>9</v>
      </c>
      <c r="AL54" s="548">
        <f>แยกจำนวนนักเรียน!AL107</f>
        <v>1</v>
      </c>
      <c r="AM54" s="548">
        <f>แยกจำนวนนักเรียน!AM107</f>
        <v>14</v>
      </c>
      <c r="AN54" s="551">
        <f t="shared" si="18"/>
        <v>15</v>
      </c>
      <c r="AO54" s="552">
        <f t="shared" si="19"/>
        <v>1</v>
      </c>
      <c r="AP54" s="494">
        <f t="shared" si="20"/>
        <v>12</v>
      </c>
      <c r="AQ54" s="551">
        <f t="shared" si="21"/>
        <v>13</v>
      </c>
      <c r="AR54" s="553">
        <f t="shared" si="22"/>
        <v>0</v>
      </c>
      <c r="AS54" s="553">
        <f t="shared" si="23"/>
        <v>2</v>
      </c>
      <c r="AT54" s="553">
        <f t="shared" si="24"/>
        <v>2</v>
      </c>
      <c r="AU54" s="554">
        <f t="shared" si="25"/>
        <v>15.384615384615385</v>
      </c>
      <c r="AV54" s="548">
        <f>แยกจำนวนนักเรียน!AV107</f>
        <v>0</v>
      </c>
      <c r="AW54" s="548">
        <f>แยกจำนวนนักเรียน!AW107</f>
        <v>0</v>
      </c>
      <c r="AX54" s="548">
        <f>แยกจำนวนนักเรียน!AX107</f>
        <v>0</v>
      </c>
      <c r="AY54" s="548">
        <f>แยกจำนวนนักเรียน!AY107</f>
        <v>1</v>
      </c>
      <c r="AZ54" s="551">
        <f t="shared" si="26"/>
        <v>3</v>
      </c>
      <c r="BA54" s="554">
        <f t="shared" si="27"/>
        <v>23.076923076923077</v>
      </c>
      <c r="BC54" s="556"/>
      <c r="BD54" s="556">
        <f t="shared" si="30"/>
        <v>1</v>
      </c>
      <c r="BE54" s="244">
        <f t="shared" si="29"/>
        <v>12</v>
      </c>
      <c r="BF54" s="556"/>
      <c r="BG54" s="556"/>
      <c r="BH54" s="556"/>
      <c r="BI54" s="556"/>
      <c r="BJ54" s="556"/>
      <c r="BK54" s="556"/>
      <c r="BL54" s="556"/>
      <c r="BM54" s="556"/>
      <c r="BN54" s="556"/>
      <c r="BO54" s="556"/>
      <c r="BP54" s="556"/>
      <c r="BQ54" s="556"/>
      <c r="BR54" s="556"/>
      <c r="BS54" s="556"/>
      <c r="BT54" s="556"/>
      <c r="BU54" s="556"/>
      <c r="BV54" s="556"/>
      <c r="BW54" s="556"/>
      <c r="BX54" s="556"/>
      <c r="BY54" s="556"/>
      <c r="BZ54" s="556"/>
      <c r="CA54" s="556"/>
      <c r="CB54" s="556"/>
      <c r="CC54" s="556"/>
      <c r="CD54" s="556"/>
      <c r="CE54" s="556"/>
      <c r="CF54" s="556"/>
      <c r="CG54" s="556"/>
      <c r="CH54" s="556"/>
      <c r="CI54" s="556"/>
      <c r="CJ54" s="556"/>
      <c r="CK54" s="556"/>
    </row>
    <row r="55" spans="1:89" s="555" customFormat="1">
      <c r="A55" s="532">
        <v>43</v>
      </c>
      <c r="B55" s="548" t="str">
        <f>แยกจำนวนนักเรียน!B108</f>
        <v>บ้านด่านโลด</v>
      </c>
      <c r="C55" s="548" t="str">
        <f>แยกจำนวนนักเรียน!C108</f>
        <v>ตะโหมด</v>
      </c>
      <c r="D55" s="548">
        <f>แยกจำนวนนักเรียน!D108</f>
        <v>0</v>
      </c>
      <c r="E55" s="548">
        <f>แยกจำนวนนักเรียน!E108</f>
        <v>25</v>
      </c>
      <c r="F55" s="548">
        <f>แยกจำนวนนักเรียน!F108</f>
        <v>4</v>
      </c>
      <c r="G55" s="548" t="str">
        <f>แยกจำนวนนักเรียน!G108</f>
        <v>ป</v>
      </c>
      <c r="H55" s="548">
        <f>แยกจำนวนนักเรียน!H108</f>
        <v>36</v>
      </c>
      <c r="I55" s="549">
        <f t="shared" si="3"/>
        <v>1</v>
      </c>
      <c r="J55" s="548">
        <f>แยกจำนวนนักเรียน!J108</f>
        <v>21</v>
      </c>
      <c r="K55" s="549">
        <f t="shared" si="4"/>
        <v>1</v>
      </c>
      <c r="L55" s="548">
        <f>แยกจำนวนนักเรียน!L108</f>
        <v>33</v>
      </c>
      <c r="M55" s="549">
        <f t="shared" si="10"/>
        <v>1</v>
      </c>
      <c r="N55" s="548">
        <f>แยกจำนวนนักเรียน!N108</f>
        <v>26</v>
      </c>
      <c r="O55" s="549">
        <f t="shared" si="11"/>
        <v>1</v>
      </c>
      <c r="P55" s="548">
        <f>แยกจำนวนนักเรียน!P108</f>
        <v>29</v>
      </c>
      <c r="Q55" s="549">
        <f t="shared" si="12"/>
        <v>1</v>
      </c>
      <c r="R55" s="548">
        <f>แยกจำนวนนักเรียน!R108</f>
        <v>29</v>
      </c>
      <c r="S55" s="549">
        <f t="shared" si="13"/>
        <v>1</v>
      </c>
      <c r="T55" s="548">
        <f>แยกจำนวนนักเรียน!T108</f>
        <v>28</v>
      </c>
      <c r="U55" s="549">
        <f t="shared" si="14"/>
        <v>1</v>
      </c>
      <c r="V55" s="548">
        <f>แยกจำนวนนักเรียน!V108</f>
        <v>32</v>
      </c>
      <c r="W55" s="549">
        <f t="shared" si="15"/>
        <v>1</v>
      </c>
      <c r="X55" s="548">
        <f>แยกจำนวนนักเรียน!X108</f>
        <v>0</v>
      </c>
      <c r="Y55" s="548">
        <f>แยกจำนวนนักเรียน!Y108</f>
        <v>0</v>
      </c>
      <c r="Z55" s="548">
        <f>แยกจำนวนนักเรียน!Z108</f>
        <v>0</v>
      </c>
      <c r="AA55" s="548">
        <f>แยกจำนวนนักเรียน!AA108</f>
        <v>0</v>
      </c>
      <c r="AB55" s="548">
        <f>แยกจำนวนนักเรียน!AB108</f>
        <v>0</v>
      </c>
      <c r="AC55" s="548">
        <f>แยกจำนวนนักเรียน!AC108</f>
        <v>0</v>
      </c>
      <c r="AD55" s="548">
        <f>แยกจำนวนนักเรียน!AD108</f>
        <v>0</v>
      </c>
      <c r="AE55" s="548">
        <f>แยกจำนวนนักเรียน!AE108</f>
        <v>0</v>
      </c>
      <c r="AF55" s="548">
        <f>แยกจำนวนนักเรียน!AF108</f>
        <v>0</v>
      </c>
      <c r="AG55" s="548">
        <f>แยกจำนวนนักเรียน!AG108</f>
        <v>0</v>
      </c>
      <c r="AH55" s="548">
        <f>แยกจำนวนนักเรียน!AH108</f>
        <v>0</v>
      </c>
      <c r="AI55" s="548">
        <f>แยกจำนวนนักเรียน!AI108</f>
        <v>0</v>
      </c>
      <c r="AJ55" s="550">
        <f t="shared" si="16"/>
        <v>234</v>
      </c>
      <c r="AK55" s="551">
        <f t="shared" si="17"/>
        <v>8</v>
      </c>
      <c r="AL55" s="548">
        <f>แยกจำนวนนักเรียน!AL108</f>
        <v>1</v>
      </c>
      <c r="AM55" s="548">
        <f>แยกจำนวนนักเรียน!AM108</f>
        <v>17</v>
      </c>
      <c r="AN55" s="551">
        <f t="shared" si="18"/>
        <v>18</v>
      </c>
      <c r="AO55" s="552">
        <f t="shared" si="19"/>
        <v>1</v>
      </c>
      <c r="AP55" s="494">
        <f t="shared" si="20"/>
        <v>11</v>
      </c>
      <c r="AQ55" s="551">
        <f t="shared" si="21"/>
        <v>12</v>
      </c>
      <c r="AR55" s="553">
        <f t="shared" si="22"/>
        <v>0</v>
      </c>
      <c r="AS55" s="553">
        <f t="shared" si="23"/>
        <v>6</v>
      </c>
      <c r="AT55" s="553">
        <f t="shared" si="24"/>
        <v>6</v>
      </c>
      <c r="AU55" s="554">
        <f t="shared" si="25"/>
        <v>50</v>
      </c>
      <c r="AV55" s="548">
        <f>แยกจำนวนนักเรียน!AV108</f>
        <v>1</v>
      </c>
      <c r="AW55" s="548">
        <f>แยกจำนวนนักเรียน!AW108</f>
        <v>0</v>
      </c>
      <c r="AX55" s="548">
        <f>แยกจำนวนนักเรียน!AX108</f>
        <v>0</v>
      </c>
      <c r="AY55" s="548">
        <f>แยกจำนวนนักเรียน!AY108</f>
        <v>0</v>
      </c>
      <c r="AZ55" s="551">
        <f t="shared" si="26"/>
        <v>5</v>
      </c>
      <c r="BA55" s="554">
        <f t="shared" si="27"/>
        <v>41.666666666666671</v>
      </c>
      <c r="BC55" s="556"/>
      <c r="BD55" s="556">
        <f t="shared" si="30"/>
        <v>1</v>
      </c>
      <c r="BE55" s="244">
        <f t="shared" si="29"/>
        <v>11</v>
      </c>
      <c r="BF55" s="556"/>
      <c r="BG55" s="556"/>
      <c r="BH55" s="556"/>
      <c r="BI55" s="556"/>
      <c r="BJ55" s="556"/>
      <c r="BK55" s="556"/>
      <c r="BL55" s="556"/>
      <c r="BM55" s="556"/>
      <c r="BN55" s="556"/>
      <c r="BO55" s="556"/>
      <c r="BP55" s="556"/>
      <c r="BQ55" s="556"/>
      <c r="BR55" s="556"/>
      <c r="BS55" s="556"/>
      <c r="BT55" s="556"/>
      <c r="BU55" s="556"/>
      <c r="BV55" s="556"/>
      <c r="BW55" s="556"/>
      <c r="BX55" s="556"/>
      <c r="BY55" s="556"/>
      <c r="BZ55" s="556"/>
      <c r="CA55" s="556"/>
      <c r="CB55" s="556"/>
      <c r="CC55" s="556"/>
      <c r="CD55" s="556"/>
      <c r="CE55" s="556"/>
      <c r="CF55" s="556"/>
      <c r="CG55" s="556"/>
      <c r="CH55" s="556"/>
      <c r="CI55" s="556"/>
      <c r="CJ55" s="556"/>
      <c r="CK55" s="556"/>
    </row>
    <row r="56" spans="1:89" s="555" customFormat="1">
      <c r="A56" s="532">
        <v>44</v>
      </c>
      <c r="B56" s="557" t="str">
        <f>แยกจำนวนนักเรียน!B109</f>
        <v>บ้านพรุนายขาว</v>
      </c>
      <c r="C56" s="557" t="str">
        <f>แยกจำนวนนักเรียน!C109</f>
        <v>ตะโหมด</v>
      </c>
      <c r="D56" s="557">
        <f>แยกจำนวนนักเรียน!D109</f>
        <v>0</v>
      </c>
      <c r="E56" s="557">
        <f>แยกจำนวนนักเรียน!E109</f>
        <v>15</v>
      </c>
      <c r="F56" s="557">
        <f>แยกจำนวนนักเรียน!F109</f>
        <v>4</v>
      </c>
      <c r="G56" s="557" t="str">
        <f>แยกจำนวนนักเรียน!G109</f>
        <v>ป</v>
      </c>
      <c r="H56" s="557">
        <f>แยกจำนวนนักเรียน!H109</f>
        <v>29</v>
      </c>
      <c r="I56" s="558">
        <f t="shared" si="3"/>
        <v>1</v>
      </c>
      <c r="J56" s="557">
        <f>แยกจำนวนนักเรียน!J109</f>
        <v>31</v>
      </c>
      <c r="K56" s="558">
        <f t="shared" si="4"/>
        <v>1</v>
      </c>
      <c r="L56" s="557">
        <f>แยกจำนวนนักเรียน!L109</f>
        <v>24</v>
      </c>
      <c r="M56" s="558">
        <f t="shared" si="10"/>
        <v>1</v>
      </c>
      <c r="N56" s="557">
        <f>แยกจำนวนนักเรียน!N109</f>
        <v>20</v>
      </c>
      <c r="O56" s="558">
        <f t="shared" si="11"/>
        <v>1</v>
      </c>
      <c r="P56" s="557">
        <f>แยกจำนวนนักเรียน!P109</f>
        <v>18</v>
      </c>
      <c r="Q56" s="558">
        <f t="shared" si="12"/>
        <v>1</v>
      </c>
      <c r="R56" s="557">
        <f>แยกจำนวนนักเรียน!R109</f>
        <v>30</v>
      </c>
      <c r="S56" s="558">
        <f t="shared" si="13"/>
        <v>1</v>
      </c>
      <c r="T56" s="557">
        <f>แยกจำนวนนักเรียน!T109</f>
        <v>17</v>
      </c>
      <c r="U56" s="558">
        <f t="shared" si="14"/>
        <v>1</v>
      </c>
      <c r="V56" s="557">
        <f>แยกจำนวนนักเรียน!V109</f>
        <v>24</v>
      </c>
      <c r="W56" s="558">
        <f t="shared" si="15"/>
        <v>1</v>
      </c>
      <c r="X56" s="557">
        <f>แยกจำนวนนักเรียน!X109</f>
        <v>0</v>
      </c>
      <c r="Y56" s="557">
        <f>แยกจำนวนนักเรียน!Y109</f>
        <v>0</v>
      </c>
      <c r="Z56" s="557">
        <f>แยกจำนวนนักเรียน!Z109</f>
        <v>0</v>
      </c>
      <c r="AA56" s="557">
        <f>แยกจำนวนนักเรียน!AA109</f>
        <v>0</v>
      </c>
      <c r="AB56" s="557">
        <f>แยกจำนวนนักเรียน!AB109</f>
        <v>0</v>
      </c>
      <c r="AC56" s="557">
        <f>แยกจำนวนนักเรียน!AC109</f>
        <v>0</v>
      </c>
      <c r="AD56" s="557">
        <f>แยกจำนวนนักเรียน!AD109</f>
        <v>0</v>
      </c>
      <c r="AE56" s="557">
        <f>แยกจำนวนนักเรียน!AE109</f>
        <v>0</v>
      </c>
      <c r="AF56" s="557">
        <f>แยกจำนวนนักเรียน!AF109</f>
        <v>0</v>
      </c>
      <c r="AG56" s="557">
        <f>แยกจำนวนนักเรียน!AG109</f>
        <v>0</v>
      </c>
      <c r="AH56" s="557">
        <f>แยกจำนวนนักเรียน!AH109</f>
        <v>0</v>
      </c>
      <c r="AI56" s="557">
        <f>แยกจำนวนนักเรียน!AI109</f>
        <v>0</v>
      </c>
      <c r="AJ56" s="559">
        <f t="shared" si="16"/>
        <v>193</v>
      </c>
      <c r="AK56" s="560">
        <f t="shared" si="17"/>
        <v>8</v>
      </c>
      <c r="AL56" s="557">
        <f>แยกจำนวนนักเรียน!AL109</f>
        <v>1</v>
      </c>
      <c r="AM56" s="557">
        <f>แยกจำนวนนักเรียน!AM109</f>
        <v>15</v>
      </c>
      <c r="AN56" s="560">
        <f t="shared" si="18"/>
        <v>16</v>
      </c>
      <c r="AO56" s="561">
        <f t="shared" si="19"/>
        <v>1</v>
      </c>
      <c r="AP56" s="547">
        <f t="shared" si="20"/>
        <v>10</v>
      </c>
      <c r="AQ56" s="560">
        <f t="shared" si="21"/>
        <v>11</v>
      </c>
      <c r="AR56" s="562">
        <f t="shared" si="22"/>
        <v>0</v>
      </c>
      <c r="AS56" s="562">
        <f t="shared" si="23"/>
        <v>5</v>
      </c>
      <c r="AT56" s="562">
        <f t="shared" si="24"/>
        <v>5</v>
      </c>
      <c r="AU56" s="563">
        <f t="shared" si="25"/>
        <v>45.454545454545453</v>
      </c>
      <c r="AV56" s="557">
        <f>แยกจำนวนนักเรียน!AV109</f>
        <v>0</v>
      </c>
      <c r="AW56" s="557">
        <f>แยกจำนวนนักเรียน!AW109</f>
        <v>0</v>
      </c>
      <c r="AX56" s="557">
        <f>แยกจำนวนนักเรียน!AX109</f>
        <v>0</v>
      </c>
      <c r="AY56" s="557">
        <f>แยกจำนวนนักเรียน!AY109</f>
        <v>0</v>
      </c>
      <c r="AZ56" s="560">
        <f t="shared" si="26"/>
        <v>5</v>
      </c>
      <c r="BA56" s="563">
        <f t="shared" si="27"/>
        <v>45.454545454545453</v>
      </c>
      <c r="BC56" s="556"/>
      <c r="BD56" s="556">
        <f t="shared" si="30"/>
        <v>1</v>
      </c>
      <c r="BE56" s="244">
        <f t="shared" si="29"/>
        <v>10</v>
      </c>
      <c r="BF56" s="556"/>
      <c r="BG56" s="556"/>
      <c r="BH56" s="556"/>
      <c r="BI56" s="556"/>
      <c r="BJ56" s="556"/>
      <c r="BK56" s="556"/>
      <c r="BL56" s="556"/>
      <c r="BM56" s="556"/>
      <c r="BN56" s="556"/>
      <c r="BO56" s="556"/>
      <c r="BP56" s="556"/>
      <c r="BQ56" s="556"/>
      <c r="BR56" s="556"/>
      <c r="BS56" s="556"/>
      <c r="BT56" s="556"/>
      <c r="BU56" s="556"/>
      <c r="BV56" s="556"/>
      <c r="BW56" s="556"/>
      <c r="BX56" s="556"/>
      <c r="BY56" s="556"/>
      <c r="BZ56" s="556"/>
      <c r="CA56" s="556"/>
      <c r="CB56" s="556"/>
      <c r="CC56" s="556"/>
      <c r="CD56" s="556"/>
      <c r="CE56" s="556"/>
      <c r="CF56" s="556"/>
      <c r="CG56" s="556"/>
      <c r="CH56" s="556"/>
      <c r="CI56" s="556"/>
      <c r="CJ56" s="556"/>
      <c r="CK56" s="556"/>
    </row>
    <row r="57" spans="1:89" s="566" customFormat="1" ht="22.5" customHeight="1">
      <c r="A57" s="843" t="s">
        <v>508</v>
      </c>
      <c r="B57" s="843"/>
      <c r="C57" s="843"/>
      <c r="D57" s="843"/>
      <c r="E57" s="843"/>
      <c r="F57" s="843"/>
      <c r="G57" s="843"/>
      <c r="H57" s="564">
        <f>SUM(H12:H56)</f>
        <v>838</v>
      </c>
      <c r="I57" s="564">
        <f t="shared" ref="I57:BB57" si="32">SUM(I12:I56)</f>
        <v>44</v>
      </c>
      <c r="J57" s="564">
        <f t="shared" si="32"/>
        <v>941</v>
      </c>
      <c r="K57" s="564">
        <f t="shared" si="32"/>
        <v>46</v>
      </c>
      <c r="L57" s="564">
        <f t="shared" si="32"/>
        <v>940</v>
      </c>
      <c r="M57" s="564">
        <f t="shared" si="32"/>
        <v>44</v>
      </c>
      <c r="N57" s="564">
        <f t="shared" si="32"/>
        <v>940</v>
      </c>
      <c r="O57" s="564">
        <f t="shared" si="32"/>
        <v>44</v>
      </c>
      <c r="P57" s="564">
        <f t="shared" si="32"/>
        <v>958</v>
      </c>
      <c r="Q57" s="564">
        <f t="shared" si="32"/>
        <v>44</v>
      </c>
      <c r="R57" s="564">
        <f t="shared" si="32"/>
        <v>977</v>
      </c>
      <c r="S57" s="564">
        <f t="shared" si="32"/>
        <v>44</v>
      </c>
      <c r="T57" s="564">
        <f t="shared" si="32"/>
        <v>923</v>
      </c>
      <c r="U57" s="564">
        <f t="shared" si="32"/>
        <v>44</v>
      </c>
      <c r="V57" s="564">
        <f t="shared" si="32"/>
        <v>929</v>
      </c>
      <c r="W57" s="564">
        <f t="shared" si="32"/>
        <v>44</v>
      </c>
      <c r="X57" s="564">
        <f t="shared" si="32"/>
        <v>0</v>
      </c>
      <c r="Y57" s="564">
        <f t="shared" si="32"/>
        <v>0</v>
      </c>
      <c r="Z57" s="564">
        <f t="shared" si="32"/>
        <v>0</v>
      </c>
      <c r="AA57" s="564">
        <f t="shared" si="32"/>
        <v>0</v>
      </c>
      <c r="AB57" s="564">
        <f t="shared" si="32"/>
        <v>0</v>
      </c>
      <c r="AC57" s="564">
        <f t="shared" si="32"/>
        <v>0</v>
      </c>
      <c r="AD57" s="564">
        <f t="shared" si="32"/>
        <v>0</v>
      </c>
      <c r="AE57" s="564">
        <f t="shared" si="32"/>
        <v>0</v>
      </c>
      <c r="AF57" s="564">
        <f t="shared" si="32"/>
        <v>0</v>
      </c>
      <c r="AG57" s="564">
        <f t="shared" si="32"/>
        <v>0</v>
      </c>
      <c r="AH57" s="564">
        <f t="shared" si="32"/>
        <v>0</v>
      </c>
      <c r="AI57" s="564">
        <f t="shared" si="32"/>
        <v>0</v>
      </c>
      <c r="AJ57" s="564">
        <f t="shared" si="32"/>
        <v>7446</v>
      </c>
      <c r="AK57" s="564">
        <f t="shared" si="32"/>
        <v>354</v>
      </c>
      <c r="AL57" s="564">
        <f t="shared" si="32"/>
        <v>45</v>
      </c>
      <c r="AM57" s="564">
        <f t="shared" si="32"/>
        <v>443</v>
      </c>
      <c r="AN57" s="564">
        <f t="shared" si="32"/>
        <v>488</v>
      </c>
      <c r="AO57" s="564">
        <f t="shared" si="32"/>
        <v>44</v>
      </c>
      <c r="AP57" s="564">
        <f t="shared" si="32"/>
        <v>417</v>
      </c>
      <c r="AQ57" s="564">
        <f t="shared" si="32"/>
        <v>461</v>
      </c>
      <c r="AR57" s="564">
        <f t="shared" si="32"/>
        <v>1</v>
      </c>
      <c r="AS57" s="564">
        <f t="shared" si="32"/>
        <v>26</v>
      </c>
      <c r="AT57" s="564">
        <f t="shared" si="32"/>
        <v>27</v>
      </c>
      <c r="AU57" s="563">
        <f t="shared" si="25"/>
        <v>5.8568329718004337</v>
      </c>
      <c r="AV57" s="564">
        <f t="shared" si="32"/>
        <v>14</v>
      </c>
      <c r="AW57" s="564">
        <f t="shared" si="32"/>
        <v>3</v>
      </c>
      <c r="AX57" s="564">
        <f t="shared" si="32"/>
        <v>1</v>
      </c>
      <c r="AY57" s="564">
        <f t="shared" si="32"/>
        <v>4</v>
      </c>
      <c r="AZ57" s="564">
        <f t="shared" si="32"/>
        <v>15</v>
      </c>
      <c r="BA57" s="563">
        <f t="shared" si="27"/>
        <v>3.2537960954446854</v>
      </c>
      <c r="BB57" s="564">
        <f t="shared" si="32"/>
        <v>0</v>
      </c>
      <c r="BC57" s="567"/>
      <c r="BD57" s="567"/>
      <c r="BE57" s="567"/>
      <c r="BF57" s="567"/>
      <c r="BG57" s="567"/>
      <c r="BH57" s="567"/>
      <c r="BI57" s="567"/>
      <c r="BJ57" s="567"/>
      <c r="BK57" s="567"/>
      <c r="BL57" s="567"/>
      <c r="BM57" s="567"/>
      <c r="BN57" s="567"/>
      <c r="BO57" s="567"/>
      <c r="BP57" s="567"/>
      <c r="BQ57" s="567"/>
      <c r="BR57" s="567"/>
      <c r="BS57" s="567"/>
      <c r="BT57" s="567"/>
      <c r="BU57" s="567"/>
      <c r="BV57" s="567"/>
      <c r="BW57" s="567"/>
      <c r="BX57" s="567"/>
      <c r="BY57" s="567"/>
      <c r="BZ57" s="567"/>
      <c r="CA57" s="567"/>
      <c r="CB57" s="567"/>
      <c r="CC57" s="567"/>
      <c r="CD57" s="567"/>
      <c r="CE57" s="567"/>
      <c r="CF57" s="567"/>
      <c r="CG57" s="567"/>
      <c r="CH57" s="567"/>
      <c r="CI57" s="567"/>
      <c r="CJ57" s="567"/>
      <c r="CK57" s="567"/>
    </row>
    <row r="58" spans="1:89" ht="25.5" customHeight="1"/>
    <row r="59" spans="1:89" ht="25.5" customHeight="1"/>
    <row r="60" spans="1:89" ht="25.5" customHeight="1"/>
    <row r="61" spans="1:89" ht="25.5" customHeight="1"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</row>
    <row r="62" spans="1:89" ht="25.5" customHeight="1"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</row>
    <row r="63" spans="1:89" s="54" customForma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3"/>
      <c r="AV63" s="52"/>
      <c r="AW63" s="52"/>
      <c r="AX63" s="52"/>
      <c r="AY63" s="52"/>
      <c r="AZ63" s="52"/>
      <c r="BA63" s="53"/>
    </row>
    <row r="64" spans="1:89" s="54" customForma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3"/>
      <c r="AV64" s="52"/>
      <c r="AW64" s="52"/>
      <c r="AX64" s="52"/>
      <c r="AY64" s="52"/>
      <c r="AZ64" s="52"/>
      <c r="BA64" s="53"/>
    </row>
    <row r="65" spans="1:53" s="54" customForma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3"/>
      <c r="AV65" s="52"/>
      <c r="AW65" s="52"/>
      <c r="AX65" s="52"/>
      <c r="AY65" s="52"/>
      <c r="AZ65" s="52"/>
      <c r="BA65" s="53"/>
    </row>
    <row r="66" spans="1:53" s="54" customForma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3"/>
      <c r="AV66" s="52"/>
      <c r="AW66" s="52"/>
      <c r="AX66" s="52"/>
      <c r="AY66" s="52"/>
      <c r="AZ66" s="52"/>
      <c r="BA66" s="53"/>
    </row>
    <row r="67" spans="1:53" s="54" customForma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3"/>
      <c r="AV67" s="52"/>
      <c r="AW67" s="52"/>
      <c r="AX67" s="52"/>
      <c r="AY67" s="52"/>
      <c r="AZ67" s="52"/>
      <c r="BA67" s="53"/>
    </row>
    <row r="68" spans="1:53" s="54" customForma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3"/>
      <c r="AV68" s="52"/>
      <c r="AW68" s="52"/>
      <c r="AX68" s="52"/>
      <c r="AY68" s="52"/>
      <c r="AZ68" s="52"/>
      <c r="BA68" s="53"/>
    </row>
    <row r="69" spans="1:53" s="54" customForma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3"/>
      <c r="AV69" s="52"/>
      <c r="AW69" s="52"/>
      <c r="AX69" s="52"/>
      <c r="AY69" s="52"/>
      <c r="AZ69" s="52"/>
      <c r="BA69" s="53"/>
    </row>
    <row r="70" spans="1:53" s="54" customForma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3"/>
      <c r="AV70" s="52"/>
      <c r="AW70" s="52"/>
      <c r="AX70" s="52"/>
      <c r="AY70" s="52"/>
      <c r="AZ70" s="52"/>
      <c r="BA70" s="53"/>
    </row>
    <row r="71" spans="1:53" s="54" customForma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3"/>
      <c r="AV71" s="52"/>
      <c r="AW71" s="52"/>
      <c r="AX71" s="52"/>
      <c r="AY71" s="52"/>
      <c r="AZ71" s="52"/>
      <c r="BA71" s="53"/>
    </row>
    <row r="72" spans="1:53" s="54" customForma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3"/>
      <c r="AV72" s="52"/>
      <c r="AW72" s="52"/>
      <c r="AX72" s="52"/>
      <c r="AY72" s="52"/>
      <c r="AZ72" s="52"/>
      <c r="BA72" s="53"/>
    </row>
    <row r="73" spans="1:53" s="54" customForma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3"/>
      <c r="AV73" s="52"/>
      <c r="AW73" s="52"/>
      <c r="AX73" s="52"/>
      <c r="AY73" s="52"/>
      <c r="AZ73" s="52"/>
      <c r="BA73" s="53"/>
    </row>
    <row r="74" spans="1:53" s="54" customForma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3"/>
      <c r="AV74" s="52"/>
      <c r="AW74" s="52"/>
      <c r="AX74" s="52"/>
      <c r="AY74" s="52"/>
      <c r="AZ74" s="52"/>
      <c r="BA74" s="53"/>
    </row>
    <row r="75" spans="1:53" s="54" customForma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3"/>
      <c r="AV75" s="52"/>
      <c r="AW75" s="52"/>
      <c r="AX75" s="52"/>
      <c r="AY75" s="52"/>
      <c r="AZ75" s="52"/>
      <c r="BA75" s="53"/>
    </row>
    <row r="76" spans="1:53" s="54" customForma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3"/>
      <c r="AV76" s="52"/>
      <c r="AW76" s="52"/>
      <c r="AX76" s="52"/>
      <c r="AY76" s="52"/>
      <c r="AZ76" s="52"/>
      <c r="BA76" s="53"/>
    </row>
    <row r="77" spans="1:53" s="54" customForma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3"/>
      <c r="AV77" s="52"/>
      <c r="AW77" s="52"/>
      <c r="AX77" s="52"/>
      <c r="AY77" s="52"/>
      <c r="AZ77" s="52"/>
      <c r="BA77" s="53"/>
    </row>
    <row r="78" spans="1:53" s="54" customForma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3"/>
      <c r="AV78" s="52"/>
      <c r="AW78" s="52"/>
      <c r="AX78" s="52"/>
      <c r="AY78" s="52"/>
      <c r="AZ78" s="52"/>
      <c r="BA78" s="53"/>
    </row>
    <row r="79" spans="1:53" s="54" customForma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3"/>
      <c r="AV79" s="52"/>
      <c r="AW79" s="52"/>
      <c r="AX79" s="52"/>
      <c r="AY79" s="52"/>
      <c r="AZ79" s="52"/>
      <c r="BA79" s="53"/>
    </row>
    <row r="80" spans="1:53" s="54" customForma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3"/>
      <c r="AV80" s="52"/>
      <c r="AW80" s="52"/>
      <c r="AX80" s="52"/>
      <c r="AY80" s="52"/>
      <c r="AZ80" s="52"/>
      <c r="BA80" s="53"/>
    </row>
    <row r="81" spans="1:53" s="54" customForma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3"/>
      <c r="AV81" s="52"/>
      <c r="AW81" s="52"/>
      <c r="AX81" s="52"/>
      <c r="AY81" s="52"/>
      <c r="AZ81" s="52"/>
      <c r="BA81" s="53"/>
    </row>
    <row r="82" spans="1:53" s="54" customForma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3"/>
      <c r="AV82" s="52"/>
      <c r="AW82" s="52"/>
      <c r="AX82" s="52"/>
      <c r="AY82" s="52"/>
      <c r="AZ82" s="52"/>
      <c r="BA82" s="53"/>
    </row>
    <row r="83" spans="1:53" s="54" customForma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3"/>
      <c r="AV83" s="52"/>
      <c r="AW83" s="52"/>
      <c r="AX83" s="52"/>
      <c r="AY83" s="52"/>
      <c r="AZ83" s="52"/>
      <c r="BA83" s="53"/>
    </row>
    <row r="84" spans="1:53" s="54" customForma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3"/>
      <c r="AV84" s="52"/>
      <c r="AW84" s="52"/>
      <c r="AX84" s="52"/>
      <c r="AY84" s="52"/>
      <c r="AZ84" s="52"/>
      <c r="BA84" s="53"/>
    </row>
    <row r="85" spans="1:53" s="54" customForma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3"/>
      <c r="AV85" s="52"/>
      <c r="AW85" s="52"/>
      <c r="AX85" s="52"/>
      <c r="AY85" s="52"/>
      <c r="AZ85" s="52"/>
      <c r="BA85" s="53"/>
    </row>
    <row r="86" spans="1:53" s="54" customForma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3"/>
      <c r="AV86" s="52"/>
      <c r="AW86" s="52"/>
      <c r="AX86" s="52"/>
      <c r="AY86" s="52"/>
      <c r="AZ86" s="52"/>
      <c r="BA86" s="53"/>
    </row>
    <row r="87" spans="1:53" s="54" customFormat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3"/>
      <c r="AV87" s="52"/>
      <c r="AW87" s="52"/>
      <c r="AX87" s="52"/>
      <c r="AY87" s="52"/>
      <c r="AZ87" s="52"/>
      <c r="BA87" s="53"/>
    </row>
    <row r="88" spans="1:53" s="54" customFormat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3"/>
      <c r="AV88" s="52"/>
      <c r="AW88" s="52"/>
      <c r="AX88" s="52"/>
      <c r="AY88" s="52"/>
      <c r="AZ88" s="52"/>
      <c r="BA88" s="53"/>
    </row>
    <row r="89" spans="1:53" s="54" customFormat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3"/>
      <c r="AV89" s="52"/>
      <c r="AW89" s="52"/>
      <c r="AX89" s="52"/>
      <c r="AY89" s="52"/>
      <c r="AZ89" s="52"/>
      <c r="BA89" s="53"/>
    </row>
    <row r="90" spans="1:53" s="54" customFormat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3"/>
      <c r="AV90" s="52"/>
      <c r="AW90" s="52"/>
      <c r="AX90" s="52"/>
      <c r="AY90" s="52"/>
      <c r="AZ90" s="52"/>
      <c r="BA90" s="53"/>
    </row>
  </sheetData>
  <mergeCells count="61">
    <mergeCell ref="BD9:BE9"/>
    <mergeCell ref="A57:G57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12:BD56">
    <cfRule type="cellIs" dxfId="52" priority="5" stopIfTrue="1" operator="notBetween">
      <formula>1</formula>
      <formula>1</formula>
    </cfRule>
  </conditionalFormatting>
  <conditionalFormatting sqref="BD2">
    <cfRule type="cellIs" dxfId="51" priority="6" stopIfTrue="1" operator="greaterThan">
      <formula>1</formula>
    </cfRule>
  </conditionalFormatting>
  <conditionalFormatting sqref="AJ12:AJ56">
    <cfRule type="cellIs" dxfId="50" priority="7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55"/>
  <sheetViews>
    <sheetView zoomScale="75" workbookViewId="0">
      <pane xSplit="5" ySplit="11" topLeftCell="AP12" activePane="bottomRight" state="frozen"/>
      <selection pane="topRight" activeCell="F1" sqref="F1"/>
      <selection pane="bottomLeft" activeCell="A11" sqref="A11"/>
      <selection pane="bottomRight" activeCell="BE14" sqref="BE14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27" customHeight="1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245">
        <f t="shared" ref="AP1" si="3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57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228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37" t="s">
        <v>0</v>
      </c>
      <c r="B7" s="235"/>
      <c r="C7" s="238"/>
      <c r="D7" s="238"/>
      <c r="E7" s="235" t="s">
        <v>8</v>
      </c>
      <c r="F7" s="235"/>
      <c r="G7" s="237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235"/>
      <c r="AV7" s="235"/>
      <c r="AW7" s="235" t="s">
        <v>22</v>
      </c>
      <c r="AX7" s="235" t="s">
        <v>22</v>
      </c>
      <c r="AY7" s="235" t="s">
        <v>40</v>
      </c>
      <c r="AZ7" s="239" t="s">
        <v>49</v>
      </c>
      <c r="BA7" s="239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41"/>
      <c r="C8" s="8" t="s">
        <v>6</v>
      </c>
      <c r="D8" s="8"/>
      <c r="E8" s="241" t="s">
        <v>10</v>
      </c>
      <c r="F8" s="241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25" t="s">
        <v>111</v>
      </c>
      <c r="Y8" s="826"/>
      <c r="Z8" s="825" t="s">
        <v>112</v>
      </c>
      <c r="AA8" s="826"/>
      <c r="AB8" s="825" t="s">
        <v>113</v>
      </c>
      <c r="AC8" s="826"/>
      <c r="AD8" s="825" t="s">
        <v>114</v>
      </c>
      <c r="AE8" s="826"/>
      <c r="AF8" s="825" t="s">
        <v>115</v>
      </c>
      <c r="AG8" s="826"/>
      <c r="AH8" s="825" t="s">
        <v>116</v>
      </c>
      <c r="AI8" s="826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241" t="s">
        <v>22</v>
      </c>
      <c r="AW8" s="241" t="s">
        <v>66</v>
      </c>
      <c r="AX8" s="241" t="s">
        <v>68</v>
      </c>
      <c r="AY8" s="241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41" t="s">
        <v>5</v>
      </c>
      <c r="C9" s="8" t="s">
        <v>7</v>
      </c>
      <c r="D9" s="8"/>
      <c r="E9" s="241" t="s">
        <v>9</v>
      </c>
      <c r="F9" s="241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27"/>
      <c r="Y9" s="828"/>
      <c r="Z9" s="827"/>
      <c r="AA9" s="828"/>
      <c r="AB9" s="827"/>
      <c r="AC9" s="828"/>
      <c r="AD9" s="827"/>
      <c r="AE9" s="828"/>
      <c r="AF9" s="827"/>
      <c r="AG9" s="828"/>
      <c r="AH9" s="827"/>
      <c r="AI9" s="828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241" t="s">
        <v>28</v>
      </c>
      <c r="AV9" s="241" t="s">
        <v>37</v>
      </c>
      <c r="AW9" s="241" t="s">
        <v>67</v>
      </c>
      <c r="AX9" s="241" t="s">
        <v>67</v>
      </c>
      <c r="AY9" s="241" t="s">
        <v>39</v>
      </c>
      <c r="AZ9" s="9" t="s">
        <v>73</v>
      </c>
      <c r="BA9" s="241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41"/>
      <c r="C10" s="8"/>
      <c r="D10" s="8"/>
      <c r="E10" s="241" t="s">
        <v>11</v>
      </c>
      <c r="F10" s="241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41" t="s">
        <v>18</v>
      </c>
      <c r="Y10" s="841" t="s">
        <v>19</v>
      </c>
      <c r="Z10" s="841" t="s">
        <v>18</v>
      </c>
      <c r="AA10" s="841" t="s">
        <v>19</v>
      </c>
      <c r="AB10" s="841" t="s">
        <v>18</v>
      </c>
      <c r="AC10" s="841" t="s">
        <v>19</v>
      </c>
      <c r="AD10" s="841" t="s">
        <v>18</v>
      </c>
      <c r="AE10" s="841" t="s">
        <v>19</v>
      </c>
      <c r="AF10" s="841" t="s">
        <v>18</v>
      </c>
      <c r="AG10" s="841" t="s">
        <v>19</v>
      </c>
      <c r="AH10" s="841" t="s">
        <v>18</v>
      </c>
      <c r="AI10" s="841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241"/>
      <c r="AV10" s="172" t="s">
        <v>439</v>
      </c>
      <c r="AW10" s="241" t="s">
        <v>38</v>
      </c>
      <c r="AX10" s="241" t="s">
        <v>38</v>
      </c>
      <c r="AY10" s="241" t="s">
        <v>41</v>
      </c>
      <c r="AZ10" s="9" t="s">
        <v>74</v>
      </c>
      <c r="BA10" s="241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36"/>
      <c r="C11" s="240"/>
      <c r="D11" s="240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2"/>
      <c r="Y11" s="842"/>
      <c r="Z11" s="842"/>
      <c r="AA11" s="842"/>
      <c r="AB11" s="842"/>
      <c r="AC11" s="842"/>
      <c r="AD11" s="842"/>
      <c r="AE11" s="842"/>
      <c r="AF11" s="842"/>
      <c r="AG11" s="842"/>
      <c r="AH11" s="842"/>
      <c r="AI11" s="842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555" customFormat="1">
      <c r="A12" s="569"/>
      <c r="B12" s="569"/>
      <c r="C12" s="569"/>
      <c r="D12" s="569"/>
      <c r="E12" s="569"/>
      <c r="F12" s="569"/>
      <c r="G12" s="569"/>
      <c r="H12" s="529"/>
      <c r="I12" s="570">
        <f t="shared" ref="I12:I21" si="4">IF(H12=0,0,IF(H12&lt;10,1,IF(MOD(H12,30)&lt;10,ROUNDDOWN(H12/30,0),ROUNDUP(H12/30,0))))</f>
        <v>0</v>
      </c>
      <c r="J12" s="529"/>
      <c r="K12" s="570">
        <f t="shared" ref="K12:K21" si="5">IF(J12=0,0,IF(J12&lt;10,1,IF(MOD(J12,30)&lt;10,ROUNDDOWN(J12/30,0),ROUNDUP(J12/30,0))))</f>
        <v>0</v>
      </c>
      <c r="L12" s="569"/>
      <c r="M12" s="570">
        <f>IF(L12=0,0,IF(L12&lt;10,1,IF(MOD(L12,40)&lt;10,ROUNDDOWN(L12/40,0),ROUNDUP(L12/40,0))))</f>
        <v>0</v>
      </c>
      <c r="N12" s="569"/>
      <c r="O12" s="570">
        <f>IF(N12=0,0,IF(N12&lt;10,1,IF(MOD(N12,40)&lt;10,ROUNDDOWN(N12/40,0),ROUNDUP(N12/40,0))))</f>
        <v>0</v>
      </c>
      <c r="P12" s="569"/>
      <c r="Q12" s="570">
        <f>IF(P12=0,0,IF(P12&lt;10,1,IF(MOD(P12,40)&lt;10,ROUNDDOWN(P12/40,0),ROUNDUP(P12/40,0))))</f>
        <v>0</v>
      </c>
      <c r="R12" s="569"/>
      <c r="S12" s="570">
        <f>IF(R12=0,0,IF(R12&lt;10,1,IF(MOD(R12,40)&lt;10,ROUNDDOWN(R12/40,0),ROUNDUP(R12/40,0))))</f>
        <v>0</v>
      </c>
      <c r="T12" s="569"/>
      <c r="U12" s="570">
        <f>IF(T12=0,0,IF(T12&lt;10,1,IF(MOD(T12,40)&lt;10,ROUNDDOWN(T12/40,0),ROUNDUP(T12/40,0))))</f>
        <v>0</v>
      </c>
      <c r="V12" s="569"/>
      <c r="W12" s="570">
        <f>IF(V12=0,0,IF(V12&lt;10,1,IF(MOD(V12,40)&lt;10,ROUNDDOWN(V12/40,0),ROUNDUP(V12/40,0))))</f>
        <v>0</v>
      </c>
      <c r="X12" s="609"/>
      <c r="Y12" s="610"/>
      <c r="Z12" s="609"/>
      <c r="AA12" s="610"/>
      <c r="AB12" s="609"/>
      <c r="AC12" s="610"/>
      <c r="AD12" s="609"/>
      <c r="AE12" s="610"/>
      <c r="AF12" s="609"/>
      <c r="AG12" s="610"/>
      <c r="AH12" s="609"/>
      <c r="AI12" s="610"/>
      <c r="AJ12" s="571">
        <f>SUM(H12)+T12+V12+X12+Z12+AB12+AD12+AF12+AH12+J12+L12+N12+P12+R12</f>
        <v>0</v>
      </c>
      <c r="AK12" s="572">
        <f t="shared" ref="AK12" si="6">SUM(I12+U12+W12+Y12+AA12+AC12+AE12+AG12+AI12+K12+M12+O12+Q12+S12)</f>
        <v>0</v>
      </c>
      <c r="AL12" s="569"/>
      <c r="AM12" s="569"/>
      <c r="AN12" s="572">
        <f>SUM(AL12:AM12)</f>
        <v>0</v>
      </c>
      <c r="AO12" s="573">
        <f t="shared" ref="AO12" si="7">IF(AJ12&lt;=0,0,IF(AJ12&lt;=359,1,IF(AJ12&lt;=719,2,IF(AJ12&lt;=1079,3,IF(AJ12&lt;=1679,4,IF(AJ12&lt;=1680,5,IF(AJ12&lt;=1680,1,5)))))))</f>
        <v>0</v>
      </c>
      <c r="AP12" s="544">
        <f>ROUND(((((I12+K12)*30)+(H12+J12))/50+(((M12+O12+Q12+U12+W12+S12)*40)+(L12+N12+P12+R12+T12+V12))/50+(Y12+AA12+AC12+AE12+AG12+AI12)*2),0)</f>
        <v>0</v>
      </c>
      <c r="AQ12" s="572">
        <f>SUM(AO12:AP12)</f>
        <v>0</v>
      </c>
      <c r="AR12" s="574">
        <f t="shared" ref="AR12" si="8">SUM(AL12)-AO12</f>
        <v>0</v>
      </c>
      <c r="AS12" s="574">
        <f t="shared" ref="AS12" si="9">SUM(AM12)-AP12</f>
        <v>0</v>
      </c>
      <c r="AT12" s="574">
        <f t="shared" ref="AT12" si="10">SUM(AN12)-AQ12</f>
        <v>0</v>
      </c>
      <c r="AU12" s="575" t="e">
        <f>SUM(AT12)/AQ12*100</f>
        <v>#DIV/0!</v>
      </c>
      <c r="AV12" s="569"/>
      <c r="AW12" s="569"/>
      <c r="AX12" s="569"/>
      <c r="AY12" s="569"/>
      <c r="AZ12" s="572">
        <f>SUM(AT12)-AV12-AW12+AX12+AY12</f>
        <v>0</v>
      </c>
      <c r="BA12" s="575" t="e">
        <f>SUM(AZ12)/AQ12*100</f>
        <v>#DIV/0!</v>
      </c>
      <c r="BC12" s="556"/>
      <c r="BD12" s="556">
        <f t="shared" ref="BD12:BD21" si="11">IF(AJ12&lt;=0,0,IF(AJ12&lt;=359,1,IF(AJ12&lt;=719,2,IF(AJ12&lt;=1079,3,IF(AJ12&lt;=1679,4,IF(AJ12&lt;=1680,5,IF(AJ12&lt;=1680,1,5)))))))</f>
        <v>0</v>
      </c>
      <c r="BE12" s="244">
        <f>ROUND(((((I12+K12)*30)+(H12+J12))/50+(((M12+O12+Q12+U12+W12+S12)*40)+(L12+N12+P12+R12+T12+V12))/50+(Y12+AA12+AC12+AE12+AG12+AI12)*2),0)</f>
        <v>0</v>
      </c>
      <c r="BF12" s="556"/>
      <c r="BG12" s="556"/>
      <c r="BH12" s="556"/>
      <c r="BI12" s="556"/>
      <c r="BJ12" s="556"/>
      <c r="BK12" s="556"/>
      <c r="BL12" s="556"/>
      <c r="BM12" s="556"/>
      <c r="BN12" s="556"/>
      <c r="BO12" s="556"/>
      <c r="BP12" s="556"/>
      <c r="BQ12" s="556"/>
      <c r="BR12" s="556"/>
      <c r="BS12" s="556"/>
      <c r="BT12" s="556"/>
      <c r="BU12" s="556"/>
      <c r="BV12" s="556"/>
      <c r="BW12" s="556"/>
      <c r="BX12" s="556"/>
      <c r="BY12" s="556"/>
      <c r="BZ12" s="556"/>
      <c r="CA12" s="556"/>
      <c r="CB12" s="556"/>
      <c r="CC12" s="556"/>
      <c r="CD12" s="556"/>
      <c r="CE12" s="556"/>
      <c r="CF12" s="556"/>
      <c r="CG12" s="556"/>
      <c r="CH12" s="556"/>
      <c r="CI12" s="556"/>
      <c r="CJ12" s="556"/>
      <c r="CK12" s="556"/>
    </row>
    <row r="13" spans="1:89" s="555" customFormat="1">
      <c r="A13" s="548">
        <v>1</v>
      </c>
      <c r="B13" s="548" t="str">
        <f>แยกจำนวนนักเรียน!B122</f>
        <v>อนุบาลบางแก้ว</v>
      </c>
      <c r="C13" s="548" t="str">
        <f>แยกจำนวนนักเรียน!C122</f>
        <v>บางแก้ว</v>
      </c>
      <c r="D13" s="548">
        <f>แยกจำนวนนักเรียน!D122</f>
        <v>0</v>
      </c>
      <c r="E13" s="548">
        <f>แยกจำนวนนักเรียน!E122</f>
        <v>35</v>
      </c>
      <c r="F13" s="548">
        <f>แยกจำนวนนักเรียน!F122</f>
        <v>1</v>
      </c>
      <c r="G13" s="548" t="str">
        <f>แยกจำนวนนักเรียน!G122</f>
        <v>ป</v>
      </c>
      <c r="H13" s="548">
        <f>แยกจำนวนนักเรียน!H122</f>
        <v>15</v>
      </c>
      <c r="I13" s="570">
        <f t="shared" si="4"/>
        <v>1</v>
      </c>
      <c r="J13" s="548">
        <f>แยกจำนวนนักเรียน!J122</f>
        <v>21</v>
      </c>
      <c r="K13" s="570">
        <f t="shared" si="5"/>
        <v>1</v>
      </c>
      <c r="L13" s="548">
        <f>แยกจำนวนนักเรียน!L122</f>
        <v>54</v>
      </c>
      <c r="M13" s="570">
        <f t="shared" ref="M13:M21" si="12">IF(L13=0,0,IF(L13&lt;10,1,IF(MOD(L13,40)&lt;10,ROUNDDOWN(L13/40,0),ROUNDUP(L13/40,0))))</f>
        <v>2</v>
      </c>
      <c r="N13" s="548">
        <f>แยกจำนวนนักเรียน!N122</f>
        <v>48</v>
      </c>
      <c r="O13" s="570">
        <f t="shared" ref="O13:O21" si="13">IF(N13=0,0,IF(N13&lt;10,1,IF(MOD(N13,40)&lt;10,ROUNDDOWN(N13/40,0),ROUNDUP(N13/40,0))))</f>
        <v>1</v>
      </c>
      <c r="P13" s="548">
        <f>แยกจำนวนนักเรียน!P122</f>
        <v>61</v>
      </c>
      <c r="Q13" s="570">
        <f t="shared" ref="Q13:Q21" si="14">IF(P13=0,0,IF(P13&lt;10,1,IF(MOD(P13,40)&lt;10,ROUNDDOWN(P13/40,0),ROUNDUP(P13/40,0))))</f>
        <v>2</v>
      </c>
      <c r="R13" s="548">
        <f>แยกจำนวนนักเรียน!R122</f>
        <v>45</v>
      </c>
      <c r="S13" s="570">
        <f t="shared" ref="S13:S20" si="15">IF(R13=0,0,IF(R13&lt;10,1,IF(MOD(R13,40)&lt;10,ROUNDDOWN(R13/40,0),ROUNDUP(R13/40,0))))</f>
        <v>1</v>
      </c>
      <c r="T13" s="548">
        <f>แยกจำนวนนักเรียน!T122</f>
        <v>42</v>
      </c>
      <c r="U13" s="570">
        <f t="shared" ref="U13:U21" si="16">IF(T13=0,0,IF(T13&lt;10,1,IF(MOD(T13,40)&lt;10,ROUNDDOWN(T13/40,0),ROUNDUP(T13/40,0))))</f>
        <v>1</v>
      </c>
      <c r="V13" s="548">
        <f>แยกจำนวนนักเรียน!V122</f>
        <v>35</v>
      </c>
      <c r="W13" s="570">
        <f t="shared" ref="W13:W21" si="17">IF(V13=0,0,IF(V13&lt;10,1,IF(MOD(V13,40)&lt;10,ROUNDDOWN(V13/40,0),ROUNDUP(V13/40,0))))</f>
        <v>1</v>
      </c>
      <c r="X13" s="548">
        <f>แยกจำนวนนักเรียน!X122</f>
        <v>0</v>
      </c>
      <c r="Y13" s="548">
        <f>แยกจำนวนนักเรียน!Y122</f>
        <v>0</v>
      </c>
      <c r="Z13" s="548">
        <f>แยกจำนวนนักเรียน!Z122</f>
        <v>0</v>
      </c>
      <c r="AA13" s="548">
        <f>แยกจำนวนนักเรียน!AA122</f>
        <v>0</v>
      </c>
      <c r="AB13" s="548">
        <f>แยกจำนวนนักเรียน!AB122</f>
        <v>0</v>
      </c>
      <c r="AC13" s="548">
        <f>แยกจำนวนนักเรียน!AC122</f>
        <v>0</v>
      </c>
      <c r="AD13" s="548">
        <f>แยกจำนวนนักเรียน!AD122</f>
        <v>0</v>
      </c>
      <c r="AE13" s="548">
        <f>แยกจำนวนนักเรียน!AE122</f>
        <v>0</v>
      </c>
      <c r="AF13" s="548">
        <f>แยกจำนวนนักเรียน!AF122</f>
        <v>0</v>
      </c>
      <c r="AG13" s="548">
        <f>แยกจำนวนนักเรียน!AG122</f>
        <v>0</v>
      </c>
      <c r="AH13" s="548">
        <f>แยกจำนวนนักเรียน!AH122</f>
        <v>0</v>
      </c>
      <c r="AI13" s="548">
        <f>แยกจำนวนนักเรียน!AI122</f>
        <v>0</v>
      </c>
      <c r="AJ13" s="571">
        <f t="shared" ref="AJ13:AJ21" si="18">SUM(H13)+T13+V13+X13+Z13+AB13+AD13+AF13+AH13+J13+L13+N13+P13+R13</f>
        <v>321</v>
      </c>
      <c r="AK13" s="572">
        <f t="shared" ref="AK13:AK21" si="19">SUM(I13+U13+W13+Y13+AA13+AC13+AE13+AG13+AI13+K13+M13+O13+Q13+S13)</f>
        <v>10</v>
      </c>
      <c r="AL13" s="548">
        <f>แยกจำนวนนักเรียน!AL122</f>
        <v>1</v>
      </c>
      <c r="AM13" s="548">
        <f>แยกจำนวนนักเรียน!AM122</f>
        <v>14</v>
      </c>
      <c r="AN13" s="572">
        <f t="shared" ref="AN13:AN21" si="20">SUM(AL13:AM13)</f>
        <v>15</v>
      </c>
      <c r="AO13" s="573">
        <f t="shared" ref="AO13:AO21" si="21">IF(AJ13&lt;=0,0,IF(AJ13&lt;=359,1,IF(AJ13&lt;=719,2,IF(AJ13&lt;=1079,3,IF(AJ13&lt;=1679,4,IF(AJ13&lt;=1680,5,IF(AJ13&lt;=1680,1,5)))))))</f>
        <v>1</v>
      </c>
      <c r="AP13" s="544">
        <f t="shared" ref="AP13:AP21" si="22">ROUND(((((I13+K13)*30)+(H13+J13))/50+(((M13+O13+Q13+U13+W13+S13)*40)+(L13+N13+P13+R13+T13+V13))/50+(Y13+AA13+AC13+AE13+AG13+AI13)*2),0)</f>
        <v>14</v>
      </c>
      <c r="AQ13" s="572">
        <f t="shared" ref="AQ13:AQ21" si="23">SUM(AO13:AP13)</f>
        <v>15</v>
      </c>
      <c r="AR13" s="574">
        <f t="shared" ref="AR13:AR21" si="24">SUM(AL13)-AO13</f>
        <v>0</v>
      </c>
      <c r="AS13" s="574">
        <f t="shared" ref="AS13:AS21" si="25">SUM(AM13)-AP13</f>
        <v>0</v>
      </c>
      <c r="AT13" s="574">
        <f t="shared" ref="AT13:AT21" si="26">SUM(AN13)-AQ13</f>
        <v>0</v>
      </c>
      <c r="AU13" s="575">
        <f t="shared" ref="AU13:AU21" si="27">SUM(AT13)/AQ13*100</f>
        <v>0</v>
      </c>
      <c r="AV13" s="548">
        <f>แยกจำนวนนักเรียน!AV122</f>
        <v>2</v>
      </c>
      <c r="AW13" s="548">
        <f>แยกจำนวนนักเรียน!AW122</f>
        <v>0</v>
      </c>
      <c r="AX13" s="548">
        <f>แยกจำนวนนักเรียน!AX122</f>
        <v>0</v>
      </c>
      <c r="AY13" s="548">
        <f>แยกจำนวนนักเรียน!AY122</f>
        <v>0</v>
      </c>
      <c r="AZ13" s="572">
        <f t="shared" ref="AZ13:AZ21" si="28">SUM(AT13)-AV13-AW13+AX13+AY13</f>
        <v>-2</v>
      </c>
      <c r="BA13" s="575">
        <f t="shared" ref="BA13:BA21" si="29">SUM(AZ13)/AQ13*100</f>
        <v>-13.333333333333334</v>
      </c>
      <c r="BC13" s="556"/>
      <c r="BD13" s="556">
        <f t="shared" si="11"/>
        <v>1</v>
      </c>
      <c r="BE13" s="244">
        <f t="shared" ref="BE13:BE21" si="30">ROUND(((((I13+K13)*30)+(H13+J13))/50+(((M13+O13+Q13+U13+W13+S13)*40)+(L13+N13+P13+R13+T13+V13))/50+(Y13+AA13+AC13+AE13+AG13+AI13)*2),0)</f>
        <v>14</v>
      </c>
      <c r="BF13" s="556"/>
      <c r="BG13" s="556"/>
      <c r="BH13" s="556"/>
      <c r="BI13" s="556"/>
      <c r="BJ13" s="556"/>
      <c r="BK13" s="556"/>
      <c r="BL13" s="556"/>
      <c r="BM13" s="556"/>
      <c r="BN13" s="556"/>
      <c r="BO13" s="556"/>
      <c r="BP13" s="556"/>
      <c r="BQ13" s="556"/>
      <c r="BR13" s="556"/>
      <c r="BS13" s="556"/>
      <c r="BT13" s="556"/>
      <c r="BU13" s="556"/>
      <c r="BV13" s="556"/>
      <c r="BW13" s="556"/>
      <c r="BX13" s="556"/>
      <c r="BY13" s="556"/>
      <c r="BZ13" s="556"/>
      <c r="CA13" s="556"/>
      <c r="CB13" s="556"/>
      <c r="CC13" s="556"/>
      <c r="CD13" s="556"/>
      <c r="CE13" s="556"/>
      <c r="CF13" s="556"/>
      <c r="CG13" s="556"/>
      <c r="CH13" s="556"/>
      <c r="CI13" s="556"/>
      <c r="CJ13" s="556"/>
      <c r="CK13" s="556"/>
    </row>
    <row r="14" spans="1:89" s="555" customFormat="1">
      <c r="A14" s="548">
        <v>2</v>
      </c>
      <c r="B14" s="548" t="str">
        <f>แยกจำนวนนักเรียน!B123</f>
        <v>วัดป่าบอนต่ำ</v>
      </c>
      <c r="C14" s="548" t="str">
        <f>แยกจำนวนนักเรียน!C123</f>
        <v>ป่าบอน</v>
      </c>
      <c r="D14" s="548">
        <f>แยกจำนวนนักเรียน!D123</f>
        <v>0</v>
      </c>
      <c r="E14" s="548">
        <f>แยกจำนวนนักเรียน!E123</f>
        <v>23</v>
      </c>
      <c r="F14" s="548">
        <f>แยกจำนวนนักเรียน!F123</f>
        <v>4</v>
      </c>
      <c r="G14" s="548" t="str">
        <f>แยกจำนวนนักเรียน!G123</f>
        <v>ป</v>
      </c>
      <c r="H14" s="548">
        <f>แยกจำนวนนักเรียน!H123</f>
        <v>45</v>
      </c>
      <c r="I14" s="570">
        <f t="shared" si="4"/>
        <v>2</v>
      </c>
      <c r="J14" s="548">
        <f>แยกจำนวนนักเรียน!J123</f>
        <v>36</v>
      </c>
      <c r="K14" s="570">
        <f t="shared" si="5"/>
        <v>1</v>
      </c>
      <c r="L14" s="548">
        <f>แยกจำนวนนักเรียน!L123</f>
        <v>28</v>
      </c>
      <c r="M14" s="570">
        <f t="shared" si="12"/>
        <v>1</v>
      </c>
      <c r="N14" s="548">
        <f>แยกจำนวนนักเรียน!N123</f>
        <v>38</v>
      </c>
      <c r="O14" s="570">
        <f t="shared" si="13"/>
        <v>1</v>
      </c>
      <c r="P14" s="548">
        <f>แยกจำนวนนักเรียน!P123</f>
        <v>36</v>
      </c>
      <c r="Q14" s="570">
        <f t="shared" si="14"/>
        <v>1</v>
      </c>
      <c r="R14" s="548">
        <f>แยกจำนวนนักเรียน!R123</f>
        <v>45</v>
      </c>
      <c r="S14" s="570">
        <f t="shared" si="15"/>
        <v>1</v>
      </c>
      <c r="T14" s="548">
        <f>แยกจำนวนนักเรียน!T123</f>
        <v>48</v>
      </c>
      <c r="U14" s="570">
        <f t="shared" si="16"/>
        <v>1</v>
      </c>
      <c r="V14" s="548">
        <f>แยกจำนวนนักเรียน!V123</f>
        <v>35</v>
      </c>
      <c r="W14" s="570">
        <f t="shared" si="17"/>
        <v>1</v>
      </c>
      <c r="X14" s="548">
        <f>แยกจำนวนนักเรียน!X123</f>
        <v>0</v>
      </c>
      <c r="Y14" s="548">
        <f>แยกจำนวนนักเรียน!Y123</f>
        <v>0</v>
      </c>
      <c r="Z14" s="548">
        <f>แยกจำนวนนักเรียน!Z123</f>
        <v>0</v>
      </c>
      <c r="AA14" s="548">
        <f>แยกจำนวนนักเรียน!AA123</f>
        <v>0</v>
      </c>
      <c r="AB14" s="548">
        <f>แยกจำนวนนักเรียน!AB123</f>
        <v>0</v>
      </c>
      <c r="AC14" s="548">
        <f>แยกจำนวนนักเรียน!AC123</f>
        <v>0</v>
      </c>
      <c r="AD14" s="548">
        <f>แยกจำนวนนักเรียน!AD123</f>
        <v>0</v>
      </c>
      <c r="AE14" s="548">
        <f>แยกจำนวนนักเรียน!AE123</f>
        <v>0</v>
      </c>
      <c r="AF14" s="548">
        <f>แยกจำนวนนักเรียน!AF123</f>
        <v>0</v>
      </c>
      <c r="AG14" s="548">
        <f>แยกจำนวนนักเรียน!AG123</f>
        <v>0</v>
      </c>
      <c r="AH14" s="548">
        <f>แยกจำนวนนักเรียน!AH123</f>
        <v>0</v>
      </c>
      <c r="AI14" s="548">
        <f>แยกจำนวนนักเรียน!AI123</f>
        <v>0</v>
      </c>
      <c r="AJ14" s="571">
        <f t="shared" si="18"/>
        <v>311</v>
      </c>
      <c r="AK14" s="572">
        <f t="shared" si="19"/>
        <v>9</v>
      </c>
      <c r="AL14" s="548">
        <f>แยกจำนวนนักเรียน!AL123</f>
        <v>2</v>
      </c>
      <c r="AM14" s="548">
        <f>แยกจำนวนนักเรียน!AM123</f>
        <v>12</v>
      </c>
      <c r="AN14" s="572">
        <f t="shared" si="20"/>
        <v>14</v>
      </c>
      <c r="AO14" s="573">
        <f t="shared" si="21"/>
        <v>1</v>
      </c>
      <c r="AP14" s="544">
        <f t="shared" si="22"/>
        <v>13</v>
      </c>
      <c r="AQ14" s="572">
        <f t="shared" si="23"/>
        <v>14</v>
      </c>
      <c r="AR14" s="574">
        <f t="shared" si="24"/>
        <v>1</v>
      </c>
      <c r="AS14" s="574">
        <f t="shared" si="25"/>
        <v>-1</v>
      </c>
      <c r="AT14" s="574">
        <f t="shared" si="26"/>
        <v>0</v>
      </c>
      <c r="AU14" s="575">
        <f t="shared" si="27"/>
        <v>0</v>
      </c>
      <c r="AV14" s="548">
        <f>แยกจำนวนนักเรียน!AV123</f>
        <v>1</v>
      </c>
      <c r="AW14" s="548">
        <f>แยกจำนวนนักเรียน!AW123</f>
        <v>0</v>
      </c>
      <c r="AX14" s="548">
        <f>แยกจำนวนนักเรียน!AX123</f>
        <v>0</v>
      </c>
      <c r="AY14" s="548">
        <f>แยกจำนวนนักเรียน!AY123</f>
        <v>0</v>
      </c>
      <c r="AZ14" s="572">
        <f t="shared" si="28"/>
        <v>-1</v>
      </c>
      <c r="BA14" s="575">
        <f t="shared" si="29"/>
        <v>-7.1428571428571423</v>
      </c>
      <c r="BC14" s="556"/>
      <c r="BD14" s="556">
        <f t="shared" si="11"/>
        <v>1</v>
      </c>
      <c r="BE14" s="244">
        <f t="shared" si="30"/>
        <v>13</v>
      </c>
      <c r="BF14" s="556"/>
      <c r="BG14" s="556"/>
      <c r="BH14" s="556"/>
      <c r="BI14" s="556"/>
      <c r="BJ14" s="556"/>
      <c r="BK14" s="556"/>
      <c r="BL14" s="556"/>
      <c r="BM14" s="556"/>
      <c r="BN14" s="556"/>
      <c r="BO14" s="556"/>
      <c r="BP14" s="556"/>
      <c r="BQ14" s="556"/>
      <c r="BR14" s="556"/>
      <c r="BS14" s="556"/>
      <c r="BT14" s="556"/>
      <c r="BU14" s="556"/>
      <c r="BV14" s="556"/>
      <c r="BW14" s="556"/>
      <c r="BX14" s="556"/>
      <c r="BY14" s="556"/>
      <c r="BZ14" s="556"/>
      <c r="CA14" s="556"/>
      <c r="CB14" s="556"/>
      <c r="CC14" s="556"/>
      <c r="CD14" s="556"/>
      <c r="CE14" s="556"/>
      <c r="CF14" s="556"/>
      <c r="CG14" s="556"/>
      <c r="CH14" s="556"/>
      <c r="CI14" s="556"/>
      <c r="CJ14" s="556"/>
      <c r="CK14" s="556"/>
    </row>
    <row r="15" spans="1:89" s="555" customFormat="1">
      <c r="A15" s="548">
        <v>3</v>
      </c>
      <c r="B15" s="548" t="str">
        <f>แยกจำนวนนักเรียน!B124</f>
        <v>บ้านควนพระสาครินทร์</v>
      </c>
      <c r="C15" s="548" t="str">
        <f>แยกจำนวนนักเรียน!C124</f>
        <v>ปากพะยูน</v>
      </c>
      <c r="D15" s="548">
        <f>แยกจำนวนนักเรียน!D124</f>
        <v>0</v>
      </c>
      <c r="E15" s="548">
        <f>แยกจำนวนนักเรียน!E124</f>
        <v>15</v>
      </c>
      <c r="F15" s="548">
        <f>แยกจำนวนนักเรียน!F124</f>
        <v>4</v>
      </c>
      <c r="G15" s="548" t="str">
        <f>แยกจำนวนนักเรียน!G124</f>
        <v>ป</v>
      </c>
      <c r="H15" s="548">
        <f>แยกจำนวนนักเรียน!H124</f>
        <v>11</v>
      </c>
      <c r="I15" s="570">
        <f t="shared" si="4"/>
        <v>1</v>
      </c>
      <c r="J15" s="548">
        <f>แยกจำนวนนักเรียน!J124</f>
        <v>33</v>
      </c>
      <c r="K15" s="570">
        <f t="shared" si="5"/>
        <v>1</v>
      </c>
      <c r="L15" s="548">
        <f>แยกจำนวนนักเรียน!L124</f>
        <v>36</v>
      </c>
      <c r="M15" s="570">
        <f t="shared" si="12"/>
        <v>1</v>
      </c>
      <c r="N15" s="548">
        <f>แยกจำนวนนักเรียน!N124</f>
        <v>33</v>
      </c>
      <c r="O15" s="570">
        <f t="shared" si="13"/>
        <v>1</v>
      </c>
      <c r="P15" s="548">
        <f>แยกจำนวนนักเรียน!P124</f>
        <v>34</v>
      </c>
      <c r="Q15" s="570">
        <f t="shared" si="14"/>
        <v>1</v>
      </c>
      <c r="R15" s="548">
        <f>แยกจำนวนนักเรียน!R124</f>
        <v>37</v>
      </c>
      <c r="S15" s="570">
        <f t="shared" si="15"/>
        <v>1</v>
      </c>
      <c r="T15" s="548">
        <f>แยกจำนวนนักเรียน!T124</f>
        <v>32</v>
      </c>
      <c r="U15" s="570">
        <f t="shared" si="16"/>
        <v>1</v>
      </c>
      <c r="V15" s="548">
        <f>แยกจำนวนนักเรียน!V124</f>
        <v>37</v>
      </c>
      <c r="W15" s="570">
        <f t="shared" si="17"/>
        <v>1</v>
      </c>
      <c r="X15" s="548">
        <f>แยกจำนวนนักเรียน!X124</f>
        <v>0</v>
      </c>
      <c r="Y15" s="548">
        <f>แยกจำนวนนักเรียน!Y124</f>
        <v>0</v>
      </c>
      <c r="Z15" s="548">
        <f>แยกจำนวนนักเรียน!Z124</f>
        <v>0</v>
      </c>
      <c r="AA15" s="548">
        <f>แยกจำนวนนักเรียน!AA124</f>
        <v>0</v>
      </c>
      <c r="AB15" s="548">
        <f>แยกจำนวนนักเรียน!AB124</f>
        <v>0</v>
      </c>
      <c r="AC15" s="548">
        <f>แยกจำนวนนักเรียน!AC124</f>
        <v>0</v>
      </c>
      <c r="AD15" s="548">
        <f>แยกจำนวนนักเรียน!AD124</f>
        <v>0</v>
      </c>
      <c r="AE15" s="548">
        <f>แยกจำนวนนักเรียน!AE124</f>
        <v>0</v>
      </c>
      <c r="AF15" s="548">
        <f>แยกจำนวนนักเรียน!AF124</f>
        <v>0</v>
      </c>
      <c r="AG15" s="548">
        <f>แยกจำนวนนักเรียน!AG124</f>
        <v>0</v>
      </c>
      <c r="AH15" s="548">
        <f>แยกจำนวนนักเรียน!AH124</f>
        <v>0</v>
      </c>
      <c r="AI15" s="548">
        <f>แยกจำนวนนักเรียน!AI124</f>
        <v>0</v>
      </c>
      <c r="AJ15" s="571">
        <f t="shared" si="18"/>
        <v>253</v>
      </c>
      <c r="AK15" s="572">
        <f t="shared" si="19"/>
        <v>8</v>
      </c>
      <c r="AL15" s="548">
        <f>แยกจำนวนนักเรียน!AL124</f>
        <v>1</v>
      </c>
      <c r="AM15" s="548">
        <f>แยกจำนวนนักเรียน!AM124</f>
        <v>12</v>
      </c>
      <c r="AN15" s="572">
        <f t="shared" si="20"/>
        <v>13</v>
      </c>
      <c r="AO15" s="573">
        <f t="shared" si="21"/>
        <v>1</v>
      </c>
      <c r="AP15" s="544">
        <f t="shared" si="22"/>
        <v>11</v>
      </c>
      <c r="AQ15" s="572">
        <f t="shared" si="23"/>
        <v>12</v>
      </c>
      <c r="AR15" s="574">
        <f t="shared" si="24"/>
        <v>0</v>
      </c>
      <c r="AS15" s="574">
        <f t="shared" si="25"/>
        <v>1</v>
      </c>
      <c r="AT15" s="574">
        <f t="shared" si="26"/>
        <v>1</v>
      </c>
      <c r="AU15" s="575">
        <f t="shared" si="27"/>
        <v>8.3333333333333321</v>
      </c>
      <c r="AV15" s="548">
        <f>แยกจำนวนนักเรียน!AV124</f>
        <v>1</v>
      </c>
      <c r="AW15" s="548">
        <f>แยกจำนวนนักเรียน!AW124</f>
        <v>0</v>
      </c>
      <c r="AX15" s="548">
        <f>แยกจำนวนนักเรียน!AX124</f>
        <v>0</v>
      </c>
      <c r="AY15" s="548">
        <f>แยกจำนวนนักเรียน!AY124</f>
        <v>0</v>
      </c>
      <c r="AZ15" s="572">
        <f t="shared" si="28"/>
        <v>0</v>
      </c>
      <c r="BA15" s="575">
        <f t="shared" si="29"/>
        <v>0</v>
      </c>
      <c r="BC15" s="556"/>
      <c r="BD15" s="556">
        <f t="shared" si="11"/>
        <v>1</v>
      </c>
      <c r="BE15" s="244">
        <f t="shared" si="30"/>
        <v>11</v>
      </c>
      <c r="BF15" s="556"/>
      <c r="BG15" s="556"/>
      <c r="BH15" s="556"/>
      <c r="BI15" s="556"/>
      <c r="BJ15" s="556"/>
      <c r="BK15" s="556"/>
      <c r="BL15" s="556"/>
      <c r="BM15" s="556"/>
      <c r="BN15" s="556"/>
      <c r="BO15" s="556"/>
      <c r="BP15" s="556"/>
      <c r="BQ15" s="556"/>
      <c r="BR15" s="556"/>
      <c r="BS15" s="556"/>
      <c r="BT15" s="556"/>
      <c r="BU15" s="556"/>
      <c r="BV15" s="556"/>
      <c r="BW15" s="556"/>
      <c r="BX15" s="556"/>
      <c r="BY15" s="556"/>
      <c r="BZ15" s="556"/>
      <c r="CA15" s="556"/>
      <c r="CB15" s="556"/>
      <c r="CC15" s="556"/>
      <c r="CD15" s="556"/>
      <c r="CE15" s="556"/>
      <c r="CF15" s="556"/>
      <c r="CG15" s="556"/>
      <c r="CH15" s="556"/>
      <c r="CI15" s="556"/>
      <c r="CJ15" s="556"/>
      <c r="CK15" s="556"/>
    </row>
    <row r="16" spans="1:89" s="555" customFormat="1">
      <c r="A16" s="548">
        <v>4</v>
      </c>
      <c r="B16" s="548" t="str">
        <f>แยกจำนวนนักเรียน!B125</f>
        <v>บ้านทอนตรน</v>
      </c>
      <c r="C16" s="548" t="str">
        <f>แยกจำนวนนักเรียน!C125</f>
        <v>กงหรา</v>
      </c>
      <c r="D16" s="548">
        <f>แยกจำนวนนักเรียน!D125</f>
        <v>0</v>
      </c>
      <c r="E16" s="548">
        <f>แยกจำนวนนักเรียน!E125</f>
        <v>26</v>
      </c>
      <c r="F16" s="548">
        <f>แยกจำนวนนักเรียน!F125</f>
        <v>4</v>
      </c>
      <c r="G16" s="548" t="str">
        <f>แยกจำนวนนักเรียน!G125</f>
        <v>ป</v>
      </c>
      <c r="H16" s="548">
        <f>แยกจำนวนนักเรียน!H125</f>
        <v>33</v>
      </c>
      <c r="I16" s="570">
        <f t="shared" si="4"/>
        <v>1</v>
      </c>
      <c r="J16" s="548">
        <f>แยกจำนวนนักเรียน!J125</f>
        <v>43</v>
      </c>
      <c r="K16" s="570">
        <f t="shared" si="5"/>
        <v>2</v>
      </c>
      <c r="L16" s="548">
        <f>แยกจำนวนนักเรียน!L125</f>
        <v>49</v>
      </c>
      <c r="M16" s="570">
        <f t="shared" si="12"/>
        <v>1</v>
      </c>
      <c r="N16" s="548">
        <f>แยกจำนวนนักเรียน!N125</f>
        <v>31</v>
      </c>
      <c r="O16" s="570">
        <f t="shared" si="13"/>
        <v>1</v>
      </c>
      <c r="P16" s="548">
        <f>แยกจำนวนนักเรียน!P125</f>
        <v>25</v>
      </c>
      <c r="Q16" s="570">
        <f t="shared" si="14"/>
        <v>1</v>
      </c>
      <c r="R16" s="548">
        <f>แยกจำนวนนักเรียน!R125</f>
        <v>31</v>
      </c>
      <c r="S16" s="570">
        <f t="shared" si="15"/>
        <v>1</v>
      </c>
      <c r="T16" s="548">
        <f>แยกจำนวนนักเรียน!T125</f>
        <v>36</v>
      </c>
      <c r="U16" s="570">
        <f t="shared" si="16"/>
        <v>1</v>
      </c>
      <c r="V16" s="548">
        <f>แยกจำนวนนักเรียน!V125</f>
        <v>42</v>
      </c>
      <c r="W16" s="570">
        <f t="shared" si="17"/>
        <v>1</v>
      </c>
      <c r="X16" s="548">
        <f>แยกจำนวนนักเรียน!X125</f>
        <v>0</v>
      </c>
      <c r="Y16" s="548">
        <f>แยกจำนวนนักเรียน!Y125</f>
        <v>0</v>
      </c>
      <c r="Z16" s="548">
        <f>แยกจำนวนนักเรียน!Z125</f>
        <v>0</v>
      </c>
      <c r="AA16" s="548">
        <f>แยกจำนวนนักเรียน!AA125</f>
        <v>0</v>
      </c>
      <c r="AB16" s="548">
        <f>แยกจำนวนนักเรียน!AB125</f>
        <v>0</v>
      </c>
      <c r="AC16" s="548">
        <f>แยกจำนวนนักเรียน!AC125</f>
        <v>0</v>
      </c>
      <c r="AD16" s="548">
        <f>แยกจำนวนนักเรียน!AD125</f>
        <v>0</v>
      </c>
      <c r="AE16" s="548">
        <f>แยกจำนวนนักเรียน!AE125</f>
        <v>0</v>
      </c>
      <c r="AF16" s="548">
        <f>แยกจำนวนนักเรียน!AF125</f>
        <v>0</v>
      </c>
      <c r="AG16" s="548">
        <f>แยกจำนวนนักเรียน!AG125</f>
        <v>0</v>
      </c>
      <c r="AH16" s="548">
        <f>แยกจำนวนนักเรียน!AH125</f>
        <v>0</v>
      </c>
      <c r="AI16" s="548">
        <f>แยกจำนวนนักเรียน!AI125</f>
        <v>0</v>
      </c>
      <c r="AJ16" s="571">
        <f t="shared" si="18"/>
        <v>290</v>
      </c>
      <c r="AK16" s="572">
        <f t="shared" si="19"/>
        <v>9</v>
      </c>
      <c r="AL16" s="548">
        <f>แยกจำนวนนักเรียน!AL125</f>
        <v>1</v>
      </c>
      <c r="AM16" s="548">
        <f>แยกจำนวนนักเรียน!AM125</f>
        <v>14</v>
      </c>
      <c r="AN16" s="572">
        <f t="shared" si="20"/>
        <v>15</v>
      </c>
      <c r="AO16" s="573">
        <f t="shared" si="21"/>
        <v>1</v>
      </c>
      <c r="AP16" s="544">
        <f t="shared" si="22"/>
        <v>12</v>
      </c>
      <c r="AQ16" s="572">
        <f t="shared" si="23"/>
        <v>13</v>
      </c>
      <c r="AR16" s="574">
        <f t="shared" si="24"/>
        <v>0</v>
      </c>
      <c r="AS16" s="574">
        <f t="shared" si="25"/>
        <v>2</v>
      </c>
      <c r="AT16" s="574">
        <f t="shared" si="26"/>
        <v>2</v>
      </c>
      <c r="AU16" s="575">
        <f t="shared" si="27"/>
        <v>15.384615384615385</v>
      </c>
      <c r="AV16" s="548">
        <f>แยกจำนวนนักเรียน!AV125</f>
        <v>0</v>
      </c>
      <c r="AW16" s="548">
        <f>แยกจำนวนนักเรียน!AW125</f>
        <v>2</v>
      </c>
      <c r="AX16" s="548">
        <f>แยกจำนวนนักเรียน!AX125</f>
        <v>0</v>
      </c>
      <c r="AY16" s="548">
        <f>แยกจำนวนนักเรียน!AY125</f>
        <v>0</v>
      </c>
      <c r="AZ16" s="572">
        <f t="shared" si="28"/>
        <v>0</v>
      </c>
      <c r="BA16" s="575">
        <f t="shared" si="29"/>
        <v>0</v>
      </c>
      <c r="BC16" s="556"/>
      <c r="BD16" s="556">
        <f t="shared" si="11"/>
        <v>1</v>
      </c>
      <c r="BE16" s="244">
        <f t="shared" si="30"/>
        <v>12</v>
      </c>
      <c r="BF16" s="556"/>
      <c r="BG16" s="556"/>
      <c r="BH16" s="556"/>
      <c r="BI16" s="556"/>
      <c r="BJ16" s="556"/>
      <c r="BK16" s="556"/>
      <c r="BL16" s="556"/>
      <c r="BM16" s="556"/>
      <c r="BN16" s="556"/>
      <c r="BO16" s="556"/>
      <c r="BP16" s="556"/>
      <c r="BQ16" s="556"/>
      <c r="BR16" s="556"/>
      <c r="BS16" s="556"/>
      <c r="BT16" s="556"/>
      <c r="BU16" s="556"/>
      <c r="BV16" s="556"/>
      <c r="BW16" s="556"/>
      <c r="BX16" s="556"/>
      <c r="BY16" s="556"/>
      <c r="BZ16" s="556"/>
      <c r="CA16" s="556"/>
      <c r="CB16" s="556"/>
      <c r="CC16" s="556"/>
      <c r="CD16" s="556"/>
      <c r="CE16" s="556"/>
      <c r="CF16" s="556"/>
      <c r="CG16" s="556"/>
      <c r="CH16" s="556"/>
      <c r="CI16" s="556"/>
      <c r="CJ16" s="556"/>
      <c r="CK16" s="556"/>
    </row>
    <row r="17" spans="1:89" s="555" customFormat="1">
      <c r="A17" s="548">
        <v>5</v>
      </c>
      <c r="B17" s="548" t="str">
        <f>แยกจำนวนนักเรียน!B126</f>
        <v>บ้านนาทุ่งโพธิ์</v>
      </c>
      <c r="C17" s="548" t="str">
        <f>แยกจำนวนนักเรียน!C126</f>
        <v>กงหรา</v>
      </c>
      <c r="D17" s="548">
        <f>แยกจำนวนนักเรียน!D126</f>
        <v>0</v>
      </c>
      <c r="E17" s="548">
        <f>แยกจำนวนนักเรียน!E126</f>
        <v>32</v>
      </c>
      <c r="F17" s="548">
        <f>แยกจำนวนนักเรียน!F126</f>
        <v>4</v>
      </c>
      <c r="G17" s="548" t="str">
        <f>แยกจำนวนนักเรียน!G126</f>
        <v>ป</v>
      </c>
      <c r="H17" s="548">
        <f>แยกจำนวนนักเรียน!H126</f>
        <v>29</v>
      </c>
      <c r="I17" s="570">
        <f t="shared" si="4"/>
        <v>1</v>
      </c>
      <c r="J17" s="548">
        <f>แยกจำนวนนักเรียน!J126</f>
        <v>32</v>
      </c>
      <c r="K17" s="570">
        <f t="shared" si="5"/>
        <v>1</v>
      </c>
      <c r="L17" s="548">
        <f>แยกจำนวนนักเรียน!L126</f>
        <v>32</v>
      </c>
      <c r="M17" s="570">
        <f t="shared" si="12"/>
        <v>1</v>
      </c>
      <c r="N17" s="548">
        <f>แยกจำนวนนักเรียน!N126</f>
        <v>34</v>
      </c>
      <c r="O17" s="570">
        <f t="shared" si="13"/>
        <v>1</v>
      </c>
      <c r="P17" s="548">
        <f>แยกจำนวนนักเรียน!P126</f>
        <v>28</v>
      </c>
      <c r="Q17" s="570">
        <f t="shared" si="14"/>
        <v>1</v>
      </c>
      <c r="R17" s="548">
        <f>แยกจำนวนนักเรียน!R126</f>
        <v>39</v>
      </c>
      <c r="S17" s="570">
        <f t="shared" si="15"/>
        <v>1</v>
      </c>
      <c r="T17" s="548">
        <f>แยกจำนวนนักเรียน!T126</f>
        <v>43</v>
      </c>
      <c r="U17" s="570">
        <f t="shared" si="16"/>
        <v>1</v>
      </c>
      <c r="V17" s="548">
        <f>แยกจำนวนนักเรียน!V126</f>
        <v>20</v>
      </c>
      <c r="W17" s="570">
        <f t="shared" si="17"/>
        <v>1</v>
      </c>
      <c r="X17" s="548">
        <f>แยกจำนวนนักเรียน!X126</f>
        <v>0</v>
      </c>
      <c r="Y17" s="548">
        <f>แยกจำนวนนักเรียน!Y126</f>
        <v>0</v>
      </c>
      <c r="Z17" s="548">
        <f>แยกจำนวนนักเรียน!Z126</f>
        <v>0</v>
      </c>
      <c r="AA17" s="548">
        <f>แยกจำนวนนักเรียน!AA126</f>
        <v>0</v>
      </c>
      <c r="AB17" s="548">
        <f>แยกจำนวนนักเรียน!AB126</f>
        <v>0</v>
      </c>
      <c r="AC17" s="548">
        <f>แยกจำนวนนักเรียน!AC126</f>
        <v>0</v>
      </c>
      <c r="AD17" s="548">
        <f>แยกจำนวนนักเรียน!AD126</f>
        <v>0</v>
      </c>
      <c r="AE17" s="548">
        <f>แยกจำนวนนักเรียน!AE126</f>
        <v>0</v>
      </c>
      <c r="AF17" s="548">
        <f>แยกจำนวนนักเรียน!AF126</f>
        <v>0</v>
      </c>
      <c r="AG17" s="548">
        <f>แยกจำนวนนักเรียน!AG126</f>
        <v>0</v>
      </c>
      <c r="AH17" s="548">
        <f>แยกจำนวนนักเรียน!AH126</f>
        <v>0</v>
      </c>
      <c r="AI17" s="548">
        <f>แยกจำนวนนักเรียน!AI126</f>
        <v>0</v>
      </c>
      <c r="AJ17" s="571">
        <f t="shared" si="18"/>
        <v>257</v>
      </c>
      <c r="AK17" s="572">
        <f t="shared" si="19"/>
        <v>8</v>
      </c>
      <c r="AL17" s="548">
        <f>แยกจำนวนนักเรียน!AL126</f>
        <v>1</v>
      </c>
      <c r="AM17" s="548">
        <f>แยกจำนวนนักเรียน!AM126</f>
        <v>11</v>
      </c>
      <c r="AN17" s="572">
        <f t="shared" si="20"/>
        <v>12</v>
      </c>
      <c r="AO17" s="573">
        <f t="shared" si="21"/>
        <v>1</v>
      </c>
      <c r="AP17" s="544">
        <f t="shared" si="22"/>
        <v>11</v>
      </c>
      <c r="AQ17" s="572">
        <f t="shared" si="23"/>
        <v>12</v>
      </c>
      <c r="AR17" s="574">
        <f t="shared" si="24"/>
        <v>0</v>
      </c>
      <c r="AS17" s="574">
        <f t="shared" si="25"/>
        <v>0</v>
      </c>
      <c r="AT17" s="574">
        <f t="shared" si="26"/>
        <v>0</v>
      </c>
      <c r="AU17" s="575">
        <f t="shared" si="27"/>
        <v>0</v>
      </c>
      <c r="AV17" s="548">
        <f>แยกจำนวนนักเรียน!AV126</f>
        <v>0</v>
      </c>
      <c r="AW17" s="548">
        <f>แยกจำนวนนักเรียน!AW126</f>
        <v>0</v>
      </c>
      <c r="AX17" s="548">
        <f>แยกจำนวนนักเรียน!AX126</f>
        <v>0</v>
      </c>
      <c r="AY17" s="548">
        <f>แยกจำนวนนักเรียน!AY126</f>
        <v>1</v>
      </c>
      <c r="AZ17" s="572">
        <f t="shared" si="28"/>
        <v>1</v>
      </c>
      <c r="BA17" s="575">
        <f t="shared" si="29"/>
        <v>8.3333333333333321</v>
      </c>
      <c r="BC17" s="556"/>
      <c r="BD17" s="556">
        <f t="shared" si="11"/>
        <v>1</v>
      </c>
      <c r="BE17" s="244">
        <f t="shared" si="30"/>
        <v>11</v>
      </c>
      <c r="BF17" s="556"/>
      <c r="BG17" s="556"/>
      <c r="BH17" s="556"/>
      <c r="BI17" s="556"/>
      <c r="BJ17" s="556"/>
      <c r="BK17" s="556"/>
      <c r="BL17" s="556"/>
      <c r="BM17" s="556"/>
      <c r="BN17" s="556"/>
      <c r="BO17" s="556"/>
      <c r="BP17" s="556"/>
      <c r="BQ17" s="556"/>
      <c r="BR17" s="556"/>
      <c r="BS17" s="556"/>
      <c r="BT17" s="556"/>
      <c r="BU17" s="556"/>
      <c r="BV17" s="556"/>
      <c r="BW17" s="556"/>
      <c r="BX17" s="556"/>
      <c r="BY17" s="556"/>
      <c r="BZ17" s="556"/>
      <c r="CA17" s="556"/>
      <c r="CB17" s="556"/>
      <c r="CC17" s="556"/>
      <c r="CD17" s="556"/>
      <c r="CE17" s="556"/>
      <c r="CF17" s="556"/>
      <c r="CG17" s="556"/>
      <c r="CH17" s="556"/>
      <c r="CI17" s="556"/>
      <c r="CJ17" s="556"/>
      <c r="CK17" s="556"/>
    </row>
    <row r="18" spans="1:89" s="555" customFormat="1">
      <c r="A18" s="548">
        <v>6</v>
      </c>
      <c r="B18" s="548" t="str">
        <f>แยกจำนวนนักเรียน!B127</f>
        <v>วัดตะโหมด (หมุนคณานุสรณ์)</v>
      </c>
      <c r="C18" s="548" t="str">
        <f>แยกจำนวนนักเรียน!C127</f>
        <v>ตะโหมด</v>
      </c>
      <c r="D18" s="548">
        <f>แยกจำนวนนักเรียน!D127</f>
        <v>0</v>
      </c>
      <c r="E18" s="548">
        <f>แยกจำนวนนักเรียน!E127</f>
        <v>13</v>
      </c>
      <c r="F18" s="548">
        <f>แยกจำนวนนักเรียน!F127</f>
        <v>1</v>
      </c>
      <c r="G18" s="548" t="str">
        <f>แยกจำนวนนักเรียน!G127</f>
        <v>ป</v>
      </c>
      <c r="H18" s="548">
        <f>แยกจำนวนนักเรียน!H127</f>
        <v>22</v>
      </c>
      <c r="I18" s="570">
        <f t="shared" si="4"/>
        <v>1</v>
      </c>
      <c r="J18" s="548">
        <f>แยกจำนวนนักเรียน!J127</f>
        <v>26</v>
      </c>
      <c r="K18" s="570">
        <f t="shared" si="5"/>
        <v>1</v>
      </c>
      <c r="L18" s="548">
        <f>แยกจำนวนนักเรียน!L127</f>
        <v>24</v>
      </c>
      <c r="M18" s="570">
        <f t="shared" si="12"/>
        <v>1</v>
      </c>
      <c r="N18" s="548">
        <f>แยกจำนวนนักเรียน!N127</f>
        <v>58</v>
      </c>
      <c r="O18" s="570">
        <f t="shared" si="13"/>
        <v>2</v>
      </c>
      <c r="P18" s="548">
        <f>แยกจำนวนนักเรียน!P127</f>
        <v>34</v>
      </c>
      <c r="Q18" s="570">
        <f t="shared" si="14"/>
        <v>1</v>
      </c>
      <c r="R18" s="548">
        <f>แยกจำนวนนักเรียน!R127</f>
        <v>46</v>
      </c>
      <c r="S18" s="570">
        <f t="shared" si="15"/>
        <v>1</v>
      </c>
      <c r="T18" s="548">
        <f>แยกจำนวนนักเรียน!T127</f>
        <v>32</v>
      </c>
      <c r="U18" s="570">
        <f t="shared" si="16"/>
        <v>1</v>
      </c>
      <c r="V18" s="548">
        <f>แยกจำนวนนักเรียน!V127</f>
        <v>35</v>
      </c>
      <c r="W18" s="570">
        <f t="shared" si="17"/>
        <v>1</v>
      </c>
      <c r="X18" s="548">
        <f>แยกจำนวนนักเรียน!X127</f>
        <v>0</v>
      </c>
      <c r="Y18" s="548">
        <f>แยกจำนวนนักเรียน!Y127</f>
        <v>0</v>
      </c>
      <c r="Z18" s="548">
        <f>แยกจำนวนนักเรียน!Z127</f>
        <v>0</v>
      </c>
      <c r="AA18" s="548">
        <f>แยกจำนวนนักเรียน!AA127</f>
        <v>0</v>
      </c>
      <c r="AB18" s="548">
        <f>แยกจำนวนนักเรียน!AB127</f>
        <v>0</v>
      </c>
      <c r="AC18" s="548">
        <f>แยกจำนวนนักเรียน!AC127</f>
        <v>0</v>
      </c>
      <c r="AD18" s="548">
        <f>แยกจำนวนนักเรียน!AD127</f>
        <v>0</v>
      </c>
      <c r="AE18" s="548">
        <f>แยกจำนวนนักเรียน!AE127</f>
        <v>0</v>
      </c>
      <c r="AF18" s="548">
        <f>แยกจำนวนนักเรียน!AF127</f>
        <v>0</v>
      </c>
      <c r="AG18" s="548">
        <f>แยกจำนวนนักเรียน!AG127</f>
        <v>0</v>
      </c>
      <c r="AH18" s="548">
        <f>แยกจำนวนนักเรียน!AH127</f>
        <v>0</v>
      </c>
      <c r="AI18" s="548">
        <f>แยกจำนวนนักเรียน!AI127</f>
        <v>0</v>
      </c>
      <c r="AJ18" s="571">
        <f t="shared" si="18"/>
        <v>277</v>
      </c>
      <c r="AK18" s="572">
        <f t="shared" si="19"/>
        <v>9</v>
      </c>
      <c r="AL18" s="548">
        <f>แยกจำนวนนักเรียน!AL127</f>
        <v>2</v>
      </c>
      <c r="AM18" s="548">
        <f>แยกจำนวนนักเรียน!AM127</f>
        <v>16</v>
      </c>
      <c r="AN18" s="572">
        <f t="shared" si="20"/>
        <v>18</v>
      </c>
      <c r="AO18" s="573">
        <f t="shared" si="21"/>
        <v>1</v>
      </c>
      <c r="AP18" s="544">
        <f t="shared" si="22"/>
        <v>12</v>
      </c>
      <c r="AQ18" s="572">
        <f t="shared" si="23"/>
        <v>13</v>
      </c>
      <c r="AR18" s="574">
        <f t="shared" si="24"/>
        <v>1</v>
      </c>
      <c r="AS18" s="574">
        <f t="shared" si="25"/>
        <v>4</v>
      </c>
      <c r="AT18" s="574">
        <f t="shared" si="26"/>
        <v>5</v>
      </c>
      <c r="AU18" s="575">
        <f t="shared" si="27"/>
        <v>38.461538461538467</v>
      </c>
      <c r="AV18" s="548">
        <f>แยกจำนวนนักเรียน!AV127</f>
        <v>2</v>
      </c>
      <c r="AW18" s="548">
        <f>แยกจำนวนนักเรียน!AW127</f>
        <v>0</v>
      </c>
      <c r="AX18" s="548">
        <f>แยกจำนวนนักเรียน!AX127</f>
        <v>0</v>
      </c>
      <c r="AY18" s="548">
        <f>แยกจำนวนนักเรียน!AY127</f>
        <v>0</v>
      </c>
      <c r="AZ18" s="572">
        <f t="shared" si="28"/>
        <v>3</v>
      </c>
      <c r="BA18" s="575">
        <f t="shared" si="29"/>
        <v>23.076923076923077</v>
      </c>
      <c r="BC18" s="556"/>
      <c r="BD18" s="556">
        <f t="shared" si="11"/>
        <v>1</v>
      </c>
      <c r="BE18" s="244">
        <f t="shared" si="30"/>
        <v>12</v>
      </c>
      <c r="BF18" s="556"/>
      <c r="BG18" s="556"/>
      <c r="BH18" s="556"/>
      <c r="BI18" s="556"/>
      <c r="BJ18" s="556"/>
      <c r="BK18" s="556"/>
      <c r="BL18" s="556"/>
      <c r="BM18" s="556"/>
      <c r="BN18" s="556"/>
      <c r="BO18" s="556"/>
      <c r="BP18" s="556"/>
      <c r="BQ18" s="556"/>
      <c r="BR18" s="556"/>
      <c r="BS18" s="556"/>
      <c r="BT18" s="556"/>
      <c r="BU18" s="556"/>
      <c r="BV18" s="556"/>
      <c r="BW18" s="556"/>
      <c r="BX18" s="556"/>
      <c r="BY18" s="556"/>
      <c r="BZ18" s="556"/>
      <c r="CA18" s="556"/>
      <c r="CB18" s="556"/>
      <c r="CC18" s="556"/>
      <c r="CD18" s="556"/>
      <c r="CE18" s="556"/>
      <c r="CF18" s="556"/>
      <c r="CG18" s="556"/>
      <c r="CH18" s="556"/>
      <c r="CI18" s="556"/>
      <c r="CJ18" s="556"/>
      <c r="CK18" s="556"/>
    </row>
    <row r="19" spans="1:89" s="555" customFormat="1">
      <c r="A19" s="548">
        <v>7</v>
      </c>
      <c r="B19" s="548" t="str">
        <f>แยกจำนวนนักเรียน!B128</f>
        <v>บ้านควนแหวง</v>
      </c>
      <c r="C19" s="548" t="str">
        <f>แยกจำนวนนักเรียน!C128</f>
        <v>ป่าบอน</v>
      </c>
      <c r="D19" s="548">
        <f>แยกจำนวนนักเรียน!D128</f>
        <v>0</v>
      </c>
      <c r="E19" s="548">
        <f>แยกจำนวนนักเรียน!E128</f>
        <v>20</v>
      </c>
      <c r="F19" s="548">
        <f>แยกจำนวนนักเรียน!F128</f>
        <v>4</v>
      </c>
      <c r="G19" s="548" t="str">
        <f>แยกจำนวนนักเรียน!G128</f>
        <v>ป</v>
      </c>
      <c r="H19" s="548">
        <f>แยกจำนวนนักเรียน!H128</f>
        <v>36</v>
      </c>
      <c r="I19" s="570">
        <f t="shared" si="4"/>
        <v>1</v>
      </c>
      <c r="J19" s="548">
        <f>แยกจำนวนนักเรียน!J128</f>
        <v>30</v>
      </c>
      <c r="K19" s="570">
        <f t="shared" si="5"/>
        <v>1</v>
      </c>
      <c r="L19" s="548">
        <f>แยกจำนวนนักเรียน!L128</f>
        <v>33</v>
      </c>
      <c r="M19" s="570">
        <f t="shared" si="12"/>
        <v>1</v>
      </c>
      <c r="N19" s="548">
        <f>แยกจำนวนนักเรียน!N128</f>
        <v>32</v>
      </c>
      <c r="O19" s="570">
        <f t="shared" si="13"/>
        <v>1</v>
      </c>
      <c r="P19" s="548">
        <f>แยกจำนวนนักเรียน!P128</f>
        <v>42</v>
      </c>
      <c r="Q19" s="570">
        <f t="shared" si="14"/>
        <v>1</v>
      </c>
      <c r="R19" s="548">
        <f>แยกจำนวนนักเรียน!R128</f>
        <v>48</v>
      </c>
      <c r="S19" s="570">
        <f t="shared" si="15"/>
        <v>1</v>
      </c>
      <c r="T19" s="548">
        <f>แยกจำนวนนักเรียน!T128</f>
        <v>39</v>
      </c>
      <c r="U19" s="570">
        <f t="shared" si="16"/>
        <v>1</v>
      </c>
      <c r="V19" s="548">
        <f>แยกจำนวนนักเรียน!V128</f>
        <v>38</v>
      </c>
      <c r="W19" s="570">
        <f t="shared" si="17"/>
        <v>1</v>
      </c>
      <c r="X19" s="548">
        <f>แยกจำนวนนักเรียน!X128</f>
        <v>0</v>
      </c>
      <c r="Y19" s="548">
        <f>แยกจำนวนนักเรียน!Y128</f>
        <v>0</v>
      </c>
      <c r="Z19" s="548">
        <f>แยกจำนวนนักเรียน!Z128</f>
        <v>0</v>
      </c>
      <c r="AA19" s="548">
        <f>แยกจำนวนนักเรียน!AA128</f>
        <v>0</v>
      </c>
      <c r="AB19" s="548">
        <f>แยกจำนวนนักเรียน!AB128</f>
        <v>0</v>
      </c>
      <c r="AC19" s="548">
        <f>แยกจำนวนนักเรียน!AC128</f>
        <v>0</v>
      </c>
      <c r="AD19" s="548">
        <f>แยกจำนวนนักเรียน!AD128</f>
        <v>0</v>
      </c>
      <c r="AE19" s="548">
        <f>แยกจำนวนนักเรียน!AE128</f>
        <v>0</v>
      </c>
      <c r="AF19" s="548">
        <f>แยกจำนวนนักเรียน!AF128</f>
        <v>0</v>
      </c>
      <c r="AG19" s="548">
        <f>แยกจำนวนนักเรียน!AG128</f>
        <v>0</v>
      </c>
      <c r="AH19" s="548">
        <f>แยกจำนวนนักเรียน!AH128</f>
        <v>0</v>
      </c>
      <c r="AI19" s="548">
        <f>แยกจำนวนนักเรียน!AI128</f>
        <v>0</v>
      </c>
      <c r="AJ19" s="571">
        <f t="shared" si="18"/>
        <v>298</v>
      </c>
      <c r="AK19" s="572">
        <f t="shared" si="19"/>
        <v>8</v>
      </c>
      <c r="AL19" s="548">
        <f>แยกจำนวนนักเรียน!AL128</f>
        <v>1</v>
      </c>
      <c r="AM19" s="548">
        <f>แยกจำนวนนักเรียน!AM128</f>
        <v>16</v>
      </c>
      <c r="AN19" s="572">
        <f t="shared" si="20"/>
        <v>17</v>
      </c>
      <c r="AO19" s="573">
        <f t="shared" si="21"/>
        <v>1</v>
      </c>
      <c r="AP19" s="544">
        <f t="shared" si="22"/>
        <v>12</v>
      </c>
      <c r="AQ19" s="572">
        <f t="shared" si="23"/>
        <v>13</v>
      </c>
      <c r="AR19" s="574">
        <f t="shared" si="24"/>
        <v>0</v>
      </c>
      <c r="AS19" s="574">
        <f t="shared" si="25"/>
        <v>4</v>
      </c>
      <c r="AT19" s="574">
        <f t="shared" si="26"/>
        <v>4</v>
      </c>
      <c r="AU19" s="575">
        <f t="shared" si="27"/>
        <v>30.76923076923077</v>
      </c>
      <c r="AV19" s="548">
        <f>แยกจำนวนนักเรียน!AV128</f>
        <v>0</v>
      </c>
      <c r="AW19" s="548">
        <f>แยกจำนวนนักเรียน!AW128</f>
        <v>0</v>
      </c>
      <c r="AX19" s="548">
        <f>แยกจำนวนนักเรียน!AX128</f>
        <v>0</v>
      </c>
      <c r="AY19" s="548">
        <f>แยกจำนวนนักเรียน!AY128</f>
        <v>0</v>
      </c>
      <c r="AZ19" s="572">
        <f t="shared" si="28"/>
        <v>4</v>
      </c>
      <c r="BA19" s="575">
        <f t="shared" si="29"/>
        <v>30.76923076923077</v>
      </c>
      <c r="BC19" s="556"/>
      <c r="BD19" s="556">
        <f t="shared" si="11"/>
        <v>1</v>
      </c>
      <c r="BE19" s="244">
        <f t="shared" si="30"/>
        <v>12</v>
      </c>
      <c r="BF19" s="556"/>
      <c r="BG19" s="556"/>
      <c r="BH19" s="556"/>
      <c r="BI19" s="556"/>
      <c r="BJ19" s="556"/>
      <c r="BK19" s="556"/>
      <c r="BL19" s="556"/>
      <c r="BM19" s="556"/>
      <c r="BN19" s="556"/>
      <c r="BO19" s="556"/>
      <c r="BP19" s="556"/>
      <c r="BQ19" s="556"/>
      <c r="BR19" s="556"/>
      <c r="BS19" s="556"/>
      <c r="BT19" s="556"/>
      <c r="BU19" s="556"/>
      <c r="BV19" s="556"/>
      <c r="BW19" s="556"/>
      <c r="BX19" s="556"/>
      <c r="BY19" s="556"/>
      <c r="BZ19" s="556"/>
      <c r="CA19" s="556"/>
      <c r="CB19" s="556"/>
      <c r="CC19" s="556"/>
      <c r="CD19" s="556"/>
      <c r="CE19" s="556"/>
      <c r="CF19" s="556"/>
      <c r="CG19" s="556"/>
      <c r="CH19" s="556"/>
      <c r="CI19" s="556"/>
      <c r="CJ19" s="556"/>
      <c r="CK19" s="556"/>
    </row>
    <row r="20" spans="1:89" s="555" customFormat="1">
      <c r="A20" s="548">
        <v>8</v>
      </c>
      <c r="B20" s="548" t="str">
        <f>แยกจำนวนนักเรียน!B129</f>
        <v>บ้านพูด กรป.กลาง</v>
      </c>
      <c r="C20" s="548" t="str">
        <f>แยกจำนวนนักเรียน!C129</f>
        <v>กงหรา</v>
      </c>
      <c r="D20" s="548">
        <f>แยกจำนวนนักเรียน!D129</f>
        <v>0</v>
      </c>
      <c r="E20" s="548">
        <f>แยกจำนวนนักเรียน!E129</f>
        <v>9</v>
      </c>
      <c r="F20" s="548">
        <f>แยกจำนวนนักเรียน!F129</f>
        <v>4</v>
      </c>
      <c r="G20" s="548" t="str">
        <f>แยกจำนวนนักเรียน!G129</f>
        <v>ป</v>
      </c>
      <c r="H20" s="548">
        <f>แยกจำนวนนักเรียน!H129</f>
        <v>56</v>
      </c>
      <c r="I20" s="570">
        <f t="shared" si="4"/>
        <v>2</v>
      </c>
      <c r="J20" s="548">
        <f>แยกจำนวนนักเรียน!J129</f>
        <v>37</v>
      </c>
      <c r="K20" s="570">
        <f t="shared" si="5"/>
        <v>1</v>
      </c>
      <c r="L20" s="548">
        <f>แยกจำนวนนักเรียน!L129</f>
        <v>34</v>
      </c>
      <c r="M20" s="570">
        <f t="shared" si="12"/>
        <v>1</v>
      </c>
      <c r="N20" s="548">
        <f>แยกจำนวนนักเรียน!N129</f>
        <v>33</v>
      </c>
      <c r="O20" s="570">
        <f t="shared" si="13"/>
        <v>1</v>
      </c>
      <c r="P20" s="548">
        <f>แยกจำนวนนักเรียน!P129</f>
        <v>32</v>
      </c>
      <c r="Q20" s="570">
        <f t="shared" si="14"/>
        <v>1</v>
      </c>
      <c r="R20" s="548">
        <f>แยกจำนวนนักเรียน!R129</f>
        <v>39</v>
      </c>
      <c r="S20" s="570">
        <f t="shared" si="15"/>
        <v>1</v>
      </c>
      <c r="T20" s="548">
        <f>แยกจำนวนนักเรียน!T129</f>
        <v>45</v>
      </c>
      <c r="U20" s="570">
        <f t="shared" si="16"/>
        <v>1</v>
      </c>
      <c r="V20" s="548">
        <f>แยกจำนวนนักเรียน!V129</f>
        <v>28</v>
      </c>
      <c r="W20" s="570">
        <f t="shared" si="17"/>
        <v>1</v>
      </c>
      <c r="X20" s="548">
        <f>แยกจำนวนนักเรียน!X129</f>
        <v>0</v>
      </c>
      <c r="Y20" s="548">
        <f>แยกจำนวนนักเรียน!Y129</f>
        <v>0</v>
      </c>
      <c r="Z20" s="548">
        <f>แยกจำนวนนักเรียน!Z129</f>
        <v>0</v>
      </c>
      <c r="AA20" s="548">
        <f>แยกจำนวนนักเรียน!AA129</f>
        <v>0</v>
      </c>
      <c r="AB20" s="548">
        <f>แยกจำนวนนักเรียน!AB129</f>
        <v>0</v>
      </c>
      <c r="AC20" s="548">
        <f>แยกจำนวนนักเรียน!AC129</f>
        <v>0</v>
      </c>
      <c r="AD20" s="548">
        <f>แยกจำนวนนักเรียน!AD129</f>
        <v>0</v>
      </c>
      <c r="AE20" s="548">
        <f>แยกจำนวนนักเรียน!AE129</f>
        <v>0</v>
      </c>
      <c r="AF20" s="548">
        <f>แยกจำนวนนักเรียน!AF129</f>
        <v>0</v>
      </c>
      <c r="AG20" s="548">
        <f>แยกจำนวนนักเรียน!AG129</f>
        <v>0</v>
      </c>
      <c r="AH20" s="548">
        <f>แยกจำนวนนักเรียน!AH129</f>
        <v>0</v>
      </c>
      <c r="AI20" s="548">
        <f>แยกจำนวนนักเรียน!AI129</f>
        <v>0</v>
      </c>
      <c r="AJ20" s="571">
        <f t="shared" si="18"/>
        <v>304</v>
      </c>
      <c r="AK20" s="572">
        <f t="shared" si="19"/>
        <v>9</v>
      </c>
      <c r="AL20" s="548">
        <f>แยกจำนวนนักเรียน!AL129</f>
        <v>1</v>
      </c>
      <c r="AM20" s="548">
        <f>แยกจำนวนนักเรียน!AM129</f>
        <v>19</v>
      </c>
      <c r="AN20" s="572">
        <f t="shared" si="20"/>
        <v>20</v>
      </c>
      <c r="AO20" s="573">
        <f t="shared" si="21"/>
        <v>1</v>
      </c>
      <c r="AP20" s="544">
        <f t="shared" si="22"/>
        <v>13</v>
      </c>
      <c r="AQ20" s="572">
        <f t="shared" si="23"/>
        <v>14</v>
      </c>
      <c r="AR20" s="574">
        <f t="shared" si="24"/>
        <v>0</v>
      </c>
      <c r="AS20" s="574">
        <f t="shared" si="25"/>
        <v>6</v>
      </c>
      <c r="AT20" s="574">
        <f t="shared" si="26"/>
        <v>6</v>
      </c>
      <c r="AU20" s="575">
        <f t="shared" si="27"/>
        <v>42.857142857142854</v>
      </c>
      <c r="AV20" s="548">
        <f>แยกจำนวนนักเรียน!AV129</f>
        <v>0</v>
      </c>
      <c r="AW20" s="548">
        <f>แยกจำนวนนักเรียน!AW129</f>
        <v>0</v>
      </c>
      <c r="AX20" s="548">
        <f>แยกจำนวนนักเรียน!AX129</f>
        <v>0</v>
      </c>
      <c r="AY20" s="548">
        <f>แยกจำนวนนักเรียน!AY129</f>
        <v>0</v>
      </c>
      <c r="AZ20" s="572">
        <f t="shared" si="28"/>
        <v>6</v>
      </c>
      <c r="BA20" s="575">
        <f t="shared" si="29"/>
        <v>42.857142857142854</v>
      </c>
      <c r="BC20" s="556"/>
      <c r="BD20" s="556">
        <f t="shared" si="11"/>
        <v>1</v>
      </c>
      <c r="BE20" s="244">
        <f t="shared" si="30"/>
        <v>13</v>
      </c>
      <c r="BF20" s="556"/>
      <c r="BG20" s="556"/>
      <c r="BH20" s="556"/>
      <c r="BI20" s="556"/>
      <c r="BJ20" s="556"/>
      <c r="BK20" s="556"/>
      <c r="BL20" s="556"/>
      <c r="BM20" s="556"/>
      <c r="BN20" s="556"/>
      <c r="BO20" s="556"/>
      <c r="BP20" s="556"/>
      <c r="BQ20" s="556"/>
      <c r="BR20" s="556"/>
      <c r="BS20" s="556"/>
      <c r="BT20" s="556"/>
      <c r="BU20" s="556"/>
      <c r="BV20" s="556"/>
      <c r="BW20" s="556"/>
      <c r="BX20" s="556"/>
      <c r="BY20" s="556"/>
      <c r="BZ20" s="556"/>
      <c r="CA20" s="556"/>
      <c r="CB20" s="556"/>
      <c r="CC20" s="556"/>
      <c r="CD20" s="556"/>
      <c r="CE20" s="556"/>
      <c r="CF20" s="556"/>
      <c r="CG20" s="556"/>
      <c r="CH20" s="556"/>
      <c r="CI20" s="556"/>
      <c r="CJ20" s="556"/>
      <c r="CK20" s="556"/>
    </row>
    <row r="21" spans="1:89" s="555" customFormat="1">
      <c r="A21" s="548">
        <v>9</v>
      </c>
      <c r="B21" s="548" t="str">
        <f>แยกจำนวนนักเรียน!B130</f>
        <v>บ้านต้นประดู่</v>
      </c>
      <c r="C21" s="548" t="str">
        <f>แยกจำนวนนักเรียน!C130</f>
        <v>กงหรา</v>
      </c>
      <c r="D21" s="548">
        <f>แยกจำนวนนักเรียน!D130</f>
        <v>0</v>
      </c>
      <c r="E21" s="548">
        <f>แยกจำนวนนักเรียน!E130</f>
        <v>15</v>
      </c>
      <c r="F21" s="548">
        <f>แยกจำนวนนักเรียน!F130</f>
        <v>4</v>
      </c>
      <c r="G21" s="548" t="str">
        <f>แยกจำนวนนักเรียน!G130</f>
        <v>ป</v>
      </c>
      <c r="H21" s="548">
        <f>แยกจำนวนนักเรียน!H130</f>
        <v>36</v>
      </c>
      <c r="I21" s="570">
        <f t="shared" si="4"/>
        <v>1</v>
      </c>
      <c r="J21" s="548">
        <f>แยกจำนวนนักเรียน!J130</f>
        <v>33</v>
      </c>
      <c r="K21" s="570">
        <f t="shared" si="5"/>
        <v>1</v>
      </c>
      <c r="L21" s="548">
        <f>แยกจำนวนนักเรียน!L130</f>
        <v>50</v>
      </c>
      <c r="M21" s="570">
        <f t="shared" si="12"/>
        <v>2</v>
      </c>
      <c r="N21" s="548">
        <f>แยกจำนวนนักเรียน!N130</f>
        <v>42</v>
      </c>
      <c r="O21" s="570">
        <f t="shared" si="13"/>
        <v>1</v>
      </c>
      <c r="P21" s="548">
        <f>แยกจำนวนนักเรียน!P130</f>
        <v>36</v>
      </c>
      <c r="Q21" s="570">
        <f t="shared" si="14"/>
        <v>1</v>
      </c>
      <c r="R21" s="548">
        <f>แยกจำนวนนักเรียน!R130</f>
        <v>44</v>
      </c>
      <c r="S21" s="570">
        <f>IF(R21=0,0,IF(R21&lt;10,1,IF(MOD(R21,40)&lt;10,ROUNDDOWN(R21/40,0),ROUNDUP(R21/40,0))))</f>
        <v>1</v>
      </c>
      <c r="T21" s="548">
        <f>แยกจำนวนนักเรียน!T130</f>
        <v>40</v>
      </c>
      <c r="U21" s="570">
        <f t="shared" si="16"/>
        <v>1</v>
      </c>
      <c r="V21" s="548">
        <f>แยกจำนวนนักเรียน!V130</f>
        <v>34</v>
      </c>
      <c r="W21" s="570">
        <f t="shared" si="17"/>
        <v>1</v>
      </c>
      <c r="X21" s="548">
        <f>แยกจำนวนนักเรียน!X130</f>
        <v>0</v>
      </c>
      <c r="Y21" s="548">
        <f>แยกจำนวนนักเรียน!Y130</f>
        <v>0</v>
      </c>
      <c r="Z21" s="548">
        <f>แยกจำนวนนักเรียน!Z130</f>
        <v>0</v>
      </c>
      <c r="AA21" s="548">
        <f>แยกจำนวนนักเรียน!AA130</f>
        <v>0</v>
      </c>
      <c r="AB21" s="548">
        <f>แยกจำนวนนักเรียน!AB130</f>
        <v>0</v>
      </c>
      <c r="AC21" s="548">
        <f>แยกจำนวนนักเรียน!AC130</f>
        <v>0</v>
      </c>
      <c r="AD21" s="548">
        <f>แยกจำนวนนักเรียน!AD130</f>
        <v>0</v>
      </c>
      <c r="AE21" s="548">
        <f>แยกจำนวนนักเรียน!AE130</f>
        <v>0</v>
      </c>
      <c r="AF21" s="548">
        <f>แยกจำนวนนักเรียน!AF130</f>
        <v>0</v>
      </c>
      <c r="AG21" s="548">
        <f>แยกจำนวนนักเรียน!AG130</f>
        <v>0</v>
      </c>
      <c r="AH21" s="548">
        <f>แยกจำนวนนักเรียน!AH130</f>
        <v>0</v>
      </c>
      <c r="AI21" s="548">
        <f>แยกจำนวนนักเรียน!AI130</f>
        <v>0</v>
      </c>
      <c r="AJ21" s="571">
        <f t="shared" si="18"/>
        <v>315</v>
      </c>
      <c r="AK21" s="572">
        <f t="shared" si="19"/>
        <v>9</v>
      </c>
      <c r="AL21" s="548">
        <f>แยกจำนวนนักเรียน!AL130</f>
        <v>3</v>
      </c>
      <c r="AM21" s="548">
        <f>แยกจำนวนนักเรียน!AM130</f>
        <v>20</v>
      </c>
      <c r="AN21" s="572">
        <f t="shared" si="20"/>
        <v>23</v>
      </c>
      <c r="AO21" s="573">
        <f t="shared" si="21"/>
        <v>1</v>
      </c>
      <c r="AP21" s="544">
        <f t="shared" si="22"/>
        <v>13</v>
      </c>
      <c r="AQ21" s="572">
        <f t="shared" si="23"/>
        <v>14</v>
      </c>
      <c r="AR21" s="574">
        <f t="shared" si="24"/>
        <v>2</v>
      </c>
      <c r="AS21" s="574">
        <f t="shared" si="25"/>
        <v>7</v>
      </c>
      <c r="AT21" s="574">
        <f t="shared" si="26"/>
        <v>9</v>
      </c>
      <c r="AU21" s="575">
        <f t="shared" si="27"/>
        <v>64.285714285714292</v>
      </c>
      <c r="AV21" s="548">
        <f>แยกจำนวนนักเรียน!AV130</f>
        <v>1</v>
      </c>
      <c r="AW21" s="548">
        <f>แยกจำนวนนักเรียน!AW130</f>
        <v>0</v>
      </c>
      <c r="AX21" s="548">
        <f>แยกจำนวนนักเรียน!AX130</f>
        <v>0</v>
      </c>
      <c r="AY21" s="548">
        <f>แยกจำนวนนักเรียน!AY130</f>
        <v>0</v>
      </c>
      <c r="AZ21" s="572">
        <f t="shared" si="28"/>
        <v>8</v>
      </c>
      <c r="BA21" s="575">
        <f t="shared" si="29"/>
        <v>57.142857142857139</v>
      </c>
      <c r="BC21" s="556"/>
      <c r="BD21" s="556">
        <f t="shared" si="11"/>
        <v>1</v>
      </c>
      <c r="BE21" s="244">
        <f t="shared" si="30"/>
        <v>13</v>
      </c>
      <c r="BF21" s="556"/>
      <c r="BG21" s="556"/>
      <c r="BH21" s="556"/>
      <c r="BI21" s="556"/>
      <c r="BJ21" s="556"/>
      <c r="BK21" s="556"/>
      <c r="BL21" s="556"/>
      <c r="BM21" s="556"/>
      <c r="BN21" s="556"/>
      <c r="BO21" s="556"/>
      <c r="BP21" s="556"/>
      <c r="BQ21" s="556"/>
      <c r="BR21" s="556"/>
      <c r="BS21" s="556"/>
      <c r="BT21" s="556"/>
      <c r="BU21" s="556"/>
      <c r="BV21" s="556"/>
      <c r="BW21" s="556"/>
      <c r="BX21" s="556"/>
      <c r="BY21" s="556"/>
      <c r="BZ21" s="556"/>
      <c r="CA21" s="556"/>
      <c r="CB21" s="556"/>
      <c r="CC21" s="556"/>
      <c r="CD21" s="556"/>
      <c r="CE21" s="556"/>
      <c r="CF21" s="556"/>
      <c r="CG21" s="556"/>
      <c r="CH21" s="556"/>
      <c r="CI21" s="556"/>
      <c r="CJ21" s="556"/>
      <c r="CK21" s="556"/>
    </row>
    <row r="22" spans="1:89" s="566" customFormat="1" ht="22.5" customHeight="1">
      <c r="A22" s="843" t="s">
        <v>510</v>
      </c>
      <c r="B22" s="843"/>
      <c r="C22" s="843"/>
      <c r="D22" s="843"/>
      <c r="E22" s="843"/>
      <c r="F22" s="843"/>
      <c r="G22" s="843"/>
      <c r="H22" s="564">
        <f t="shared" ref="H22:AT22" si="31">SUM(H12:H21)</f>
        <v>283</v>
      </c>
      <c r="I22" s="564">
        <f t="shared" si="31"/>
        <v>11</v>
      </c>
      <c r="J22" s="564">
        <f t="shared" si="31"/>
        <v>291</v>
      </c>
      <c r="K22" s="564">
        <f t="shared" si="31"/>
        <v>10</v>
      </c>
      <c r="L22" s="564">
        <f t="shared" si="31"/>
        <v>340</v>
      </c>
      <c r="M22" s="564">
        <f t="shared" si="31"/>
        <v>11</v>
      </c>
      <c r="N22" s="564">
        <f t="shared" si="31"/>
        <v>349</v>
      </c>
      <c r="O22" s="564">
        <f t="shared" si="31"/>
        <v>10</v>
      </c>
      <c r="P22" s="564">
        <f t="shared" si="31"/>
        <v>328</v>
      </c>
      <c r="Q22" s="564">
        <f t="shared" si="31"/>
        <v>10</v>
      </c>
      <c r="R22" s="564">
        <f t="shared" si="31"/>
        <v>374</v>
      </c>
      <c r="S22" s="564">
        <f t="shared" si="31"/>
        <v>9</v>
      </c>
      <c r="T22" s="564">
        <f t="shared" si="31"/>
        <v>357</v>
      </c>
      <c r="U22" s="564">
        <f t="shared" si="31"/>
        <v>9</v>
      </c>
      <c r="V22" s="564">
        <f t="shared" si="31"/>
        <v>304</v>
      </c>
      <c r="W22" s="564">
        <f t="shared" si="31"/>
        <v>9</v>
      </c>
      <c r="X22" s="564">
        <f t="shared" si="31"/>
        <v>0</v>
      </c>
      <c r="Y22" s="564">
        <f t="shared" si="31"/>
        <v>0</v>
      </c>
      <c r="Z22" s="564">
        <f t="shared" si="31"/>
        <v>0</v>
      </c>
      <c r="AA22" s="564">
        <f t="shared" si="31"/>
        <v>0</v>
      </c>
      <c r="AB22" s="564">
        <f t="shared" si="31"/>
        <v>0</v>
      </c>
      <c r="AC22" s="564">
        <f t="shared" si="31"/>
        <v>0</v>
      </c>
      <c r="AD22" s="564">
        <f t="shared" si="31"/>
        <v>0</v>
      </c>
      <c r="AE22" s="564">
        <f t="shared" si="31"/>
        <v>0</v>
      </c>
      <c r="AF22" s="564">
        <f t="shared" si="31"/>
        <v>0</v>
      </c>
      <c r="AG22" s="564">
        <f t="shared" si="31"/>
        <v>0</v>
      </c>
      <c r="AH22" s="564">
        <f t="shared" si="31"/>
        <v>0</v>
      </c>
      <c r="AI22" s="564">
        <f t="shared" si="31"/>
        <v>0</v>
      </c>
      <c r="AJ22" s="564">
        <f t="shared" si="31"/>
        <v>2626</v>
      </c>
      <c r="AK22" s="564">
        <f t="shared" si="31"/>
        <v>79</v>
      </c>
      <c r="AL22" s="564">
        <f t="shared" si="31"/>
        <v>13</v>
      </c>
      <c r="AM22" s="564">
        <f t="shared" si="31"/>
        <v>134</v>
      </c>
      <c r="AN22" s="564">
        <f t="shared" si="31"/>
        <v>147</v>
      </c>
      <c r="AO22" s="564">
        <f t="shared" si="31"/>
        <v>9</v>
      </c>
      <c r="AP22" s="564">
        <f t="shared" si="31"/>
        <v>111</v>
      </c>
      <c r="AQ22" s="564">
        <f t="shared" si="31"/>
        <v>120</v>
      </c>
      <c r="AR22" s="564">
        <f t="shared" si="31"/>
        <v>4</v>
      </c>
      <c r="AS22" s="564">
        <f t="shared" si="31"/>
        <v>23</v>
      </c>
      <c r="AT22" s="564">
        <f t="shared" si="31"/>
        <v>27</v>
      </c>
      <c r="AU22" s="565">
        <f>SUM(AT22)/AQ22*100</f>
        <v>22.5</v>
      </c>
      <c r="AV22" s="564">
        <f>SUM(AV12:AV21)</f>
        <v>7</v>
      </c>
      <c r="AW22" s="564">
        <f>SUM(AW12:AW21)</f>
        <v>2</v>
      </c>
      <c r="AX22" s="564">
        <f>SUM(AX12:AX21)</f>
        <v>0</v>
      </c>
      <c r="AY22" s="564">
        <f>SUM(AY12:AY21)</f>
        <v>1</v>
      </c>
      <c r="AZ22" s="564">
        <f>SUM(AZ12:AZ21)</f>
        <v>19</v>
      </c>
      <c r="BA22" s="565">
        <f>SUM(AZ22)/AQ22*100</f>
        <v>15.833333333333332</v>
      </c>
      <c r="BC22" s="567"/>
      <c r="BD22" s="567"/>
      <c r="BE22" s="567"/>
      <c r="BF22" s="567"/>
      <c r="BG22" s="567"/>
      <c r="BH22" s="567"/>
      <c r="BI22" s="567"/>
      <c r="BJ22" s="567"/>
      <c r="BK22" s="567"/>
      <c r="BL22" s="567"/>
      <c r="BM22" s="567"/>
      <c r="BN22" s="567"/>
      <c r="BO22" s="567"/>
      <c r="BP22" s="567"/>
      <c r="BQ22" s="567"/>
      <c r="BR22" s="567"/>
      <c r="BS22" s="567"/>
      <c r="BT22" s="567"/>
      <c r="BU22" s="567"/>
      <c r="BV22" s="567"/>
      <c r="BW22" s="567"/>
      <c r="BX22" s="567"/>
      <c r="BY22" s="567"/>
      <c r="BZ22" s="567"/>
      <c r="CA22" s="567"/>
      <c r="CB22" s="567"/>
      <c r="CC22" s="567"/>
      <c r="CD22" s="567"/>
      <c r="CE22" s="567"/>
      <c r="CF22" s="567"/>
      <c r="CG22" s="567"/>
      <c r="CH22" s="567"/>
      <c r="CI22" s="567"/>
      <c r="CJ22" s="567"/>
      <c r="CK22" s="567"/>
    </row>
    <row r="23" spans="1:89" ht="25.5" customHeight="1"/>
    <row r="24" spans="1:89" ht="25.5" customHeight="1"/>
    <row r="25" spans="1:89" ht="25.5" customHeight="1"/>
    <row r="26" spans="1:89" ht="25.5" customHeight="1"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</row>
    <row r="27" spans="1:89" ht="25.5" customHeight="1"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</row>
    <row r="28" spans="1:89" s="54" customFormat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3"/>
      <c r="AV28" s="52"/>
      <c r="AW28" s="52"/>
      <c r="AX28" s="52"/>
      <c r="AY28" s="52"/>
      <c r="AZ28" s="52"/>
      <c r="BA28" s="53"/>
    </row>
    <row r="29" spans="1:89" s="54" customForma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3"/>
      <c r="AV29" s="52"/>
      <c r="AW29" s="52"/>
      <c r="AX29" s="52"/>
      <c r="AY29" s="52"/>
      <c r="AZ29" s="52"/>
      <c r="BA29" s="53"/>
    </row>
    <row r="30" spans="1:89" s="54" customForma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3"/>
      <c r="AV30" s="52"/>
      <c r="AW30" s="52"/>
      <c r="AX30" s="52"/>
      <c r="AY30" s="52"/>
      <c r="AZ30" s="52"/>
      <c r="BA30" s="53"/>
    </row>
    <row r="31" spans="1:89" s="54" customForma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3"/>
      <c r="AV31" s="52"/>
      <c r="AW31" s="52"/>
      <c r="AX31" s="52"/>
      <c r="AY31" s="52"/>
      <c r="AZ31" s="52"/>
      <c r="BA31" s="53"/>
    </row>
    <row r="32" spans="1:89" s="54" customForma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3"/>
      <c r="AV32" s="52"/>
      <c r="AW32" s="52"/>
      <c r="AX32" s="52"/>
      <c r="AY32" s="52"/>
      <c r="AZ32" s="52"/>
      <c r="BA32" s="53"/>
    </row>
    <row r="33" spans="1:53" s="54" customForma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3"/>
      <c r="AV33" s="52"/>
      <c r="AW33" s="52"/>
      <c r="AX33" s="52"/>
      <c r="AY33" s="52"/>
      <c r="AZ33" s="52"/>
      <c r="BA33" s="53"/>
    </row>
    <row r="34" spans="1:53" s="54" customForma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3"/>
      <c r="AV34" s="52"/>
      <c r="AW34" s="52"/>
      <c r="AX34" s="52"/>
      <c r="AY34" s="52"/>
      <c r="AZ34" s="52"/>
      <c r="BA34" s="53"/>
    </row>
    <row r="35" spans="1:53" s="54" customForma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3"/>
      <c r="AV35" s="52"/>
      <c r="AW35" s="52"/>
      <c r="AX35" s="52"/>
      <c r="AY35" s="52"/>
      <c r="AZ35" s="52"/>
      <c r="BA35" s="53"/>
    </row>
    <row r="36" spans="1:53" s="54" customForma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3"/>
      <c r="AV36" s="52"/>
      <c r="AW36" s="52"/>
      <c r="AX36" s="52"/>
      <c r="AY36" s="52"/>
      <c r="AZ36" s="52"/>
      <c r="BA36" s="53"/>
    </row>
    <row r="37" spans="1:53" s="54" customForma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3"/>
      <c r="AV37" s="52"/>
      <c r="AW37" s="52"/>
      <c r="AX37" s="52"/>
      <c r="AY37" s="52"/>
      <c r="AZ37" s="52"/>
      <c r="BA37" s="53"/>
    </row>
    <row r="38" spans="1:53" s="54" customForma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3"/>
      <c r="AV38" s="52"/>
      <c r="AW38" s="52"/>
      <c r="AX38" s="52"/>
      <c r="AY38" s="52"/>
      <c r="AZ38" s="52"/>
      <c r="BA38" s="53"/>
    </row>
    <row r="39" spans="1:53" s="54" customForma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3"/>
      <c r="AV39" s="52"/>
      <c r="AW39" s="52"/>
      <c r="AX39" s="52"/>
      <c r="AY39" s="52"/>
      <c r="AZ39" s="52"/>
      <c r="BA39" s="53"/>
    </row>
    <row r="40" spans="1:53" s="54" customForma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3"/>
      <c r="AV40" s="52"/>
      <c r="AW40" s="52"/>
      <c r="AX40" s="52"/>
      <c r="AY40" s="52"/>
      <c r="AZ40" s="52"/>
      <c r="BA40" s="53"/>
    </row>
    <row r="41" spans="1:53" s="54" customForma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3"/>
      <c r="AV41" s="52"/>
      <c r="AW41" s="52"/>
      <c r="AX41" s="52"/>
      <c r="AY41" s="52"/>
      <c r="AZ41" s="52"/>
      <c r="BA41" s="53"/>
    </row>
    <row r="42" spans="1:53" s="54" customForma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3"/>
      <c r="AV42" s="52"/>
      <c r="AW42" s="52"/>
      <c r="AX42" s="52"/>
      <c r="AY42" s="52"/>
      <c r="AZ42" s="52"/>
      <c r="BA42" s="53"/>
    </row>
    <row r="43" spans="1:53" s="54" customForma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3"/>
      <c r="AV43" s="52"/>
      <c r="AW43" s="52"/>
      <c r="AX43" s="52"/>
      <c r="AY43" s="52"/>
      <c r="AZ43" s="52"/>
      <c r="BA43" s="53"/>
    </row>
    <row r="44" spans="1:53" s="54" customForma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3"/>
      <c r="AV44" s="52"/>
      <c r="AW44" s="52"/>
      <c r="AX44" s="52"/>
      <c r="AY44" s="52"/>
      <c r="AZ44" s="52"/>
      <c r="BA44" s="53"/>
    </row>
    <row r="45" spans="1:53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3"/>
      <c r="AV45" s="52"/>
      <c r="AW45" s="52"/>
      <c r="AX45" s="52"/>
      <c r="AY45" s="52"/>
      <c r="AZ45" s="52"/>
      <c r="BA45" s="53"/>
    </row>
    <row r="46" spans="1:53" s="54" customForma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3"/>
      <c r="AV46" s="52"/>
      <c r="AW46" s="52"/>
      <c r="AX46" s="52"/>
      <c r="AY46" s="52"/>
      <c r="AZ46" s="52"/>
      <c r="BA46" s="53"/>
    </row>
    <row r="47" spans="1:53" s="54" customForma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3"/>
      <c r="AV47" s="52"/>
      <c r="AW47" s="52"/>
      <c r="AX47" s="52"/>
      <c r="AY47" s="52"/>
      <c r="AZ47" s="52"/>
      <c r="BA47" s="53"/>
    </row>
    <row r="48" spans="1:53" s="54" customForma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3"/>
      <c r="AV48" s="52"/>
      <c r="AW48" s="52"/>
      <c r="AX48" s="52"/>
      <c r="AY48" s="52"/>
      <c r="AZ48" s="52"/>
      <c r="BA48" s="53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3"/>
      <c r="AV49" s="52"/>
      <c r="AW49" s="52"/>
      <c r="AX49" s="52"/>
      <c r="AY49" s="52"/>
      <c r="AZ49" s="52"/>
      <c r="BA49" s="53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3"/>
      <c r="AV50" s="52"/>
      <c r="AW50" s="52"/>
      <c r="AX50" s="52"/>
      <c r="AY50" s="52"/>
      <c r="AZ50" s="52"/>
      <c r="BA50" s="53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3"/>
      <c r="AV51" s="52"/>
      <c r="AW51" s="52"/>
      <c r="AX51" s="52"/>
      <c r="AY51" s="52"/>
      <c r="AZ51" s="52"/>
      <c r="BA51" s="53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3"/>
      <c r="AV52" s="52"/>
      <c r="AW52" s="52"/>
      <c r="AX52" s="52"/>
      <c r="AY52" s="52"/>
      <c r="AZ52" s="52"/>
      <c r="BA52" s="53"/>
    </row>
    <row r="53" spans="1:53" s="54" customForma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3"/>
      <c r="AV53" s="52"/>
      <c r="AW53" s="52"/>
      <c r="AX53" s="52"/>
      <c r="AY53" s="52"/>
      <c r="AZ53" s="52"/>
      <c r="BA53" s="53"/>
    </row>
    <row r="54" spans="1:53" s="54" customForma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3"/>
      <c r="AV54" s="52"/>
      <c r="AW54" s="52"/>
      <c r="AX54" s="52"/>
      <c r="AY54" s="52"/>
      <c r="AZ54" s="52"/>
      <c r="BA54" s="53"/>
    </row>
    <row r="55" spans="1:53" s="54" customForma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3"/>
      <c r="AV55" s="52"/>
      <c r="AW55" s="52"/>
      <c r="AX55" s="52"/>
      <c r="AY55" s="52"/>
      <c r="AZ55" s="52"/>
      <c r="BA55" s="53"/>
    </row>
  </sheetData>
  <mergeCells count="61">
    <mergeCell ref="BD9:BE9"/>
    <mergeCell ref="A22:G22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12:BD21">
    <cfRule type="cellIs" dxfId="49" priority="8" stopIfTrue="1" operator="notBetween">
      <formula>1</formula>
      <formula>1</formula>
    </cfRule>
  </conditionalFormatting>
  <conditionalFormatting sqref="BD2">
    <cfRule type="cellIs" dxfId="48" priority="9" stopIfTrue="1" operator="greaterThan">
      <formula>1</formula>
    </cfRule>
  </conditionalFormatting>
  <conditionalFormatting sqref="AJ12:AJ21">
    <cfRule type="cellIs" dxfId="47" priority="10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54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F19" sqref="F19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27.75" customHeight="1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245">
        <f t="shared" ref="AP1" si="3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58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216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6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3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4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25" t="s">
        <v>111</v>
      </c>
      <c r="Y8" s="826"/>
      <c r="Z8" s="825" t="s">
        <v>112</v>
      </c>
      <c r="AA8" s="826"/>
      <c r="AB8" s="825" t="s">
        <v>113</v>
      </c>
      <c r="AC8" s="826"/>
      <c r="AD8" s="825" t="s">
        <v>114</v>
      </c>
      <c r="AE8" s="826"/>
      <c r="AF8" s="825" t="s">
        <v>115</v>
      </c>
      <c r="AG8" s="826"/>
      <c r="AH8" s="825" t="s">
        <v>116</v>
      </c>
      <c r="AI8" s="826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27"/>
      <c r="Y9" s="828"/>
      <c r="Z9" s="827"/>
      <c r="AA9" s="828"/>
      <c r="AB9" s="827"/>
      <c r="AC9" s="828"/>
      <c r="AD9" s="827"/>
      <c r="AE9" s="828"/>
      <c r="AF9" s="827"/>
      <c r="AG9" s="828"/>
      <c r="AH9" s="827"/>
      <c r="AI9" s="828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7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41" t="s">
        <v>18</v>
      </c>
      <c r="Y10" s="841" t="s">
        <v>19</v>
      </c>
      <c r="Z10" s="841" t="s">
        <v>18</v>
      </c>
      <c r="AA10" s="841" t="s">
        <v>19</v>
      </c>
      <c r="AB10" s="841" t="s">
        <v>18</v>
      </c>
      <c r="AC10" s="841" t="s">
        <v>19</v>
      </c>
      <c r="AD10" s="841" t="s">
        <v>18</v>
      </c>
      <c r="AE10" s="841" t="s">
        <v>19</v>
      </c>
      <c r="AF10" s="841" t="s">
        <v>18</v>
      </c>
      <c r="AG10" s="841" t="s">
        <v>19</v>
      </c>
      <c r="AH10" s="841" t="s">
        <v>18</v>
      </c>
      <c r="AI10" s="841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7"/>
      <c r="AV10" s="172" t="s">
        <v>439</v>
      </c>
      <c r="AW10" s="7" t="s">
        <v>38</v>
      </c>
      <c r="AX10" s="7" t="s">
        <v>38</v>
      </c>
      <c r="AY10" s="7" t="s">
        <v>41</v>
      </c>
      <c r="AZ10" s="9" t="s">
        <v>74</v>
      </c>
      <c r="BA10" s="7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2"/>
      <c r="Y11" s="842"/>
      <c r="Z11" s="842"/>
      <c r="AA11" s="842"/>
      <c r="AB11" s="842"/>
      <c r="AC11" s="842"/>
      <c r="AD11" s="842"/>
      <c r="AE11" s="842"/>
      <c r="AF11" s="842"/>
      <c r="AG11" s="842"/>
      <c r="AH11" s="842"/>
      <c r="AI11" s="842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569"/>
      <c r="B12" s="569"/>
      <c r="C12" s="569"/>
      <c r="D12" s="569"/>
      <c r="E12" s="569"/>
      <c r="F12" s="569"/>
      <c r="G12" s="569"/>
      <c r="H12" s="569"/>
      <c r="I12" s="570">
        <f t="shared" ref="I12:I16" si="4">IF(H12=0,0,IF(H12&lt;10,1,IF(MOD(H12,30)&lt;10,ROUNDDOWN(H12/30,0),ROUNDUP(H12/30,0))))</f>
        <v>0</v>
      </c>
      <c r="J12" s="569"/>
      <c r="K12" s="570">
        <f t="shared" ref="K12:K16" si="5">IF(J12=0,0,IF(J12&lt;10,1,IF(MOD(J12,30)&lt;10,ROUNDDOWN(J12/30,0),ROUNDUP(J12/30,0))))</f>
        <v>0</v>
      </c>
      <c r="L12" s="569"/>
      <c r="M12" s="570">
        <f>IF(L12=0,0,IF(L12&lt;10,1,IF(MOD(L12,40)&lt;10,ROUNDDOWN(L12/40,0),ROUNDUP(L12/40,0))))</f>
        <v>0</v>
      </c>
      <c r="N12" s="569"/>
      <c r="O12" s="570">
        <f>IF(N12=0,0,IF(N12&lt;10,1,IF(MOD(N12,40)&lt;10,ROUNDDOWN(N12/40,0),ROUNDUP(N12/40,0))))</f>
        <v>0</v>
      </c>
      <c r="P12" s="569"/>
      <c r="Q12" s="570">
        <f>IF(P12=0,0,IF(P12&lt;10,1,IF(MOD(P12,40)&lt;10,ROUNDDOWN(P12/40,0),ROUNDUP(P12/40,0))))</f>
        <v>0</v>
      </c>
      <c r="R12" s="569"/>
      <c r="S12" s="570">
        <f>IF(R12=0,0,IF(R12&lt;10,1,IF(MOD(R12,40)&lt;10,ROUNDDOWN(R12/40,0),ROUNDUP(R12/40,0))))</f>
        <v>0</v>
      </c>
      <c r="T12" s="569"/>
      <c r="U12" s="570">
        <f>IF(T12=0,0,IF(T12&lt;10,1,IF(MOD(T12,40)&lt;10,ROUNDDOWN(T12/40,0),ROUNDUP(T12/40,0))))</f>
        <v>0</v>
      </c>
      <c r="V12" s="569"/>
      <c r="W12" s="570">
        <f>IF(V12=0,0,IF(V12&lt;10,1,IF(MOD(V12,40)&lt;10,ROUNDDOWN(V12/40,0),ROUNDUP(V12/40,0))))</f>
        <v>0</v>
      </c>
      <c r="X12" s="609"/>
      <c r="Y12" s="610"/>
      <c r="Z12" s="609"/>
      <c r="AA12" s="610"/>
      <c r="AB12" s="609"/>
      <c r="AC12" s="610"/>
      <c r="AD12" s="609"/>
      <c r="AE12" s="610"/>
      <c r="AF12" s="609"/>
      <c r="AG12" s="610"/>
      <c r="AH12" s="609"/>
      <c r="AI12" s="610"/>
      <c r="AJ12" s="571">
        <f>SUM(H12)+T12+V12+X12+Z12+AB12+AD12+AF12+AH12+J12+L12+N12+P12+R12</f>
        <v>0</v>
      </c>
      <c r="AK12" s="572">
        <f t="shared" ref="AK12" si="6">SUM(I12+U12+W12+Y12+AA12+AC12+AE12+AG12+AI12+K12+M12+O12+Q12+S12)</f>
        <v>0</v>
      </c>
      <c r="AL12" s="569"/>
      <c r="AM12" s="569"/>
      <c r="AN12" s="572">
        <f>SUM(AL12:AM12)</f>
        <v>0</v>
      </c>
      <c r="AO12" s="573">
        <f t="shared" ref="AO12" si="7">IF(AJ12&lt;=0,0,IF(AJ12&lt;=359,1,IF(AJ12&lt;=719,2,IF(AJ12&lt;=1079,3,IF(AJ12&lt;=1679,4,IF(AJ12&lt;=1680,5,IF(AJ12&lt;=1680,1,5)))))))</f>
        <v>0</v>
      </c>
      <c r="AP12" s="544">
        <f>ROUND(((((I12+K12)*30)+(H12+J12))/50+(((M12+O12+Q12+U12+W12+S12)*40)+(L12+N12+P12+R12+T12+V12))/50+(Y12+AA12+AC12+AE12+AG12+AI12)*2),0)</f>
        <v>0</v>
      </c>
      <c r="AQ12" s="572">
        <f>SUM(AO12:AP12)</f>
        <v>0</v>
      </c>
      <c r="AR12" s="574">
        <f t="shared" ref="AR12" si="8">SUM(AL12)-AO12</f>
        <v>0</v>
      </c>
      <c r="AS12" s="574">
        <f t="shared" ref="AS12" si="9">SUM(AM12)-AP12</f>
        <v>0</v>
      </c>
      <c r="AT12" s="574">
        <f t="shared" ref="AT12" si="10">SUM(AN12)-AQ12</f>
        <v>0</v>
      </c>
      <c r="AU12" s="575" t="e">
        <f>SUM(AT12)/AQ12*100</f>
        <v>#DIV/0!</v>
      </c>
      <c r="AV12" s="569"/>
      <c r="AW12" s="569"/>
      <c r="AX12" s="569"/>
      <c r="AY12" s="569"/>
      <c r="AZ12" s="572">
        <f>SUM(AT12)-AV12-AW12+AX12+AY12</f>
        <v>0</v>
      </c>
      <c r="BA12" s="575" t="e">
        <f>SUM(AZ12)/AQ12*100</f>
        <v>#DIV/0!</v>
      </c>
      <c r="BC12" s="53"/>
      <c r="BD12" s="53">
        <f t="shared" ref="BD12" si="11">IF(AJ12&lt;=0,0,IF(AJ12&lt;=359,1,IF(AJ12&lt;=719,2,IF(AJ12&lt;=1079,3,IF(AJ12&lt;=1679,4,IF(AJ12&lt;=1680,5,IF(AJ12&lt;=1680,1,5)))))))</f>
        <v>0</v>
      </c>
      <c r="BE12" s="244">
        <f>ROUND(((((I12+K12)*30)+(H12+J12))/50+(((M12+O12+Q12+U12+W12+S12)*40)+(L12+N12+P12+R12+T12+V12))/50+(Y12+AA12+AC12+AE12+AG12+AI12)*2),0)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548">
        <v>1</v>
      </c>
      <c r="B13" s="548" t="str">
        <f>แยกจำนวนนักเรียน!B139</f>
        <v>อนุบาลป่าบอน</v>
      </c>
      <c r="C13" s="548" t="str">
        <f>แยกจำนวนนักเรียน!C139</f>
        <v>ป่าบอน</v>
      </c>
      <c r="D13" s="548">
        <f>แยกจำนวนนักเรียน!D139</f>
        <v>0</v>
      </c>
      <c r="E13" s="548">
        <f>แยกจำนวนนักเรียน!E139</f>
        <v>28</v>
      </c>
      <c r="F13" s="548">
        <f>แยกจำนวนนักเรียน!F139</f>
        <v>1</v>
      </c>
      <c r="G13" s="548" t="str">
        <f>แยกจำนวนนักเรียน!G139</f>
        <v>ป</v>
      </c>
      <c r="H13" s="548">
        <f>แยกจำนวนนักเรียน!H139</f>
        <v>111</v>
      </c>
      <c r="I13" s="549">
        <f t="shared" si="4"/>
        <v>4</v>
      </c>
      <c r="J13" s="548">
        <f>แยกจำนวนนักเรียน!J139</f>
        <v>91</v>
      </c>
      <c r="K13" s="549">
        <f t="shared" si="5"/>
        <v>3</v>
      </c>
      <c r="L13" s="548">
        <f>แยกจำนวนนักเรียน!L139</f>
        <v>103</v>
      </c>
      <c r="M13" s="549">
        <f t="shared" ref="M13:M16" si="12">IF(L13=0,0,IF(L13&lt;10,1,IF(MOD(L13,40)&lt;10,ROUNDDOWN(L13/40,0),ROUNDUP(L13/40,0))))</f>
        <v>3</v>
      </c>
      <c r="N13" s="548">
        <f>แยกจำนวนนักเรียน!N139</f>
        <v>100</v>
      </c>
      <c r="O13" s="549">
        <f t="shared" ref="O13:O16" si="13">IF(N13=0,0,IF(N13&lt;10,1,IF(MOD(N13,40)&lt;10,ROUNDDOWN(N13/40,0),ROUNDUP(N13/40,0))))</f>
        <v>3</v>
      </c>
      <c r="P13" s="548">
        <f>แยกจำนวนนักเรียน!P139</f>
        <v>94</v>
      </c>
      <c r="Q13" s="549">
        <f t="shared" ref="Q13:Q16" si="14">IF(P13=0,0,IF(P13&lt;10,1,IF(MOD(P13,40)&lt;10,ROUNDDOWN(P13/40,0),ROUNDUP(P13/40,0))))</f>
        <v>3</v>
      </c>
      <c r="R13" s="548">
        <f>แยกจำนวนนักเรียน!R139</f>
        <v>92</v>
      </c>
      <c r="S13" s="549">
        <f t="shared" ref="S13:S16" si="15">IF(R13=0,0,IF(R13&lt;10,1,IF(MOD(R13,40)&lt;10,ROUNDDOWN(R13/40,0),ROUNDUP(R13/40,0))))</f>
        <v>3</v>
      </c>
      <c r="T13" s="548">
        <f>แยกจำนวนนักเรียน!T139</f>
        <v>87</v>
      </c>
      <c r="U13" s="549">
        <f t="shared" ref="U13:U16" si="16">IF(T13=0,0,IF(T13&lt;10,1,IF(MOD(T13,40)&lt;10,ROUNDDOWN(T13/40,0),ROUNDUP(T13/40,0))))</f>
        <v>2</v>
      </c>
      <c r="V13" s="548">
        <f>แยกจำนวนนักเรียน!V139</f>
        <v>82</v>
      </c>
      <c r="W13" s="549">
        <f t="shared" ref="W13:W16" si="17">IF(V13=0,0,IF(V13&lt;10,1,IF(MOD(V13,40)&lt;10,ROUNDDOWN(V13/40,0),ROUNDUP(V13/40,0))))</f>
        <v>2</v>
      </c>
      <c r="X13" s="548">
        <f>แยกจำนวนนักเรียน!X139</f>
        <v>0</v>
      </c>
      <c r="Y13" s="548">
        <f>แยกจำนวนนักเรียน!Y139</f>
        <v>0</v>
      </c>
      <c r="Z13" s="548">
        <f>แยกจำนวนนักเรียน!Z139</f>
        <v>0</v>
      </c>
      <c r="AA13" s="548">
        <f>แยกจำนวนนักเรียน!AA139</f>
        <v>0</v>
      </c>
      <c r="AB13" s="548">
        <f>แยกจำนวนนักเรียน!AB139</f>
        <v>0</v>
      </c>
      <c r="AC13" s="548">
        <f>แยกจำนวนนักเรียน!AC139</f>
        <v>0</v>
      </c>
      <c r="AD13" s="548">
        <f>แยกจำนวนนักเรียน!AD139</f>
        <v>0</v>
      </c>
      <c r="AE13" s="548">
        <f>แยกจำนวนนักเรียน!AE139</f>
        <v>0</v>
      </c>
      <c r="AF13" s="548">
        <f>แยกจำนวนนักเรียน!AF139</f>
        <v>0</v>
      </c>
      <c r="AG13" s="548">
        <f>แยกจำนวนนักเรียน!AG139</f>
        <v>0</v>
      </c>
      <c r="AH13" s="548">
        <f>แยกจำนวนนักเรียน!AH139</f>
        <v>0</v>
      </c>
      <c r="AI13" s="548">
        <f>แยกจำนวนนักเรียน!AI139</f>
        <v>0</v>
      </c>
      <c r="AJ13" s="550">
        <f t="shared" ref="AJ13:AJ16" si="18">SUM(H13)+T13+V13+X13+Z13+AB13+AD13+AF13+AH13+J13+L13+N13+P13+R13</f>
        <v>760</v>
      </c>
      <c r="AK13" s="551">
        <f t="shared" ref="AK13:AK16" si="19">SUM(I13+U13+W13+Y13+AA13+AC13+AE13+AG13+AI13+K13+M13+O13+Q13+S13)</f>
        <v>23</v>
      </c>
      <c r="AL13" s="548">
        <f>แยกจำนวนนักเรียน!AL139</f>
        <v>3</v>
      </c>
      <c r="AM13" s="548">
        <f>แยกจำนวนนักเรียน!AM139</f>
        <v>31</v>
      </c>
      <c r="AN13" s="551">
        <f t="shared" ref="AN13:AN16" si="20">SUM(AL13:AM13)</f>
        <v>34</v>
      </c>
      <c r="AO13" s="552">
        <f t="shared" ref="AO13:AO16" si="21">IF(AJ13&lt;=0,0,IF(AJ13&lt;=359,1,IF(AJ13&lt;=719,2,IF(AJ13&lt;=1079,3,IF(AJ13&lt;=1679,4,IF(AJ13&lt;=1680,5,IF(AJ13&lt;=1680,1,5)))))))</f>
        <v>3</v>
      </c>
      <c r="AP13" s="494">
        <f t="shared" ref="AP13:AP16" si="22">ROUND(((((I13+K13)*30)+(H13+J13))/50+(((M13+O13+Q13+U13+W13+S13)*40)+(L13+N13+P13+R13+T13+V13))/50+(Y13+AA13+AC13+AE13+AG13+AI13)*2),0)</f>
        <v>32</v>
      </c>
      <c r="AQ13" s="551">
        <f t="shared" ref="AQ13:AQ16" si="23">SUM(AO13:AP13)</f>
        <v>35</v>
      </c>
      <c r="AR13" s="553">
        <f t="shared" ref="AR13:AR16" si="24">SUM(AL13)-AO13</f>
        <v>0</v>
      </c>
      <c r="AS13" s="553">
        <f t="shared" ref="AS13:AS16" si="25">SUM(AM13)-AP13</f>
        <v>-1</v>
      </c>
      <c r="AT13" s="553">
        <f t="shared" ref="AT13:AT16" si="26">SUM(AN13)-AQ13</f>
        <v>-1</v>
      </c>
      <c r="AU13" s="554">
        <f t="shared" ref="AU13:AU16" si="27">SUM(AT13)/AQ13*100</f>
        <v>-2.8571428571428572</v>
      </c>
      <c r="AV13" s="548">
        <f>แยกจำนวนนักเรียน!AV139</f>
        <v>1</v>
      </c>
      <c r="AW13" s="548">
        <f>แยกจำนวนนักเรียน!AW139</f>
        <v>0</v>
      </c>
      <c r="AX13" s="548">
        <f>แยกจำนวนนักเรียน!AX139</f>
        <v>0</v>
      </c>
      <c r="AY13" s="548">
        <f>แยกจำนวนนักเรียน!AY139</f>
        <v>0</v>
      </c>
      <c r="AZ13" s="551">
        <f t="shared" ref="AZ13:AZ16" si="28">SUM(AT13)-AV13-AW13+AX13+AY13</f>
        <v>-2</v>
      </c>
      <c r="BA13" s="554">
        <f t="shared" ref="BA13:BA16" si="29">SUM(AZ13)/AQ13*100</f>
        <v>-5.7142857142857144</v>
      </c>
      <c r="BC13" s="53"/>
      <c r="BD13" s="53">
        <f t="shared" ref="BD13" si="30">IF(AJ13&lt;=0,0,IF(AJ13&lt;=359,1,IF(AJ13&lt;=719,2,IF(AJ13&lt;=1079,3,IF(AJ13&lt;=1679,4,IF(AJ13&lt;=1680,5,IF(AJ13&lt;=1680,1,5)))))))</f>
        <v>3</v>
      </c>
      <c r="BE13" s="244">
        <f t="shared" ref="BE13:BE16" si="31">ROUND(((((I13+K13)*30)+(H13+J13))/50+(((M13+O13+Q13+U13+W13+S13)*40)+(L13+N13+P13+R13+T13+V13))/50+(Y13+AA13+AC13+AE13+AG13+AI13)*2),0)</f>
        <v>32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548">
        <v>2</v>
      </c>
      <c r="B14" s="548" t="str">
        <f>แยกจำนวนนักเรียน!B140</f>
        <v>อนุบาลปากพะยูน</v>
      </c>
      <c r="C14" s="548" t="str">
        <f>แยกจำนวนนักเรียน!C140</f>
        <v>ปากพะยูน</v>
      </c>
      <c r="D14" s="548">
        <f>แยกจำนวนนักเรียน!D140</f>
        <v>0</v>
      </c>
      <c r="E14" s="548">
        <f>แยกจำนวนนักเรียน!E140</f>
        <v>50</v>
      </c>
      <c r="F14" s="548">
        <f>แยกจำนวนนักเรียน!F140</f>
        <v>1</v>
      </c>
      <c r="G14" s="548" t="str">
        <f>แยกจำนวนนักเรียน!G140</f>
        <v>ป</v>
      </c>
      <c r="H14" s="548">
        <f>แยกจำนวนนักเรียน!H140</f>
        <v>55</v>
      </c>
      <c r="I14" s="549">
        <f t="shared" si="4"/>
        <v>2</v>
      </c>
      <c r="J14" s="548">
        <f>แยกจำนวนนักเรียน!J140</f>
        <v>66</v>
      </c>
      <c r="K14" s="549">
        <f t="shared" si="5"/>
        <v>2</v>
      </c>
      <c r="L14" s="548">
        <f>แยกจำนวนนักเรียน!L140</f>
        <v>65</v>
      </c>
      <c r="M14" s="549">
        <f t="shared" si="12"/>
        <v>2</v>
      </c>
      <c r="N14" s="548">
        <f>แยกจำนวนนักเรียน!N140</f>
        <v>62</v>
      </c>
      <c r="O14" s="549">
        <f t="shared" si="13"/>
        <v>2</v>
      </c>
      <c r="P14" s="548">
        <f>แยกจำนวนนักเรียน!P140</f>
        <v>78</v>
      </c>
      <c r="Q14" s="549">
        <f t="shared" si="14"/>
        <v>2</v>
      </c>
      <c r="R14" s="548">
        <f>แยกจำนวนนักเรียน!R140</f>
        <v>63</v>
      </c>
      <c r="S14" s="549">
        <f t="shared" si="15"/>
        <v>2</v>
      </c>
      <c r="T14" s="548">
        <f>แยกจำนวนนักเรียน!T140</f>
        <v>83</v>
      </c>
      <c r="U14" s="549">
        <f t="shared" si="16"/>
        <v>2</v>
      </c>
      <c r="V14" s="548">
        <f>แยกจำนวนนักเรียน!V140</f>
        <v>60</v>
      </c>
      <c r="W14" s="549">
        <f t="shared" si="17"/>
        <v>2</v>
      </c>
      <c r="X14" s="548">
        <f>แยกจำนวนนักเรียน!X140</f>
        <v>0</v>
      </c>
      <c r="Y14" s="548">
        <f>แยกจำนวนนักเรียน!Y140</f>
        <v>0</v>
      </c>
      <c r="Z14" s="548">
        <f>แยกจำนวนนักเรียน!Z140</f>
        <v>0</v>
      </c>
      <c r="AA14" s="548">
        <f>แยกจำนวนนักเรียน!AA140</f>
        <v>0</v>
      </c>
      <c r="AB14" s="548">
        <f>แยกจำนวนนักเรียน!AB140</f>
        <v>0</v>
      </c>
      <c r="AC14" s="548">
        <f>แยกจำนวนนักเรียน!AC140</f>
        <v>0</v>
      </c>
      <c r="AD14" s="548">
        <f>แยกจำนวนนักเรียน!AD140</f>
        <v>0</v>
      </c>
      <c r="AE14" s="548">
        <f>แยกจำนวนนักเรียน!AE140</f>
        <v>0</v>
      </c>
      <c r="AF14" s="548">
        <f>แยกจำนวนนักเรียน!AF140</f>
        <v>0</v>
      </c>
      <c r="AG14" s="548">
        <f>แยกจำนวนนักเรียน!AG140</f>
        <v>0</v>
      </c>
      <c r="AH14" s="548">
        <f>แยกจำนวนนักเรียน!AH140</f>
        <v>0</v>
      </c>
      <c r="AI14" s="548">
        <f>แยกจำนวนนักเรียน!AI140</f>
        <v>0</v>
      </c>
      <c r="AJ14" s="550">
        <f t="shared" si="18"/>
        <v>532</v>
      </c>
      <c r="AK14" s="551">
        <f t="shared" si="19"/>
        <v>16</v>
      </c>
      <c r="AL14" s="548">
        <f>แยกจำนวนนักเรียน!AL140</f>
        <v>2</v>
      </c>
      <c r="AM14" s="548">
        <f>แยกจำนวนนักเรียน!AM140</f>
        <v>23</v>
      </c>
      <c r="AN14" s="551">
        <f t="shared" si="20"/>
        <v>25</v>
      </c>
      <c r="AO14" s="552">
        <f t="shared" si="21"/>
        <v>2</v>
      </c>
      <c r="AP14" s="494">
        <f t="shared" si="22"/>
        <v>23</v>
      </c>
      <c r="AQ14" s="551">
        <f t="shared" si="23"/>
        <v>25</v>
      </c>
      <c r="AR14" s="553">
        <f t="shared" si="24"/>
        <v>0</v>
      </c>
      <c r="AS14" s="553">
        <f t="shared" si="25"/>
        <v>0</v>
      </c>
      <c r="AT14" s="553">
        <f t="shared" si="26"/>
        <v>0</v>
      </c>
      <c r="AU14" s="554">
        <f t="shared" si="27"/>
        <v>0</v>
      </c>
      <c r="AV14" s="548">
        <f>แยกจำนวนนักเรียน!AV140</f>
        <v>0</v>
      </c>
      <c r="AW14" s="548">
        <f>แยกจำนวนนักเรียน!AW140</f>
        <v>0</v>
      </c>
      <c r="AX14" s="548">
        <f>แยกจำนวนนักเรียน!AX140</f>
        <v>0</v>
      </c>
      <c r="AY14" s="548">
        <f>แยกจำนวนนักเรียน!AY140</f>
        <v>1</v>
      </c>
      <c r="AZ14" s="551">
        <f t="shared" si="28"/>
        <v>1</v>
      </c>
      <c r="BA14" s="554">
        <f t="shared" si="29"/>
        <v>4</v>
      </c>
      <c r="BC14" s="53"/>
      <c r="BD14" s="53">
        <f t="shared" ref="BD14:BD16" si="32">IF(AJ14&lt;=0,0,IF(AJ14&lt;=359,1,IF(AJ14&lt;=719,2,IF(AJ14&lt;=1079,3,IF(AJ14&lt;=1679,4,IF(AJ14&lt;=1680,5,IF(AJ14&lt;=1680,1,5)))))))</f>
        <v>2</v>
      </c>
      <c r="BE14" s="244">
        <f t="shared" si="31"/>
        <v>23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548">
        <v>3</v>
      </c>
      <c r="B15" s="548" t="str">
        <f>แยกจำนวนนักเรียน!B141</f>
        <v>บ้านหารเทา (จรุงราษฎร์ดำเนิน)</v>
      </c>
      <c r="C15" s="548" t="str">
        <f>แยกจำนวนนักเรียน!C141</f>
        <v>ปากพะยูน</v>
      </c>
      <c r="D15" s="548">
        <f>แยกจำนวนนักเรียน!D141</f>
        <v>0</v>
      </c>
      <c r="E15" s="548">
        <f>แยกจำนวนนักเรียน!E141</f>
        <v>28</v>
      </c>
      <c r="F15" s="548">
        <f>แยกจำนวนนักเรียน!F141</f>
        <v>4</v>
      </c>
      <c r="G15" s="548" t="str">
        <f>แยกจำนวนนักเรียน!G141</f>
        <v>ป</v>
      </c>
      <c r="H15" s="548">
        <f>แยกจำนวนนักเรียน!H141</f>
        <v>67</v>
      </c>
      <c r="I15" s="549">
        <f t="shared" si="4"/>
        <v>2</v>
      </c>
      <c r="J15" s="548">
        <f>แยกจำนวนนักเรียน!J141</f>
        <v>49</v>
      </c>
      <c r="K15" s="549">
        <f t="shared" si="5"/>
        <v>2</v>
      </c>
      <c r="L15" s="548">
        <f>แยกจำนวนนักเรียน!L141</f>
        <v>48</v>
      </c>
      <c r="M15" s="549">
        <f t="shared" si="12"/>
        <v>1</v>
      </c>
      <c r="N15" s="548">
        <f>แยกจำนวนนักเรียน!N141</f>
        <v>75</v>
      </c>
      <c r="O15" s="549">
        <f t="shared" si="13"/>
        <v>2</v>
      </c>
      <c r="P15" s="548">
        <f>แยกจำนวนนักเรียน!P141</f>
        <v>67</v>
      </c>
      <c r="Q15" s="549">
        <f t="shared" si="14"/>
        <v>2</v>
      </c>
      <c r="R15" s="548">
        <f>แยกจำนวนนักเรียน!R141</f>
        <v>73</v>
      </c>
      <c r="S15" s="549">
        <f t="shared" si="15"/>
        <v>2</v>
      </c>
      <c r="T15" s="548">
        <f>แยกจำนวนนักเรียน!T141</f>
        <v>60</v>
      </c>
      <c r="U15" s="549">
        <f t="shared" si="16"/>
        <v>2</v>
      </c>
      <c r="V15" s="548">
        <f>แยกจำนวนนักเรียน!V141</f>
        <v>65</v>
      </c>
      <c r="W15" s="549">
        <f t="shared" si="17"/>
        <v>2</v>
      </c>
      <c r="X15" s="548">
        <f>แยกจำนวนนักเรียน!X141</f>
        <v>0</v>
      </c>
      <c r="Y15" s="548">
        <f>แยกจำนวนนักเรียน!Y141</f>
        <v>0</v>
      </c>
      <c r="Z15" s="548">
        <f>แยกจำนวนนักเรียน!Z141</f>
        <v>0</v>
      </c>
      <c r="AA15" s="548">
        <f>แยกจำนวนนักเรียน!AA141</f>
        <v>0</v>
      </c>
      <c r="AB15" s="548">
        <f>แยกจำนวนนักเรียน!AB141</f>
        <v>0</v>
      </c>
      <c r="AC15" s="548">
        <f>แยกจำนวนนักเรียน!AC141</f>
        <v>0</v>
      </c>
      <c r="AD15" s="548">
        <f>แยกจำนวนนักเรียน!AD141</f>
        <v>0</v>
      </c>
      <c r="AE15" s="548">
        <f>แยกจำนวนนักเรียน!AE141</f>
        <v>0</v>
      </c>
      <c r="AF15" s="548">
        <f>แยกจำนวนนักเรียน!AF141</f>
        <v>0</v>
      </c>
      <c r="AG15" s="548">
        <f>แยกจำนวนนักเรียน!AG141</f>
        <v>0</v>
      </c>
      <c r="AH15" s="548">
        <f>แยกจำนวนนักเรียน!AH141</f>
        <v>0</v>
      </c>
      <c r="AI15" s="548">
        <f>แยกจำนวนนักเรียน!AI141</f>
        <v>0</v>
      </c>
      <c r="AJ15" s="550">
        <f t="shared" si="18"/>
        <v>504</v>
      </c>
      <c r="AK15" s="551">
        <f t="shared" si="19"/>
        <v>15</v>
      </c>
      <c r="AL15" s="548">
        <f>แยกจำนวนนักเรียน!AL141</f>
        <v>2</v>
      </c>
      <c r="AM15" s="548">
        <f>แยกจำนวนนักเรียน!AM141</f>
        <v>24</v>
      </c>
      <c r="AN15" s="551">
        <f t="shared" si="20"/>
        <v>26</v>
      </c>
      <c r="AO15" s="552">
        <f t="shared" si="21"/>
        <v>2</v>
      </c>
      <c r="AP15" s="494">
        <f t="shared" si="22"/>
        <v>21</v>
      </c>
      <c r="AQ15" s="551">
        <f t="shared" si="23"/>
        <v>23</v>
      </c>
      <c r="AR15" s="553">
        <f t="shared" si="24"/>
        <v>0</v>
      </c>
      <c r="AS15" s="553">
        <f t="shared" si="25"/>
        <v>3</v>
      </c>
      <c r="AT15" s="553">
        <f t="shared" si="26"/>
        <v>3</v>
      </c>
      <c r="AU15" s="554">
        <f t="shared" si="27"/>
        <v>13.043478260869565</v>
      </c>
      <c r="AV15" s="548">
        <f>แยกจำนวนนักเรียน!AV141</f>
        <v>0</v>
      </c>
      <c r="AW15" s="548">
        <f>แยกจำนวนนักเรียน!AW141</f>
        <v>0</v>
      </c>
      <c r="AX15" s="548">
        <f>แยกจำนวนนักเรียน!AX141</f>
        <v>0</v>
      </c>
      <c r="AY15" s="548">
        <f>แยกจำนวนนักเรียน!AY141</f>
        <v>0</v>
      </c>
      <c r="AZ15" s="551">
        <f t="shared" si="28"/>
        <v>3</v>
      </c>
      <c r="BA15" s="554">
        <f t="shared" si="29"/>
        <v>13.043478260869565</v>
      </c>
      <c r="BC15" s="53"/>
      <c r="BD15" s="53">
        <f t="shared" si="32"/>
        <v>2</v>
      </c>
      <c r="BE15" s="244">
        <f t="shared" si="31"/>
        <v>21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35" customFormat="1">
      <c r="A16" s="557">
        <v>4</v>
      </c>
      <c r="B16" s="557" t="str">
        <f>แยกจำนวนนักเรียน!B142</f>
        <v>บ้านแม่ขรี(สวิงประชาสรรค์)</v>
      </c>
      <c r="C16" s="557" t="str">
        <f>แยกจำนวนนักเรียน!C142</f>
        <v>ตะโหมด</v>
      </c>
      <c r="D16" s="557">
        <f>แยกจำนวนนักเรียน!D142</f>
        <v>0</v>
      </c>
      <c r="E16" s="557">
        <f>แยกจำนวนนักเรียน!E142</f>
        <v>2</v>
      </c>
      <c r="F16" s="557">
        <f>แยกจำนวนนักเรียน!F142</f>
        <v>1</v>
      </c>
      <c r="G16" s="557" t="str">
        <f>แยกจำนวนนักเรียน!G142</f>
        <v>ป</v>
      </c>
      <c r="H16" s="557">
        <f>แยกจำนวนนักเรียน!H142</f>
        <v>32</v>
      </c>
      <c r="I16" s="558">
        <f t="shared" si="4"/>
        <v>1</v>
      </c>
      <c r="J16" s="557">
        <f>แยกจำนวนนักเรียน!J142</f>
        <v>38</v>
      </c>
      <c r="K16" s="558">
        <f t="shared" si="5"/>
        <v>1</v>
      </c>
      <c r="L16" s="557">
        <f>แยกจำนวนนักเรียน!L142</f>
        <v>94</v>
      </c>
      <c r="M16" s="558">
        <f t="shared" si="12"/>
        <v>3</v>
      </c>
      <c r="N16" s="557">
        <f>แยกจำนวนนักเรียน!N142</f>
        <v>87</v>
      </c>
      <c r="O16" s="558">
        <f t="shared" si="13"/>
        <v>2</v>
      </c>
      <c r="P16" s="557">
        <f>แยกจำนวนนักเรียน!P142</f>
        <v>98</v>
      </c>
      <c r="Q16" s="558">
        <f t="shared" si="14"/>
        <v>3</v>
      </c>
      <c r="R16" s="557">
        <f>แยกจำนวนนักเรียน!R142</f>
        <v>101</v>
      </c>
      <c r="S16" s="558">
        <f t="shared" si="15"/>
        <v>3</v>
      </c>
      <c r="T16" s="557">
        <f>แยกจำนวนนักเรียน!T142</f>
        <v>104</v>
      </c>
      <c r="U16" s="558">
        <f t="shared" si="16"/>
        <v>3</v>
      </c>
      <c r="V16" s="557">
        <f>แยกจำนวนนักเรียน!V142</f>
        <v>134</v>
      </c>
      <c r="W16" s="558">
        <f t="shared" si="17"/>
        <v>4</v>
      </c>
      <c r="X16" s="557">
        <f>แยกจำนวนนักเรียน!X142</f>
        <v>0</v>
      </c>
      <c r="Y16" s="557">
        <f>แยกจำนวนนักเรียน!Y142</f>
        <v>0</v>
      </c>
      <c r="Z16" s="557">
        <f>แยกจำนวนนักเรียน!Z142</f>
        <v>0</v>
      </c>
      <c r="AA16" s="557">
        <f>แยกจำนวนนักเรียน!AA142</f>
        <v>0</v>
      </c>
      <c r="AB16" s="557">
        <f>แยกจำนวนนักเรียน!AB142</f>
        <v>0</v>
      </c>
      <c r="AC16" s="557">
        <f>แยกจำนวนนักเรียน!AC142</f>
        <v>0</v>
      </c>
      <c r="AD16" s="557">
        <f>แยกจำนวนนักเรียน!AD142</f>
        <v>0</v>
      </c>
      <c r="AE16" s="557">
        <f>แยกจำนวนนักเรียน!AE142</f>
        <v>0</v>
      </c>
      <c r="AF16" s="557">
        <f>แยกจำนวนนักเรียน!AF142</f>
        <v>0</v>
      </c>
      <c r="AG16" s="557">
        <f>แยกจำนวนนักเรียน!AG142</f>
        <v>0</v>
      </c>
      <c r="AH16" s="557">
        <f>แยกจำนวนนักเรียน!AH142</f>
        <v>0</v>
      </c>
      <c r="AI16" s="557">
        <f>แยกจำนวนนักเรียน!AI142</f>
        <v>0</v>
      </c>
      <c r="AJ16" s="559">
        <f t="shared" si="18"/>
        <v>688</v>
      </c>
      <c r="AK16" s="560">
        <f t="shared" si="19"/>
        <v>20</v>
      </c>
      <c r="AL16" s="557">
        <f>แยกจำนวนนักเรียน!AL142</f>
        <v>3</v>
      </c>
      <c r="AM16" s="557">
        <f>แยกจำนวนนักเรียน!AM142</f>
        <v>34</v>
      </c>
      <c r="AN16" s="560">
        <f t="shared" si="20"/>
        <v>37</v>
      </c>
      <c r="AO16" s="561">
        <f t="shared" si="21"/>
        <v>2</v>
      </c>
      <c r="AP16" s="547">
        <f t="shared" si="22"/>
        <v>29</v>
      </c>
      <c r="AQ16" s="560">
        <f t="shared" si="23"/>
        <v>31</v>
      </c>
      <c r="AR16" s="562">
        <f t="shared" si="24"/>
        <v>1</v>
      </c>
      <c r="AS16" s="562">
        <f t="shared" si="25"/>
        <v>5</v>
      </c>
      <c r="AT16" s="562">
        <f t="shared" si="26"/>
        <v>6</v>
      </c>
      <c r="AU16" s="563">
        <f t="shared" si="27"/>
        <v>19.35483870967742</v>
      </c>
      <c r="AV16" s="557">
        <f>แยกจำนวนนักเรียน!AV142</f>
        <v>0</v>
      </c>
      <c r="AW16" s="557">
        <f>แยกจำนวนนักเรียน!AW142</f>
        <v>1</v>
      </c>
      <c r="AX16" s="557">
        <f>แยกจำนวนนักเรียน!AX142</f>
        <v>0</v>
      </c>
      <c r="AY16" s="557">
        <f>แยกจำนวนนักเรียน!AY142</f>
        <v>0</v>
      </c>
      <c r="AZ16" s="560">
        <f t="shared" si="28"/>
        <v>5</v>
      </c>
      <c r="BA16" s="563">
        <f t="shared" si="29"/>
        <v>16.129032258064516</v>
      </c>
      <c r="BC16" s="53"/>
      <c r="BD16" s="53">
        <f t="shared" si="32"/>
        <v>2</v>
      </c>
      <c r="BE16" s="244">
        <f t="shared" si="31"/>
        <v>29</v>
      </c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</row>
    <row r="17" spans="1:89" s="40" customFormat="1" ht="22.5" customHeight="1">
      <c r="A17" s="843" t="s">
        <v>512</v>
      </c>
      <c r="B17" s="844"/>
      <c r="C17" s="844"/>
      <c r="D17" s="844"/>
      <c r="E17" s="844"/>
      <c r="F17" s="844"/>
      <c r="G17" s="844"/>
      <c r="H17" s="39">
        <f t="shared" ref="H17:AT17" si="33">SUM(H12:H16)</f>
        <v>265</v>
      </c>
      <c r="I17" s="39">
        <f t="shared" si="33"/>
        <v>9</v>
      </c>
      <c r="J17" s="39">
        <f t="shared" si="33"/>
        <v>244</v>
      </c>
      <c r="K17" s="39">
        <f t="shared" si="33"/>
        <v>8</v>
      </c>
      <c r="L17" s="39">
        <f t="shared" si="33"/>
        <v>310</v>
      </c>
      <c r="M17" s="39">
        <f t="shared" si="33"/>
        <v>9</v>
      </c>
      <c r="N17" s="39">
        <f t="shared" si="33"/>
        <v>324</v>
      </c>
      <c r="O17" s="39">
        <f t="shared" si="33"/>
        <v>9</v>
      </c>
      <c r="P17" s="39">
        <f t="shared" si="33"/>
        <v>337</v>
      </c>
      <c r="Q17" s="39">
        <f t="shared" si="33"/>
        <v>10</v>
      </c>
      <c r="R17" s="39">
        <f t="shared" si="33"/>
        <v>329</v>
      </c>
      <c r="S17" s="39">
        <f t="shared" si="33"/>
        <v>10</v>
      </c>
      <c r="T17" s="39">
        <f t="shared" si="33"/>
        <v>334</v>
      </c>
      <c r="U17" s="39">
        <f t="shared" si="33"/>
        <v>9</v>
      </c>
      <c r="V17" s="39">
        <f t="shared" si="33"/>
        <v>341</v>
      </c>
      <c r="W17" s="39">
        <f t="shared" si="33"/>
        <v>10</v>
      </c>
      <c r="X17" s="39">
        <f t="shared" si="33"/>
        <v>0</v>
      </c>
      <c r="Y17" s="39">
        <f t="shared" si="33"/>
        <v>0</v>
      </c>
      <c r="Z17" s="39">
        <f t="shared" si="33"/>
        <v>0</v>
      </c>
      <c r="AA17" s="39">
        <f t="shared" si="33"/>
        <v>0</v>
      </c>
      <c r="AB17" s="39">
        <f t="shared" si="33"/>
        <v>0</v>
      </c>
      <c r="AC17" s="39">
        <f t="shared" si="33"/>
        <v>0</v>
      </c>
      <c r="AD17" s="39">
        <f t="shared" si="33"/>
        <v>0</v>
      </c>
      <c r="AE17" s="39">
        <f t="shared" si="33"/>
        <v>0</v>
      </c>
      <c r="AF17" s="39">
        <f t="shared" si="33"/>
        <v>0</v>
      </c>
      <c r="AG17" s="39">
        <f t="shared" si="33"/>
        <v>0</v>
      </c>
      <c r="AH17" s="39">
        <f t="shared" si="33"/>
        <v>0</v>
      </c>
      <c r="AI17" s="39">
        <f t="shared" si="33"/>
        <v>0</v>
      </c>
      <c r="AJ17" s="39">
        <f t="shared" si="33"/>
        <v>2484</v>
      </c>
      <c r="AK17" s="39">
        <f t="shared" si="33"/>
        <v>74</v>
      </c>
      <c r="AL17" s="39">
        <f t="shared" si="33"/>
        <v>10</v>
      </c>
      <c r="AM17" s="39">
        <f t="shared" si="33"/>
        <v>112</v>
      </c>
      <c r="AN17" s="39">
        <f t="shared" si="33"/>
        <v>122</v>
      </c>
      <c r="AO17" s="39">
        <f t="shared" si="33"/>
        <v>9</v>
      </c>
      <c r="AP17" s="39">
        <f t="shared" si="33"/>
        <v>105</v>
      </c>
      <c r="AQ17" s="39">
        <f t="shared" si="33"/>
        <v>114</v>
      </c>
      <c r="AR17" s="39">
        <f t="shared" si="33"/>
        <v>1</v>
      </c>
      <c r="AS17" s="39">
        <f t="shared" si="33"/>
        <v>7</v>
      </c>
      <c r="AT17" s="39">
        <f t="shared" si="33"/>
        <v>8</v>
      </c>
      <c r="AU17" s="50">
        <f t="shared" ref="AU17" si="34">SUM(AT17)/AQ17*100</f>
        <v>7.0175438596491224</v>
      </c>
      <c r="AV17" s="39">
        <f>SUM(AV12:AV16)</f>
        <v>1</v>
      </c>
      <c r="AW17" s="39">
        <f>SUM(AW12:AW16)</f>
        <v>1</v>
      </c>
      <c r="AX17" s="39">
        <f>SUM(AX12:AX16)</f>
        <v>0</v>
      </c>
      <c r="AY17" s="39">
        <f>SUM(AY12:AY16)</f>
        <v>1</v>
      </c>
      <c r="AZ17" s="39">
        <f>SUM(AZ12:AZ16)</f>
        <v>7</v>
      </c>
      <c r="BA17" s="50">
        <f>SUM(AZ17)/AQ17*100</f>
        <v>6.140350877192982</v>
      </c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</row>
    <row r="18" spans="1:89" ht="25.5" customHeight="1"/>
    <row r="19" spans="1:89" ht="25.5" customHeight="1"/>
    <row r="20" spans="1:89" ht="25.5" customHeight="1"/>
    <row r="21" spans="1:89" ht="25.5" customHeight="1"/>
    <row r="22" spans="1:89" ht="25.5" customHeight="1"/>
    <row r="23" spans="1:89" s="54" customFormat="1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3"/>
      <c r="AV23" s="52"/>
      <c r="AW23" s="52"/>
      <c r="AX23" s="52"/>
      <c r="AY23" s="52"/>
      <c r="AZ23" s="52"/>
      <c r="BA23" s="53"/>
    </row>
    <row r="24" spans="1:89" s="54" customFormat="1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3"/>
      <c r="AV24" s="52"/>
      <c r="AW24" s="52"/>
      <c r="AX24" s="52"/>
      <c r="AY24" s="52"/>
      <c r="AZ24" s="52"/>
      <c r="BA24" s="53"/>
    </row>
    <row r="25" spans="1:89" s="54" customFormat="1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3"/>
      <c r="AV25" s="52"/>
      <c r="AW25" s="52"/>
      <c r="AX25" s="52"/>
      <c r="AY25" s="52"/>
      <c r="AZ25" s="52"/>
      <c r="BA25" s="53"/>
    </row>
    <row r="26" spans="1:89" s="54" customFormat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3"/>
      <c r="AV26" s="52"/>
      <c r="AW26" s="52"/>
      <c r="AX26" s="52"/>
      <c r="AY26" s="52"/>
      <c r="AZ26" s="52"/>
      <c r="BA26" s="53"/>
    </row>
    <row r="27" spans="1:89" s="54" customFormat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3"/>
      <c r="AV27" s="52"/>
      <c r="AW27" s="52"/>
      <c r="AX27" s="52"/>
      <c r="AY27" s="52"/>
      <c r="AZ27" s="52"/>
      <c r="BA27" s="53"/>
    </row>
    <row r="28" spans="1:89" s="54" customFormat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3"/>
      <c r="AV28" s="52"/>
      <c r="AW28" s="52"/>
      <c r="AX28" s="52"/>
      <c r="AY28" s="52"/>
      <c r="AZ28" s="52"/>
      <c r="BA28" s="53"/>
    </row>
    <row r="29" spans="1:89" s="54" customForma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3"/>
      <c r="AV29" s="52"/>
      <c r="AW29" s="52"/>
      <c r="AX29" s="52"/>
      <c r="AY29" s="52"/>
      <c r="AZ29" s="52"/>
      <c r="BA29" s="53"/>
    </row>
    <row r="30" spans="1:89" s="54" customForma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3"/>
      <c r="AV30" s="52"/>
      <c r="AW30" s="52"/>
      <c r="AX30" s="52"/>
      <c r="AY30" s="52"/>
      <c r="AZ30" s="52"/>
      <c r="BA30" s="53"/>
    </row>
    <row r="31" spans="1:89" s="54" customForma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3"/>
      <c r="AV31" s="52"/>
      <c r="AW31" s="52"/>
      <c r="AX31" s="52"/>
      <c r="AY31" s="52"/>
      <c r="AZ31" s="52"/>
      <c r="BA31" s="53"/>
    </row>
    <row r="32" spans="1:89" s="54" customForma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3"/>
      <c r="AV32" s="52"/>
      <c r="AW32" s="52"/>
      <c r="AX32" s="52"/>
      <c r="AY32" s="52"/>
      <c r="AZ32" s="52"/>
      <c r="BA32" s="53"/>
    </row>
    <row r="33" spans="1:53" s="54" customForma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3"/>
      <c r="AV33" s="52"/>
      <c r="AW33" s="52"/>
      <c r="AX33" s="52"/>
      <c r="AY33" s="52"/>
      <c r="AZ33" s="52"/>
      <c r="BA33" s="53"/>
    </row>
    <row r="34" spans="1:53" s="54" customForma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3"/>
      <c r="AV34" s="52"/>
      <c r="AW34" s="52"/>
      <c r="AX34" s="52"/>
      <c r="AY34" s="52"/>
      <c r="AZ34" s="52"/>
      <c r="BA34" s="53"/>
    </row>
    <row r="35" spans="1:53" s="54" customForma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3"/>
      <c r="AV35" s="52"/>
      <c r="AW35" s="52"/>
      <c r="AX35" s="52"/>
      <c r="AY35" s="52"/>
      <c r="AZ35" s="52"/>
      <c r="BA35" s="53"/>
    </row>
    <row r="36" spans="1:53" s="54" customForma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3"/>
      <c r="AV36" s="52"/>
      <c r="AW36" s="52"/>
      <c r="AX36" s="52"/>
      <c r="AY36" s="52"/>
      <c r="AZ36" s="52"/>
      <c r="BA36" s="53"/>
    </row>
    <row r="37" spans="1:53" s="54" customForma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3"/>
      <c r="AV37" s="52"/>
      <c r="AW37" s="52"/>
      <c r="AX37" s="52"/>
      <c r="AY37" s="52"/>
      <c r="AZ37" s="52"/>
      <c r="BA37" s="53"/>
    </row>
    <row r="38" spans="1:53" s="54" customForma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3"/>
      <c r="AV38" s="52"/>
      <c r="AW38" s="52"/>
      <c r="AX38" s="52"/>
      <c r="AY38" s="52"/>
      <c r="AZ38" s="52"/>
      <c r="BA38" s="53"/>
    </row>
    <row r="39" spans="1:53" s="54" customForma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3"/>
      <c r="AV39" s="52"/>
      <c r="AW39" s="52"/>
      <c r="AX39" s="52"/>
      <c r="AY39" s="52"/>
      <c r="AZ39" s="52"/>
      <c r="BA39" s="53"/>
    </row>
    <row r="40" spans="1:53" s="54" customForma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3"/>
      <c r="AV40" s="52"/>
      <c r="AW40" s="52"/>
      <c r="AX40" s="52"/>
      <c r="AY40" s="52"/>
      <c r="AZ40" s="52"/>
      <c r="BA40" s="53"/>
    </row>
    <row r="41" spans="1:53" s="54" customForma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3"/>
      <c r="AV41" s="52"/>
      <c r="AW41" s="52"/>
      <c r="AX41" s="52"/>
      <c r="AY41" s="52"/>
      <c r="AZ41" s="52"/>
      <c r="BA41" s="53"/>
    </row>
    <row r="42" spans="1:53" s="54" customForma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3"/>
      <c r="AV42" s="52"/>
      <c r="AW42" s="52"/>
      <c r="AX42" s="52"/>
      <c r="AY42" s="52"/>
      <c r="AZ42" s="52"/>
      <c r="BA42" s="53"/>
    </row>
    <row r="43" spans="1:53" s="54" customForma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3"/>
      <c r="AV43" s="52"/>
      <c r="AW43" s="52"/>
      <c r="AX43" s="52"/>
      <c r="AY43" s="52"/>
      <c r="AZ43" s="52"/>
      <c r="BA43" s="53"/>
    </row>
    <row r="44" spans="1:53" s="54" customForma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3"/>
      <c r="AV44" s="52"/>
      <c r="AW44" s="52"/>
      <c r="AX44" s="52"/>
      <c r="AY44" s="52"/>
      <c r="AZ44" s="52"/>
      <c r="BA44" s="53"/>
    </row>
    <row r="45" spans="1:53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3"/>
      <c r="AV45" s="52"/>
      <c r="AW45" s="52"/>
      <c r="AX45" s="52"/>
      <c r="AY45" s="52"/>
      <c r="AZ45" s="52"/>
      <c r="BA45" s="53"/>
    </row>
    <row r="46" spans="1:53" s="54" customForma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3"/>
      <c r="AV46" s="52"/>
      <c r="AW46" s="52"/>
      <c r="AX46" s="52"/>
      <c r="AY46" s="52"/>
      <c r="AZ46" s="52"/>
      <c r="BA46" s="53"/>
    </row>
    <row r="47" spans="1:53" s="54" customForma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3"/>
      <c r="AV47" s="52"/>
      <c r="AW47" s="52"/>
      <c r="AX47" s="52"/>
      <c r="AY47" s="52"/>
      <c r="AZ47" s="52"/>
      <c r="BA47" s="53"/>
    </row>
    <row r="48" spans="1:53" s="54" customForma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3"/>
      <c r="AV48" s="52"/>
      <c r="AW48" s="52"/>
      <c r="AX48" s="52"/>
      <c r="AY48" s="52"/>
      <c r="AZ48" s="52"/>
      <c r="BA48" s="53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3"/>
      <c r="AV49" s="52"/>
      <c r="AW49" s="52"/>
      <c r="AX49" s="52"/>
      <c r="AY49" s="52"/>
      <c r="AZ49" s="52"/>
      <c r="BA49" s="53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3"/>
      <c r="AV50" s="52"/>
      <c r="AW50" s="52"/>
      <c r="AX50" s="52"/>
      <c r="AY50" s="52"/>
      <c r="AZ50" s="52"/>
      <c r="BA50" s="53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3"/>
      <c r="AV51" s="52"/>
      <c r="AW51" s="52"/>
      <c r="AX51" s="52"/>
      <c r="AY51" s="52"/>
      <c r="AZ51" s="52"/>
      <c r="BA51" s="53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3"/>
      <c r="AV52" s="52"/>
      <c r="AW52" s="52"/>
      <c r="AX52" s="52"/>
      <c r="AY52" s="52"/>
      <c r="AZ52" s="52"/>
      <c r="BA52" s="53"/>
    </row>
    <row r="53" spans="1:53" s="54" customForma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3"/>
      <c r="AV53" s="52"/>
      <c r="AW53" s="52"/>
      <c r="AX53" s="52"/>
      <c r="AY53" s="52"/>
      <c r="AZ53" s="52"/>
      <c r="BA53" s="53"/>
    </row>
    <row r="54" spans="1:53" s="54" customForma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3"/>
      <c r="AV54" s="52"/>
      <c r="AW54" s="52"/>
      <c r="AX54" s="52"/>
      <c r="AY54" s="52"/>
      <c r="AZ54" s="52"/>
      <c r="BA54" s="53"/>
    </row>
  </sheetData>
  <mergeCells count="61">
    <mergeCell ref="BD9:BE9"/>
    <mergeCell ref="A17:G17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12:BD16">
    <cfRule type="cellIs" dxfId="46" priority="5" stopIfTrue="1" operator="notBetween">
      <formula>1</formula>
      <formula>1</formula>
    </cfRule>
  </conditionalFormatting>
  <conditionalFormatting sqref="BD2">
    <cfRule type="cellIs" dxfId="45" priority="6" stopIfTrue="1" operator="greaterThan">
      <formula>1</formula>
    </cfRule>
  </conditionalFormatting>
  <conditionalFormatting sqref="AJ12:AJ16">
    <cfRule type="cellIs" dxfId="44" priority="7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86"/>
  <sheetViews>
    <sheetView zoomScale="75" workbookViewId="0">
      <pane xSplit="7" ySplit="11" topLeftCell="S12" activePane="bottomRight" state="frozen"/>
      <selection pane="topRight" activeCell="H1" sqref="H1"/>
      <selection pane="bottomLeft" activeCell="A12" sqref="A12"/>
      <selection pane="bottomRight" activeCell="AV11" sqref="AV11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30.75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245">
        <f t="shared" ref="AP1" si="3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59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217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3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3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4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25" t="s">
        <v>111</v>
      </c>
      <c r="Y8" s="826"/>
      <c r="Z8" s="825" t="s">
        <v>112</v>
      </c>
      <c r="AA8" s="826"/>
      <c r="AB8" s="825" t="s">
        <v>113</v>
      </c>
      <c r="AC8" s="826"/>
      <c r="AD8" s="825" t="s">
        <v>114</v>
      </c>
      <c r="AE8" s="826"/>
      <c r="AF8" s="825" t="s">
        <v>115</v>
      </c>
      <c r="AG8" s="826"/>
      <c r="AH8" s="825" t="s">
        <v>116</v>
      </c>
      <c r="AI8" s="826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27"/>
      <c r="Y9" s="828"/>
      <c r="Z9" s="827"/>
      <c r="AA9" s="828"/>
      <c r="AB9" s="827"/>
      <c r="AC9" s="828"/>
      <c r="AD9" s="827"/>
      <c r="AE9" s="828"/>
      <c r="AF9" s="827"/>
      <c r="AG9" s="828"/>
      <c r="AH9" s="827"/>
      <c r="AI9" s="828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7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41" t="s">
        <v>18</v>
      </c>
      <c r="Y10" s="841" t="s">
        <v>19</v>
      </c>
      <c r="Z10" s="841" t="s">
        <v>18</v>
      </c>
      <c r="AA10" s="841" t="s">
        <v>19</v>
      </c>
      <c r="AB10" s="841" t="s">
        <v>18</v>
      </c>
      <c r="AC10" s="841" t="s">
        <v>19</v>
      </c>
      <c r="AD10" s="841" t="s">
        <v>18</v>
      </c>
      <c r="AE10" s="841" t="s">
        <v>19</v>
      </c>
      <c r="AF10" s="841" t="s">
        <v>18</v>
      </c>
      <c r="AG10" s="841" t="s">
        <v>19</v>
      </c>
      <c r="AH10" s="841" t="s">
        <v>18</v>
      </c>
      <c r="AI10" s="841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7"/>
      <c r="AV10" s="172" t="s">
        <v>439</v>
      </c>
      <c r="AW10" s="7" t="s">
        <v>38</v>
      </c>
      <c r="AX10" s="7" t="s">
        <v>38</v>
      </c>
      <c r="AY10" s="7" t="s">
        <v>41</v>
      </c>
      <c r="AZ10" s="9" t="s">
        <v>74</v>
      </c>
      <c r="BA10" s="7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2"/>
      <c r="Y11" s="842"/>
      <c r="Z11" s="842"/>
      <c r="AA11" s="842"/>
      <c r="AB11" s="842"/>
      <c r="AC11" s="842"/>
      <c r="AD11" s="842"/>
      <c r="AE11" s="842"/>
      <c r="AF11" s="842"/>
      <c r="AG11" s="842"/>
      <c r="AH11" s="842"/>
      <c r="AI11" s="842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83"/>
      <c r="B12" s="83"/>
      <c r="C12" s="83"/>
      <c r="D12" s="83"/>
      <c r="E12" s="83"/>
      <c r="F12" s="83"/>
      <c r="G12" s="83"/>
      <c r="H12" s="83"/>
      <c r="I12" s="230">
        <f t="shared" ref="I12" si="4">IF(H12=0,0,IF(H12&lt;10,1,IF(MOD(H12,30)&lt;10,ROUNDDOWN(H12/30,0),ROUNDUP(H12/30,0))))</f>
        <v>0</v>
      </c>
      <c r="J12" s="83"/>
      <c r="K12" s="230">
        <f t="shared" ref="K12" si="5">IF(J12=0,0,IF(J12&lt;10,1,IF(MOD(J12,30)&lt;10,ROUNDDOWN(J12/30,0),ROUNDUP(J12/30,0))))</f>
        <v>0</v>
      </c>
      <c r="L12" s="83"/>
      <c r="M12" s="230">
        <f>IF(L12=0,0,IF(L12&lt;10,1,IF(MOD(L12,40)&lt;10,ROUNDDOWN(L12/40,0),ROUNDUP(L12/40,0))))</f>
        <v>0</v>
      </c>
      <c r="N12" s="83"/>
      <c r="O12" s="230">
        <f>IF(N12=0,0,IF(N12&lt;10,1,IF(MOD(N12,40)&lt;10,ROUNDDOWN(N12/40,0),ROUNDUP(N12/40,0))))</f>
        <v>0</v>
      </c>
      <c r="P12" s="83"/>
      <c r="Q12" s="230">
        <f>IF(P12=0,0,IF(P12&lt;10,1,IF(MOD(P12,40)&lt;10,ROUNDDOWN(P12/40,0),ROUNDUP(P12/40,0))))</f>
        <v>0</v>
      </c>
      <c r="R12" s="83"/>
      <c r="S12" s="230">
        <f>IF(R12=0,0,IF(R12&lt;10,1,IF(MOD(R12,40)&lt;10,ROUNDDOWN(R12/40,0),ROUNDUP(R12/40,0))))</f>
        <v>0</v>
      </c>
      <c r="T12" s="83"/>
      <c r="U12" s="230">
        <f>IF(T12=0,0,IF(T12&lt;10,1,IF(MOD(T12,40)&lt;10,ROUNDDOWN(T12/40,0),ROUNDUP(T12/40,0))))</f>
        <v>0</v>
      </c>
      <c r="V12" s="83"/>
      <c r="W12" s="230">
        <f>IF(V12=0,0,IF(V12&lt;10,1,IF(MOD(V12,40)&lt;10,ROUNDDOWN(V12/40,0),ROUNDUP(V12/40,0))))</f>
        <v>0</v>
      </c>
      <c r="X12" s="290"/>
      <c r="Y12" s="291"/>
      <c r="Z12" s="290"/>
      <c r="AA12" s="291"/>
      <c r="AB12" s="290"/>
      <c r="AC12" s="291"/>
      <c r="AD12" s="290"/>
      <c r="AE12" s="291"/>
      <c r="AF12" s="290"/>
      <c r="AG12" s="291"/>
      <c r="AH12" s="290"/>
      <c r="AI12" s="291"/>
      <c r="AJ12" s="108">
        <f>SUM(H12)+T12+V12+X12+Z12+AB12+AD12+AF12+AH12+J12+L12+N12+P12+R12</f>
        <v>0</v>
      </c>
      <c r="AK12" s="84">
        <f t="shared" ref="AK12" si="6">SUM(I12+U12+W12+Y12+AA12+AC12+AE12+AG12+AI12+K12+M12+O12+Q12+S12)</f>
        <v>0</v>
      </c>
      <c r="AL12" s="83"/>
      <c r="AM12" s="83"/>
      <c r="AN12" s="84">
        <f>SUM(AL12:AM12)</f>
        <v>0</v>
      </c>
      <c r="AO12" s="169">
        <f t="shared" ref="AO12" si="7">IF(AJ12&lt;=0,0,IF(AJ12&lt;=359,1,IF(AJ12&lt;=719,2,IF(AJ12&lt;=1079,3,IF(AJ12&lt;=1679,4,IF(AJ12&lt;=1680,5,IF(AJ12&lt;=1680,1,5)))))))</f>
        <v>0</v>
      </c>
      <c r="AP12" s="246">
        <f t="shared" ref="AP12:AP48" si="8">ROUND(((((I12+K12)*30)+(H12+J12))/50+(((M12+O12+Q12+U12+W12+S12)*40)+(L12+N12+P12+R12+T12+V12))/50+(Y12+AA12+AC12+AE12+AG12+AI12)*2),0)</f>
        <v>0</v>
      </c>
      <c r="AQ12" s="84">
        <f>SUM(AO12:AP12)</f>
        <v>0</v>
      </c>
      <c r="AR12" s="85">
        <f t="shared" ref="AR12" si="9">SUM(AL12)-AO12</f>
        <v>0</v>
      </c>
      <c r="AS12" s="85">
        <f t="shared" ref="AS12" si="10">SUM(AM12)-AP12</f>
        <v>0</v>
      </c>
      <c r="AT12" s="85">
        <f t="shared" ref="AT12" si="11">SUM(AN12)-AQ12</f>
        <v>0</v>
      </c>
      <c r="AU12" s="86" t="e">
        <f>SUM(AT12)/AQ12*100</f>
        <v>#DIV/0!</v>
      </c>
      <c r="AV12" s="83"/>
      <c r="AW12" s="83"/>
      <c r="AX12" s="83"/>
      <c r="AY12" s="83"/>
      <c r="AZ12" s="84">
        <f>SUM(AT12)-AV12-AW12+AX12+AY12</f>
        <v>0</v>
      </c>
      <c r="BA12" s="86" t="e">
        <f>SUM(AZ12)/AQ12*100</f>
        <v>#DIV/0!</v>
      </c>
      <c r="BC12" s="53"/>
      <c r="BD12" s="53">
        <f t="shared" ref="BD12" si="12">IF(AJ12&lt;=0,0,IF(AJ12&lt;=359,1,IF(AJ12&lt;=719,2,IF(AJ12&lt;=1079,3,IF(AJ12&lt;=1679,4,IF(AJ12&lt;=1680,5,IF(AJ12&lt;=1680,1,5)))))))</f>
        <v>0</v>
      </c>
      <c r="BE12" s="249">
        <f>ROUND(((((I12+K12)*30)+(H12+J12))/50+(((M12+O12+Q12+U12+W12+S12)*40)+(L12+N12+P12+R12+T12+V12))/50+(Y12+AA12+AC12+AE12+AG12+AI12)*2),0)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83"/>
      <c r="B13" s="83"/>
      <c r="C13" s="83"/>
      <c r="D13" s="83"/>
      <c r="E13" s="83"/>
      <c r="F13" s="83"/>
      <c r="G13" s="83"/>
      <c r="H13" s="83"/>
      <c r="I13" s="230">
        <f t="shared" ref="I13:K13" si="13">IF(H13=0,0,IF(H13&lt;10,1,IF(MOD(H13,30)&lt;10,ROUNDDOWN(H13/30,0),ROUNDUP(H13/30,0))))</f>
        <v>0</v>
      </c>
      <c r="J13" s="83"/>
      <c r="K13" s="230">
        <f t="shared" si="13"/>
        <v>0</v>
      </c>
      <c r="L13" s="83"/>
      <c r="M13" s="230">
        <f>IF(L13=0,0,IF(L13&lt;10,1,IF(MOD(L13,40)&lt;10,ROUNDDOWN(L13/40,0),ROUNDUP(L13/40,0))))</f>
        <v>0</v>
      </c>
      <c r="N13" s="83"/>
      <c r="O13" s="230">
        <f>IF(N13=0,0,IF(N13&lt;10,1,IF(MOD(N13,40)&lt;10,ROUNDDOWN(N13/40,0),ROUNDUP(N13/40,0))))</f>
        <v>0</v>
      </c>
      <c r="P13" s="83"/>
      <c r="Q13" s="230">
        <f>IF(P13=0,0,IF(P13&lt;10,1,IF(MOD(P13,40)&lt;10,ROUNDDOWN(P13/40,0),ROUNDUP(P13/40,0))))</f>
        <v>0</v>
      </c>
      <c r="R13" s="83"/>
      <c r="S13" s="230">
        <f>IF(R13=0,0,IF(R13&lt;10,1,IF(MOD(R13,40)&lt;10,ROUNDDOWN(R13/40,0),ROUNDUP(R13/40,0))))</f>
        <v>0</v>
      </c>
      <c r="T13" s="83"/>
      <c r="U13" s="230">
        <f>IF(T13=0,0,IF(T13&lt;10,1,IF(MOD(T13,40)&lt;10,ROUNDDOWN(T13/40,0),ROUNDUP(T13/40,0))))</f>
        <v>0</v>
      </c>
      <c r="V13" s="83"/>
      <c r="W13" s="230">
        <f>IF(V13=0,0,IF(V13&lt;10,1,IF(MOD(V13,40)&lt;10,ROUNDDOWN(V13/40,0),ROUNDUP(V13/40,0))))</f>
        <v>0</v>
      </c>
      <c r="X13" s="290"/>
      <c r="Y13" s="291"/>
      <c r="Z13" s="290"/>
      <c r="AA13" s="291"/>
      <c r="AB13" s="290"/>
      <c r="AC13" s="291"/>
      <c r="AD13" s="290"/>
      <c r="AE13" s="291"/>
      <c r="AF13" s="290"/>
      <c r="AG13" s="291"/>
      <c r="AH13" s="290"/>
      <c r="AI13" s="291"/>
      <c r="AJ13" s="108">
        <f>SUM(H13)+T13+V13+X13+Z13+AB13+AD13+AF13+AH13+J13+L13+N13+P13+R13</f>
        <v>0</v>
      </c>
      <c r="AK13" s="84">
        <f t="shared" ref="AK13" si="14">SUM(I13+U13+W13+Y13+AA13+AC13+AE13+AG13+AI13+K13+M13+O13+Q13+S13)</f>
        <v>0</v>
      </c>
      <c r="AL13" s="83"/>
      <c r="AM13" s="83"/>
      <c r="AN13" s="84">
        <f>SUM(AL13:AM13)</f>
        <v>0</v>
      </c>
      <c r="AO13" s="169">
        <f t="shared" ref="AO13" si="15">IF(AJ13&lt;=0,0,IF(AJ13&lt;=359,1,IF(AJ13&lt;=719,2,IF(AJ13&lt;=1079,3,IF(AJ13&lt;=1679,4,IF(AJ13&lt;=1680,5,IF(AJ13&lt;=1680,1,5)))))))</f>
        <v>0</v>
      </c>
      <c r="AP13" s="247">
        <f t="shared" si="8"/>
        <v>0</v>
      </c>
      <c r="AQ13" s="84">
        <f>SUM(AO13:AP13)</f>
        <v>0</v>
      </c>
      <c r="AR13" s="85">
        <f t="shared" ref="AR13:AT13" si="16">SUM(AL13)-AO13</f>
        <v>0</v>
      </c>
      <c r="AS13" s="85">
        <f t="shared" si="16"/>
        <v>0</v>
      </c>
      <c r="AT13" s="85">
        <f t="shared" si="16"/>
        <v>0</v>
      </c>
      <c r="AU13" s="86" t="e">
        <f>SUM(AT13)/AQ13*100</f>
        <v>#DIV/0!</v>
      </c>
      <c r="AV13" s="83"/>
      <c r="AW13" s="83"/>
      <c r="AX13" s="83"/>
      <c r="AY13" s="83"/>
      <c r="AZ13" s="84">
        <f>SUM(AT13)-AV13-AW13+AX13+AY13</f>
        <v>0</v>
      </c>
      <c r="BA13" s="86" t="e">
        <f>SUM(AZ13)/AQ13*100</f>
        <v>#DIV/0!</v>
      </c>
      <c r="BC13" s="53"/>
      <c r="BD13" s="53">
        <f t="shared" ref="BD13" si="17">IF(AJ13&lt;=0,0,IF(AJ13&lt;=359,1,IF(AJ13&lt;=719,2,IF(AJ13&lt;=1079,3,IF(AJ13&lt;=1679,4,IF(AJ13&lt;=1680,5,IF(AJ13&lt;=1680,1,5)))))))</f>
        <v>0</v>
      </c>
      <c r="BE13" s="249">
        <f t="shared" ref="BE13:BE48" si="18">ROUND(((((I13+K13)*30)+(H13+J13))/50+(((M13+O13+Q13+U13+W13+S13)*40)+(L13+N13+P13+R13+T13+V13))/50+(Y13+AA13+AC13+AE13+AG13+AI13)*2),0)</f>
        <v>0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83"/>
      <c r="B14" s="83"/>
      <c r="C14" s="83"/>
      <c r="D14" s="83"/>
      <c r="E14" s="83"/>
      <c r="F14" s="83"/>
      <c r="G14" s="83"/>
      <c r="H14" s="83"/>
      <c r="I14" s="230">
        <f t="shared" ref="I14:I48" si="19">IF(H14=0,0,IF(H14&lt;10,1,IF(MOD(H14,30)&lt;10,ROUNDDOWN(H14/30,0),ROUNDUP(H14/30,0))))</f>
        <v>0</v>
      </c>
      <c r="J14" s="83"/>
      <c r="K14" s="230">
        <f t="shared" ref="K14:K48" si="20">IF(J14=0,0,IF(J14&lt;10,1,IF(MOD(J14,30)&lt;10,ROUNDDOWN(J14/30,0),ROUNDUP(J14/30,0))))</f>
        <v>0</v>
      </c>
      <c r="L14" s="83"/>
      <c r="M14" s="230">
        <f t="shared" ref="M14:M48" si="21">IF(L14=0,0,IF(L14&lt;10,1,IF(MOD(L14,40)&lt;10,ROUNDDOWN(L14/40,0),ROUNDUP(L14/40,0))))</f>
        <v>0</v>
      </c>
      <c r="N14" s="83"/>
      <c r="O14" s="230">
        <f t="shared" ref="O14:O48" si="22">IF(N14=0,0,IF(N14&lt;10,1,IF(MOD(N14,40)&lt;10,ROUNDDOWN(N14/40,0),ROUNDUP(N14/40,0))))</f>
        <v>0</v>
      </c>
      <c r="P14" s="83"/>
      <c r="Q14" s="230">
        <f t="shared" ref="Q14:Q48" si="23">IF(P14=0,0,IF(P14&lt;10,1,IF(MOD(P14,40)&lt;10,ROUNDDOWN(P14/40,0),ROUNDUP(P14/40,0))))</f>
        <v>0</v>
      </c>
      <c r="R14" s="83"/>
      <c r="S14" s="230">
        <f t="shared" ref="S14:S48" si="24">IF(R14=0,0,IF(R14&lt;10,1,IF(MOD(R14,40)&lt;10,ROUNDDOWN(R14/40,0),ROUNDUP(R14/40,0))))</f>
        <v>0</v>
      </c>
      <c r="T14" s="83"/>
      <c r="U14" s="230">
        <f t="shared" ref="U14:U48" si="25">IF(T14=0,0,IF(T14&lt;10,1,IF(MOD(T14,40)&lt;10,ROUNDDOWN(T14/40,0),ROUNDUP(T14/40,0))))</f>
        <v>0</v>
      </c>
      <c r="V14" s="83"/>
      <c r="W14" s="230">
        <f t="shared" ref="W14:W48" si="26">IF(V14=0,0,IF(V14&lt;10,1,IF(MOD(V14,40)&lt;10,ROUNDDOWN(V14/40,0),ROUNDUP(V14/40,0))))</f>
        <v>0</v>
      </c>
      <c r="X14" s="290"/>
      <c r="Y14" s="291"/>
      <c r="Z14" s="290"/>
      <c r="AA14" s="291"/>
      <c r="AB14" s="290"/>
      <c r="AC14" s="291"/>
      <c r="AD14" s="290"/>
      <c r="AE14" s="291"/>
      <c r="AF14" s="290"/>
      <c r="AG14" s="291"/>
      <c r="AH14" s="290"/>
      <c r="AI14" s="291"/>
      <c r="AJ14" s="108">
        <f t="shared" ref="AJ14:AJ48" si="27">SUM(H14)+T14+V14+X14+Z14+AB14+AD14+AF14+AH14+J14+L14+N14+P14+R14</f>
        <v>0</v>
      </c>
      <c r="AK14" s="84">
        <f t="shared" ref="AK14:AK48" si="28">SUM(I14+U14+W14+Y14+AA14+AC14+AE14+AG14+AI14+K14+M14+O14+Q14+S14)</f>
        <v>0</v>
      </c>
      <c r="AL14" s="83"/>
      <c r="AM14" s="83"/>
      <c r="AN14" s="84">
        <f t="shared" ref="AN14:AN48" si="29">SUM(AL14:AM14)</f>
        <v>0</v>
      </c>
      <c r="AO14" s="169">
        <f t="shared" ref="AO14:AO48" si="30">IF(AJ14&lt;=0,0,IF(AJ14&lt;=359,1,IF(AJ14&lt;=719,2,IF(AJ14&lt;=1079,3,IF(AJ14&lt;=1679,4,IF(AJ14&lt;=1680,5,IF(AJ14&lt;=1680,1,5)))))))</f>
        <v>0</v>
      </c>
      <c r="AP14" s="247">
        <f t="shared" si="8"/>
        <v>0</v>
      </c>
      <c r="AQ14" s="84">
        <f t="shared" ref="AQ14:AQ48" si="31">SUM(AO14:AP14)</f>
        <v>0</v>
      </c>
      <c r="AR14" s="85">
        <f t="shared" ref="AR14:AR48" si="32">SUM(AL14)-AO14</f>
        <v>0</v>
      </c>
      <c r="AS14" s="85">
        <f t="shared" ref="AS14:AS48" si="33">SUM(AM14)-AP14</f>
        <v>0</v>
      </c>
      <c r="AT14" s="85">
        <f t="shared" ref="AT14:AT48" si="34">SUM(AN14)-AQ14</f>
        <v>0</v>
      </c>
      <c r="AU14" s="86" t="e">
        <f t="shared" ref="AU14:AU48" si="35">SUM(AT14)/AQ14*100</f>
        <v>#DIV/0!</v>
      </c>
      <c r="AV14" s="83"/>
      <c r="AW14" s="83"/>
      <c r="AX14" s="83"/>
      <c r="AY14" s="83"/>
      <c r="AZ14" s="84">
        <f t="shared" ref="AZ14:AZ48" si="36">SUM(AT14)-AV14-AW14+AX14+AY14</f>
        <v>0</v>
      </c>
      <c r="BA14" s="86" t="e">
        <f t="shared" ref="BA14:BA48" si="37">SUM(AZ14)/AQ14*100</f>
        <v>#DIV/0!</v>
      </c>
      <c r="BC14" s="53"/>
      <c r="BD14" s="53">
        <f t="shared" ref="BD14:BD48" si="38">IF(AJ14&lt;=0,0,IF(AJ14&lt;=359,1,IF(AJ14&lt;=719,2,IF(AJ14&lt;=1079,3,IF(AJ14&lt;=1679,4,IF(AJ14&lt;=1680,5,IF(AJ14&lt;=1680,1,5)))))))</f>
        <v>0</v>
      </c>
      <c r="BE14" s="249">
        <f t="shared" si="18"/>
        <v>0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83"/>
      <c r="B15" s="83"/>
      <c r="C15" s="83"/>
      <c r="D15" s="83"/>
      <c r="E15" s="83"/>
      <c r="F15" s="83"/>
      <c r="G15" s="83"/>
      <c r="H15" s="83"/>
      <c r="I15" s="230">
        <f t="shared" si="19"/>
        <v>0</v>
      </c>
      <c r="J15" s="83"/>
      <c r="K15" s="230">
        <f t="shared" si="20"/>
        <v>0</v>
      </c>
      <c r="L15" s="83"/>
      <c r="M15" s="230">
        <f t="shared" si="21"/>
        <v>0</v>
      </c>
      <c r="N15" s="83"/>
      <c r="O15" s="230">
        <f t="shared" si="22"/>
        <v>0</v>
      </c>
      <c r="P15" s="83"/>
      <c r="Q15" s="230">
        <f t="shared" si="23"/>
        <v>0</v>
      </c>
      <c r="R15" s="83"/>
      <c r="S15" s="230">
        <f t="shared" si="24"/>
        <v>0</v>
      </c>
      <c r="T15" s="83"/>
      <c r="U15" s="230">
        <f t="shared" si="25"/>
        <v>0</v>
      </c>
      <c r="V15" s="83"/>
      <c r="W15" s="230">
        <f t="shared" si="26"/>
        <v>0</v>
      </c>
      <c r="X15" s="290"/>
      <c r="Y15" s="291"/>
      <c r="Z15" s="290"/>
      <c r="AA15" s="291"/>
      <c r="AB15" s="290"/>
      <c r="AC15" s="291"/>
      <c r="AD15" s="290"/>
      <c r="AE15" s="291"/>
      <c r="AF15" s="290"/>
      <c r="AG15" s="291"/>
      <c r="AH15" s="290"/>
      <c r="AI15" s="291"/>
      <c r="AJ15" s="108">
        <f t="shared" si="27"/>
        <v>0</v>
      </c>
      <c r="AK15" s="84">
        <f t="shared" si="28"/>
        <v>0</v>
      </c>
      <c r="AL15" s="83"/>
      <c r="AM15" s="83"/>
      <c r="AN15" s="84">
        <f t="shared" si="29"/>
        <v>0</v>
      </c>
      <c r="AO15" s="169">
        <f t="shared" si="30"/>
        <v>0</v>
      </c>
      <c r="AP15" s="247">
        <f t="shared" si="8"/>
        <v>0</v>
      </c>
      <c r="AQ15" s="84">
        <f t="shared" si="31"/>
        <v>0</v>
      </c>
      <c r="AR15" s="85">
        <f t="shared" si="32"/>
        <v>0</v>
      </c>
      <c r="AS15" s="85">
        <f t="shared" si="33"/>
        <v>0</v>
      </c>
      <c r="AT15" s="85">
        <f t="shared" si="34"/>
        <v>0</v>
      </c>
      <c r="AU15" s="86" t="e">
        <f t="shared" si="35"/>
        <v>#DIV/0!</v>
      </c>
      <c r="AV15" s="83"/>
      <c r="AW15" s="83"/>
      <c r="AX15" s="83"/>
      <c r="AY15" s="83"/>
      <c r="AZ15" s="84">
        <f t="shared" si="36"/>
        <v>0</v>
      </c>
      <c r="BA15" s="86" t="e">
        <f t="shared" si="37"/>
        <v>#DIV/0!</v>
      </c>
      <c r="BC15" s="53"/>
      <c r="BD15" s="53">
        <f t="shared" si="38"/>
        <v>0</v>
      </c>
      <c r="BE15" s="249">
        <f t="shared" si="18"/>
        <v>0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35" customFormat="1">
      <c r="A16" s="83"/>
      <c r="B16" s="83"/>
      <c r="C16" s="83"/>
      <c r="D16" s="83"/>
      <c r="E16" s="83"/>
      <c r="F16" s="83"/>
      <c r="G16" s="83"/>
      <c r="H16" s="83"/>
      <c r="I16" s="230">
        <f t="shared" si="19"/>
        <v>0</v>
      </c>
      <c r="J16" s="83"/>
      <c r="K16" s="230">
        <f t="shared" si="20"/>
        <v>0</v>
      </c>
      <c r="L16" s="83"/>
      <c r="M16" s="230">
        <f t="shared" si="21"/>
        <v>0</v>
      </c>
      <c r="N16" s="83"/>
      <c r="O16" s="230">
        <f t="shared" si="22"/>
        <v>0</v>
      </c>
      <c r="P16" s="83"/>
      <c r="Q16" s="230">
        <f t="shared" si="23"/>
        <v>0</v>
      </c>
      <c r="R16" s="83"/>
      <c r="S16" s="230">
        <f t="shared" si="24"/>
        <v>0</v>
      </c>
      <c r="T16" s="83"/>
      <c r="U16" s="230">
        <f t="shared" si="25"/>
        <v>0</v>
      </c>
      <c r="V16" s="83"/>
      <c r="W16" s="230">
        <f t="shared" si="26"/>
        <v>0</v>
      </c>
      <c r="X16" s="290"/>
      <c r="Y16" s="291"/>
      <c r="Z16" s="290"/>
      <c r="AA16" s="291"/>
      <c r="AB16" s="290"/>
      <c r="AC16" s="291"/>
      <c r="AD16" s="290"/>
      <c r="AE16" s="291"/>
      <c r="AF16" s="290"/>
      <c r="AG16" s="291"/>
      <c r="AH16" s="290"/>
      <c r="AI16" s="291"/>
      <c r="AJ16" s="108">
        <f t="shared" si="27"/>
        <v>0</v>
      </c>
      <c r="AK16" s="84">
        <f t="shared" si="28"/>
        <v>0</v>
      </c>
      <c r="AL16" s="83"/>
      <c r="AM16" s="83"/>
      <c r="AN16" s="84">
        <f t="shared" si="29"/>
        <v>0</v>
      </c>
      <c r="AO16" s="169">
        <f t="shared" si="30"/>
        <v>0</v>
      </c>
      <c r="AP16" s="247">
        <f t="shared" si="8"/>
        <v>0</v>
      </c>
      <c r="AQ16" s="84">
        <f t="shared" si="31"/>
        <v>0</v>
      </c>
      <c r="AR16" s="85">
        <f t="shared" si="32"/>
        <v>0</v>
      </c>
      <c r="AS16" s="85">
        <f t="shared" si="33"/>
        <v>0</v>
      </c>
      <c r="AT16" s="85">
        <f t="shared" si="34"/>
        <v>0</v>
      </c>
      <c r="AU16" s="86" t="e">
        <f t="shared" si="35"/>
        <v>#DIV/0!</v>
      </c>
      <c r="AV16" s="83"/>
      <c r="AW16" s="83"/>
      <c r="AX16" s="83"/>
      <c r="AY16" s="83"/>
      <c r="AZ16" s="84">
        <f t="shared" si="36"/>
        <v>0</v>
      </c>
      <c r="BA16" s="86" t="e">
        <f t="shared" si="37"/>
        <v>#DIV/0!</v>
      </c>
      <c r="BC16" s="53"/>
      <c r="BD16" s="53">
        <f t="shared" si="38"/>
        <v>0</v>
      </c>
      <c r="BE16" s="249">
        <f t="shared" si="18"/>
        <v>0</v>
      </c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</row>
    <row r="17" spans="1:89" s="35" customFormat="1">
      <c r="A17" s="83"/>
      <c r="B17" s="83"/>
      <c r="C17" s="83"/>
      <c r="D17" s="83"/>
      <c r="E17" s="83"/>
      <c r="F17" s="83"/>
      <c r="G17" s="83"/>
      <c r="H17" s="83"/>
      <c r="I17" s="230">
        <f t="shared" si="19"/>
        <v>0</v>
      </c>
      <c r="J17" s="83"/>
      <c r="K17" s="230">
        <f t="shared" si="20"/>
        <v>0</v>
      </c>
      <c r="L17" s="83"/>
      <c r="M17" s="230">
        <f t="shared" si="21"/>
        <v>0</v>
      </c>
      <c r="N17" s="83"/>
      <c r="O17" s="230">
        <f t="shared" si="22"/>
        <v>0</v>
      </c>
      <c r="P17" s="83"/>
      <c r="Q17" s="230">
        <f t="shared" si="23"/>
        <v>0</v>
      </c>
      <c r="R17" s="83"/>
      <c r="S17" s="230">
        <f t="shared" si="24"/>
        <v>0</v>
      </c>
      <c r="T17" s="83"/>
      <c r="U17" s="230">
        <f t="shared" si="25"/>
        <v>0</v>
      </c>
      <c r="V17" s="83"/>
      <c r="W17" s="230">
        <f t="shared" si="26"/>
        <v>0</v>
      </c>
      <c r="X17" s="290"/>
      <c r="Y17" s="291"/>
      <c r="Z17" s="290"/>
      <c r="AA17" s="291"/>
      <c r="AB17" s="290"/>
      <c r="AC17" s="291"/>
      <c r="AD17" s="290"/>
      <c r="AE17" s="291"/>
      <c r="AF17" s="290"/>
      <c r="AG17" s="291"/>
      <c r="AH17" s="290"/>
      <c r="AI17" s="291"/>
      <c r="AJ17" s="108">
        <f t="shared" si="27"/>
        <v>0</v>
      </c>
      <c r="AK17" s="84">
        <f t="shared" si="28"/>
        <v>0</v>
      </c>
      <c r="AL17" s="83"/>
      <c r="AM17" s="83"/>
      <c r="AN17" s="84">
        <f t="shared" si="29"/>
        <v>0</v>
      </c>
      <c r="AO17" s="169">
        <f t="shared" si="30"/>
        <v>0</v>
      </c>
      <c r="AP17" s="247">
        <f t="shared" si="8"/>
        <v>0</v>
      </c>
      <c r="AQ17" s="84">
        <f t="shared" si="31"/>
        <v>0</v>
      </c>
      <c r="AR17" s="85">
        <f t="shared" si="32"/>
        <v>0</v>
      </c>
      <c r="AS17" s="85">
        <f t="shared" si="33"/>
        <v>0</v>
      </c>
      <c r="AT17" s="85">
        <f t="shared" si="34"/>
        <v>0</v>
      </c>
      <c r="AU17" s="86" t="e">
        <f t="shared" si="35"/>
        <v>#DIV/0!</v>
      </c>
      <c r="AV17" s="83"/>
      <c r="AW17" s="83"/>
      <c r="AX17" s="83"/>
      <c r="AY17" s="83"/>
      <c r="AZ17" s="84">
        <f t="shared" si="36"/>
        <v>0</v>
      </c>
      <c r="BA17" s="86" t="e">
        <f t="shared" si="37"/>
        <v>#DIV/0!</v>
      </c>
      <c r="BC17" s="53"/>
      <c r="BD17" s="53">
        <f t="shared" si="38"/>
        <v>0</v>
      </c>
      <c r="BE17" s="249">
        <f t="shared" si="18"/>
        <v>0</v>
      </c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</row>
    <row r="18" spans="1:89" s="35" customFormat="1">
      <c r="A18" s="83"/>
      <c r="B18" s="83"/>
      <c r="C18" s="83"/>
      <c r="D18" s="83"/>
      <c r="E18" s="83"/>
      <c r="F18" s="83"/>
      <c r="G18" s="83"/>
      <c r="H18" s="83"/>
      <c r="I18" s="230">
        <f t="shared" si="19"/>
        <v>0</v>
      </c>
      <c r="J18" s="83"/>
      <c r="K18" s="230">
        <f t="shared" si="20"/>
        <v>0</v>
      </c>
      <c r="L18" s="83"/>
      <c r="M18" s="230">
        <f t="shared" si="21"/>
        <v>0</v>
      </c>
      <c r="N18" s="83"/>
      <c r="O18" s="230">
        <f t="shared" si="22"/>
        <v>0</v>
      </c>
      <c r="P18" s="83"/>
      <c r="Q18" s="230">
        <f t="shared" si="23"/>
        <v>0</v>
      </c>
      <c r="R18" s="83"/>
      <c r="S18" s="230">
        <f t="shared" si="24"/>
        <v>0</v>
      </c>
      <c r="T18" s="83"/>
      <c r="U18" s="230">
        <f t="shared" si="25"/>
        <v>0</v>
      </c>
      <c r="V18" s="83"/>
      <c r="W18" s="230">
        <f t="shared" si="26"/>
        <v>0</v>
      </c>
      <c r="X18" s="290"/>
      <c r="Y18" s="291"/>
      <c r="Z18" s="290"/>
      <c r="AA18" s="291"/>
      <c r="AB18" s="290"/>
      <c r="AC18" s="291"/>
      <c r="AD18" s="290"/>
      <c r="AE18" s="291"/>
      <c r="AF18" s="290"/>
      <c r="AG18" s="291"/>
      <c r="AH18" s="290"/>
      <c r="AI18" s="291"/>
      <c r="AJ18" s="108">
        <f t="shared" si="27"/>
        <v>0</v>
      </c>
      <c r="AK18" s="84">
        <f t="shared" si="28"/>
        <v>0</v>
      </c>
      <c r="AL18" s="83"/>
      <c r="AM18" s="83"/>
      <c r="AN18" s="84">
        <f t="shared" si="29"/>
        <v>0</v>
      </c>
      <c r="AO18" s="169">
        <f t="shared" si="30"/>
        <v>0</v>
      </c>
      <c r="AP18" s="247">
        <f t="shared" si="8"/>
        <v>0</v>
      </c>
      <c r="AQ18" s="84">
        <f t="shared" si="31"/>
        <v>0</v>
      </c>
      <c r="AR18" s="85">
        <f t="shared" si="32"/>
        <v>0</v>
      </c>
      <c r="AS18" s="85">
        <f t="shared" si="33"/>
        <v>0</v>
      </c>
      <c r="AT18" s="85">
        <f t="shared" si="34"/>
        <v>0</v>
      </c>
      <c r="AU18" s="86" t="e">
        <f t="shared" si="35"/>
        <v>#DIV/0!</v>
      </c>
      <c r="AV18" s="83"/>
      <c r="AW18" s="83"/>
      <c r="AX18" s="83"/>
      <c r="AY18" s="83"/>
      <c r="AZ18" s="84">
        <f t="shared" si="36"/>
        <v>0</v>
      </c>
      <c r="BA18" s="86" t="e">
        <f t="shared" si="37"/>
        <v>#DIV/0!</v>
      </c>
      <c r="BC18" s="53"/>
      <c r="BD18" s="53">
        <f t="shared" si="38"/>
        <v>0</v>
      </c>
      <c r="BE18" s="249">
        <f t="shared" si="18"/>
        <v>0</v>
      </c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</row>
    <row r="19" spans="1:89" s="35" customFormat="1">
      <c r="A19" s="83"/>
      <c r="B19" s="83"/>
      <c r="C19" s="83"/>
      <c r="D19" s="83"/>
      <c r="E19" s="83"/>
      <c r="F19" s="83"/>
      <c r="G19" s="83"/>
      <c r="H19" s="83"/>
      <c r="I19" s="230">
        <f t="shared" si="19"/>
        <v>0</v>
      </c>
      <c r="J19" s="83"/>
      <c r="K19" s="230">
        <f t="shared" si="20"/>
        <v>0</v>
      </c>
      <c r="L19" s="83"/>
      <c r="M19" s="230">
        <f t="shared" si="21"/>
        <v>0</v>
      </c>
      <c r="N19" s="83"/>
      <c r="O19" s="230">
        <f t="shared" si="22"/>
        <v>0</v>
      </c>
      <c r="P19" s="83"/>
      <c r="Q19" s="230">
        <f t="shared" si="23"/>
        <v>0</v>
      </c>
      <c r="R19" s="83"/>
      <c r="S19" s="230">
        <f t="shared" si="24"/>
        <v>0</v>
      </c>
      <c r="T19" s="83"/>
      <c r="U19" s="230">
        <f t="shared" si="25"/>
        <v>0</v>
      </c>
      <c r="V19" s="83"/>
      <c r="W19" s="230">
        <f t="shared" si="26"/>
        <v>0</v>
      </c>
      <c r="X19" s="290"/>
      <c r="Y19" s="291"/>
      <c r="Z19" s="290"/>
      <c r="AA19" s="291"/>
      <c r="AB19" s="290"/>
      <c r="AC19" s="291"/>
      <c r="AD19" s="290"/>
      <c r="AE19" s="291"/>
      <c r="AF19" s="290"/>
      <c r="AG19" s="291"/>
      <c r="AH19" s="290"/>
      <c r="AI19" s="291"/>
      <c r="AJ19" s="108">
        <f t="shared" si="27"/>
        <v>0</v>
      </c>
      <c r="AK19" s="84">
        <f t="shared" si="28"/>
        <v>0</v>
      </c>
      <c r="AL19" s="83"/>
      <c r="AM19" s="83"/>
      <c r="AN19" s="84">
        <f t="shared" si="29"/>
        <v>0</v>
      </c>
      <c r="AO19" s="169">
        <f t="shared" si="30"/>
        <v>0</v>
      </c>
      <c r="AP19" s="247">
        <f t="shared" si="8"/>
        <v>0</v>
      </c>
      <c r="AQ19" s="84">
        <f t="shared" si="31"/>
        <v>0</v>
      </c>
      <c r="AR19" s="85">
        <f t="shared" si="32"/>
        <v>0</v>
      </c>
      <c r="AS19" s="85">
        <f t="shared" si="33"/>
        <v>0</v>
      </c>
      <c r="AT19" s="85">
        <f t="shared" si="34"/>
        <v>0</v>
      </c>
      <c r="AU19" s="86" t="e">
        <f t="shared" si="35"/>
        <v>#DIV/0!</v>
      </c>
      <c r="AV19" s="83"/>
      <c r="AW19" s="83"/>
      <c r="AX19" s="83"/>
      <c r="AY19" s="83"/>
      <c r="AZ19" s="84">
        <f t="shared" si="36"/>
        <v>0</v>
      </c>
      <c r="BA19" s="86" t="e">
        <f t="shared" si="37"/>
        <v>#DIV/0!</v>
      </c>
      <c r="BC19" s="53"/>
      <c r="BD19" s="53">
        <f t="shared" si="38"/>
        <v>0</v>
      </c>
      <c r="BE19" s="249">
        <f t="shared" si="18"/>
        <v>0</v>
      </c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</row>
    <row r="20" spans="1:89" s="35" customFormat="1">
      <c r="A20" s="83"/>
      <c r="B20" s="83"/>
      <c r="C20" s="83"/>
      <c r="D20" s="83"/>
      <c r="E20" s="83"/>
      <c r="F20" s="83"/>
      <c r="G20" s="83"/>
      <c r="H20" s="83"/>
      <c r="I20" s="230">
        <f t="shared" ref="I20:I27" si="39">IF(H20=0,0,IF(H20&lt;10,1,IF(MOD(H20,30)&lt;10,ROUNDDOWN(H20/30,0),ROUNDUP(H20/30,0))))</f>
        <v>0</v>
      </c>
      <c r="J20" s="83"/>
      <c r="K20" s="230">
        <f t="shared" ref="K20:K27" si="40">IF(J20=0,0,IF(J20&lt;10,1,IF(MOD(J20,30)&lt;10,ROUNDDOWN(J20/30,0),ROUNDUP(J20/30,0))))</f>
        <v>0</v>
      </c>
      <c r="L20" s="83"/>
      <c r="M20" s="230">
        <f t="shared" si="21"/>
        <v>0</v>
      </c>
      <c r="N20" s="83"/>
      <c r="O20" s="230">
        <f t="shared" si="22"/>
        <v>0</v>
      </c>
      <c r="P20" s="83"/>
      <c r="Q20" s="230">
        <f t="shared" si="23"/>
        <v>0</v>
      </c>
      <c r="R20" s="83"/>
      <c r="S20" s="230">
        <f t="shared" si="24"/>
        <v>0</v>
      </c>
      <c r="T20" s="83"/>
      <c r="U20" s="230">
        <f t="shared" si="25"/>
        <v>0</v>
      </c>
      <c r="V20" s="83"/>
      <c r="W20" s="230">
        <f t="shared" si="26"/>
        <v>0</v>
      </c>
      <c r="X20" s="290"/>
      <c r="Y20" s="291"/>
      <c r="Z20" s="290"/>
      <c r="AA20" s="291"/>
      <c r="AB20" s="290"/>
      <c r="AC20" s="291"/>
      <c r="AD20" s="290"/>
      <c r="AE20" s="291"/>
      <c r="AF20" s="290"/>
      <c r="AG20" s="291"/>
      <c r="AH20" s="290"/>
      <c r="AI20" s="291"/>
      <c r="AJ20" s="108">
        <f t="shared" ref="AJ20:AJ27" si="41">SUM(H20)+T20+V20+X20+Z20+AB20+AD20+AF20+AH20+J20+L20+N20+P20+R20</f>
        <v>0</v>
      </c>
      <c r="AK20" s="84">
        <f t="shared" ref="AK20:AK27" si="42">SUM(I20+U20+W20+Y20+AA20+AC20+AE20+AG20+AI20+K20+M20+O20+Q20+S20)</f>
        <v>0</v>
      </c>
      <c r="AL20" s="83"/>
      <c r="AM20" s="83"/>
      <c r="AN20" s="84">
        <f t="shared" ref="AN20:AN27" si="43">SUM(AL20:AM20)</f>
        <v>0</v>
      </c>
      <c r="AO20" s="169">
        <f t="shared" ref="AO20:AO27" si="44">IF(AJ20&lt;=0,0,IF(AJ20&lt;=359,1,IF(AJ20&lt;=719,2,IF(AJ20&lt;=1079,3,IF(AJ20&lt;=1679,4,IF(AJ20&lt;=1680,5,IF(AJ20&lt;=1680,1,5)))))))</f>
        <v>0</v>
      </c>
      <c r="AP20" s="247">
        <f t="shared" si="8"/>
        <v>0</v>
      </c>
      <c r="AQ20" s="84">
        <f t="shared" ref="AQ20:AQ27" si="45">SUM(AO20:AP20)</f>
        <v>0</v>
      </c>
      <c r="AR20" s="85">
        <f t="shared" ref="AR20:AR27" si="46">SUM(AL20)-AO20</f>
        <v>0</v>
      </c>
      <c r="AS20" s="85">
        <f t="shared" ref="AS20:AS27" si="47">SUM(AM20)-AP20</f>
        <v>0</v>
      </c>
      <c r="AT20" s="85">
        <f t="shared" ref="AT20:AT27" si="48">SUM(AN20)-AQ20</f>
        <v>0</v>
      </c>
      <c r="AU20" s="86" t="e">
        <f t="shared" ref="AU20:AU27" si="49">SUM(AT20)/AQ20*100</f>
        <v>#DIV/0!</v>
      </c>
      <c r="AV20" s="83"/>
      <c r="AW20" s="83"/>
      <c r="AX20" s="83"/>
      <c r="AY20" s="83"/>
      <c r="AZ20" s="84">
        <f t="shared" ref="AZ20:AZ27" si="50">SUM(AT20)-AV20-AW20+AX20+AY20</f>
        <v>0</v>
      </c>
      <c r="BA20" s="86" t="e">
        <f t="shared" ref="BA20:BA27" si="51">SUM(AZ20)/AQ20*100</f>
        <v>#DIV/0!</v>
      </c>
      <c r="BC20" s="53"/>
      <c r="BD20" s="53">
        <f t="shared" ref="BD20:BD27" si="52">IF(AJ20&lt;=0,0,IF(AJ20&lt;=359,1,IF(AJ20&lt;=719,2,IF(AJ20&lt;=1079,3,IF(AJ20&lt;=1679,4,IF(AJ20&lt;=1680,5,IF(AJ20&lt;=1680,1,5)))))))</f>
        <v>0</v>
      </c>
      <c r="BE20" s="249">
        <f t="shared" si="18"/>
        <v>0</v>
      </c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</row>
    <row r="21" spans="1:89" s="35" customFormat="1">
      <c r="A21" s="83"/>
      <c r="B21" s="83"/>
      <c r="C21" s="83"/>
      <c r="D21" s="83"/>
      <c r="E21" s="83"/>
      <c r="F21" s="83"/>
      <c r="G21" s="83"/>
      <c r="H21" s="83"/>
      <c r="I21" s="230">
        <f t="shared" si="39"/>
        <v>0</v>
      </c>
      <c r="J21" s="83"/>
      <c r="K21" s="230">
        <f t="shared" si="40"/>
        <v>0</v>
      </c>
      <c r="L21" s="83"/>
      <c r="M21" s="230">
        <f t="shared" si="21"/>
        <v>0</v>
      </c>
      <c r="N21" s="83"/>
      <c r="O21" s="230">
        <f t="shared" si="22"/>
        <v>0</v>
      </c>
      <c r="P21" s="83"/>
      <c r="Q21" s="230">
        <f t="shared" si="23"/>
        <v>0</v>
      </c>
      <c r="R21" s="83"/>
      <c r="S21" s="230">
        <f t="shared" si="24"/>
        <v>0</v>
      </c>
      <c r="T21" s="83"/>
      <c r="U21" s="230">
        <f t="shared" si="25"/>
        <v>0</v>
      </c>
      <c r="V21" s="83"/>
      <c r="W21" s="230">
        <f t="shared" si="26"/>
        <v>0</v>
      </c>
      <c r="X21" s="290"/>
      <c r="Y21" s="291"/>
      <c r="Z21" s="290"/>
      <c r="AA21" s="291"/>
      <c r="AB21" s="290"/>
      <c r="AC21" s="291"/>
      <c r="AD21" s="290"/>
      <c r="AE21" s="291"/>
      <c r="AF21" s="290"/>
      <c r="AG21" s="291"/>
      <c r="AH21" s="290"/>
      <c r="AI21" s="291"/>
      <c r="AJ21" s="108">
        <f t="shared" si="41"/>
        <v>0</v>
      </c>
      <c r="AK21" s="84">
        <f t="shared" si="42"/>
        <v>0</v>
      </c>
      <c r="AL21" s="83"/>
      <c r="AM21" s="83"/>
      <c r="AN21" s="84">
        <f t="shared" si="43"/>
        <v>0</v>
      </c>
      <c r="AO21" s="169">
        <f t="shared" si="44"/>
        <v>0</v>
      </c>
      <c r="AP21" s="247">
        <f t="shared" si="8"/>
        <v>0</v>
      </c>
      <c r="AQ21" s="84">
        <f t="shared" si="45"/>
        <v>0</v>
      </c>
      <c r="AR21" s="85">
        <f t="shared" si="46"/>
        <v>0</v>
      </c>
      <c r="AS21" s="85">
        <f t="shared" si="47"/>
        <v>0</v>
      </c>
      <c r="AT21" s="85">
        <f t="shared" si="48"/>
        <v>0</v>
      </c>
      <c r="AU21" s="86" t="e">
        <f t="shared" si="49"/>
        <v>#DIV/0!</v>
      </c>
      <c r="AV21" s="83"/>
      <c r="AW21" s="83"/>
      <c r="AX21" s="83"/>
      <c r="AY21" s="83"/>
      <c r="AZ21" s="84">
        <f t="shared" si="50"/>
        <v>0</v>
      </c>
      <c r="BA21" s="86" t="e">
        <f t="shared" si="51"/>
        <v>#DIV/0!</v>
      </c>
      <c r="BC21" s="53"/>
      <c r="BD21" s="53">
        <f t="shared" si="52"/>
        <v>0</v>
      </c>
      <c r="BE21" s="249">
        <f t="shared" si="18"/>
        <v>0</v>
      </c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</row>
    <row r="22" spans="1:89" s="35" customFormat="1">
      <c r="A22" s="83"/>
      <c r="B22" s="83"/>
      <c r="C22" s="83"/>
      <c r="D22" s="83"/>
      <c r="E22" s="83"/>
      <c r="F22" s="83"/>
      <c r="G22" s="83"/>
      <c r="H22" s="83"/>
      <c r="I22" s="230">
        <f t="shared" si="39"/>
        <v>0</v>
      </c>
      <c r="J22" s="83"/>
      <c r="K22" s="230">
        <f t="shared" si="40"/>
        <v>0</v>
      </c>
      <c r="L22" s="83"/>
      <c r="M22" s="230">
        <f t="shared" si="21"/>
        <v>0</v>
      </c>
      <c r="N22" s="83"/>
      <c r="O22" s="230">
        <f t="shared" si="22"/>
        <v>0</v>
      </c>
      <c r="P22" s="83"/>
      <c r="Q22" s="230">
        <f t="shared" si="23"/>
        <v>0</v>
      </c>
      <c r="R22" s="83"/>
      <c r="S22" s="230">
        <f t="shared" si="24"/>
        <v>0</v>
      </c>
      <c r="T22" s="83"/>
      <c r="U22" s="230">
        <f t="shared" si="25"/>
        <v>0</v>
      </c>
      <c r="V22" s="83"/>
      <c r="W22" s="230">
        <f t="shared" si="26"/>
        <v>0</v>
      </c>
      <c r="X22" s="290"/>
      <c r="Y22" s="291"/>
      <c r="Z22" s="290"/>
      <c r="AA22" s="291"/>
      <c r="AB22" s="290"/>
      <c r="AC22" s="291"/>
      <c r="AD22" s="290"/>
      <c r="AE22" s="291"/>
      <c r="AF22" s="290"/>
      <c r="AG22" s="291"/>
      <c r="AH22" s="290"/>
      <c r="AI22" s="291"/>
      <c r="AJ22" s="108">
        <f t="shared" si="41"/>
        <v>0</v>
      </c>
      <c r="AK22" s="84">
        <f t="shared" si="42"/>
        <v>0</v>
      </c>
      <c r="AL22" s="83"/>
      <c r="AM22" s="83"/>
      <c r="AN22" s="84">
        <f t="shared" si="43"/>
        <v>0</v>
      </c>
      <c r="AO22" s="169">
        <f t="shared" si="44"/>
        <v>0</v>
      </c>
      <c r="AP22" s="247">
        <f t="shared" si="8"/>
        <v>0</v>
      </c>
      <c r="AQ22" s="84">
        <f t="shared" si="45"/>
        <v>0</v>
      </c>
      <c r="AR22" s="85">
        <f t="shared" si="46"/>
        <v>0</v>
      </c>
      <c r="AS22" s="85">
        <f t="shared" si="47"/>
        <v>0</v>
      </c>
      <c r="AT22" s="85">
        <f t="shared" si="48"/>
        <v>0</v>
      </c>
      <c r="AU22" s="86" t="e">
        <f t="shared" si="49"/>
        <v>#DIV/0!</v>
      </c>
      <c r="AV22" s="83"/>
      <c r="AW22" s="83"/>
      <c r="AX22" s="83"/>
      <c r="AY22" s="83"/>
      <c r="AZ22" s="84">
        <f t="shared" si="50"/>
        <v>0</v>
      </c>
      <c r="BA22" s="86" t="e">
        <f t="shared" si="51"/>
        <v>#DIV/0!</v>
      </c>
      <c r="BC22" s="53"/>
      <c r="BD22" s="53">
        <f t="shared" si="52"/>
        <v>0</v>
      </c>
      <c r="BE22" s="249">
        <f t="shared" si="18"/>
        <v>0</v>
      </c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</row>
    <row r="23" spans="1:89" s="35" customFormat="1">
      <c r="A23" s="83"/>
      <c r="B23" s="83"/>
      <c r="C23" s="83"/>
      <c r="D23" s="83"/>
      <c r="E23" s="83"/>
      <c r="F23" s="83"/>
      <c r="G23" s="83"/>
      <c r="H23" s="83"/>
      <c r="I23" s="230">
        <f t="shared" si="39"/>
        <v>0</v>
      </c>
      <c r="J23" s="83"/>
      <c r="K23" s="230">
        <f t="shared" si="40"/>
        <v>0</v>
      </c>
      <c r="L23" s="83"/>
      <c r="M23" s="230">
        <f t="shared" si="21"/>
        <v>0</v>
      </c>
      <c r="N23" s="83"/>
      <c r="O23" s="230">
        <f t="shared" si="22"/>
        <v>0</v>
      </c>
      <c r="P23" s="83"/>
      <c r="Q23" s="230">
        <f t="shared" si="23"/>
        <v>0</v>
      </c>
      <c r="R23" s="83"/>
      <c r="S23" s="230">
        <f t="shared" si="24"/>
        <v>0</v>
      </c>
      <c r="T23" s="83"/>
      <c r="U23" s="230">
        <f t="shared" si="25"/>
        <v>0</v>
      </c>
      <c r="V23" s="83"/>
      <c r="W23" s="230">
        <f t="shared" si="26"/>
        <v>0</v>
      </c>
      <c r="X23" s="290"/>
      <c r="Y23" s="291"/>
      <c r="Z23" s="290"/>
      <c r="AA23" s="291"/>
      <c r="AB23" s="290"/>
      <c r="AC23" s="291"/>
      <c r="AD23" s="290"/>
      <c r="AE23" s="291"/>
      <c r="AF23" s="290"/>
      <c r="AG23" s="291"/>
      <c r="AH23" s="290"/>
      <c r="AI23" s="291"/>
      <c r="AJ23" s="108">
        <f t="shared" si="41"/>
        <v>0</v>
      </c>
      <c r="AK23" s="84">
        <f t="shared" si="42"/>
        <v>0</v>
      </c>
      <c r="AL23" s="83"/>
      <c r="AM23" s="83"/>
      <c r="AN23" s="84">
        <f t="shared" si="43"/>
        <v>0</v>
      </c>
      <c r="AO23" s="169">
        <f t="shared" si="44"/>
        <v>0</v>
      </c>
      <c r="AP23" s="247">
        <f t="shared" si="8"/>
        <v>0</v>
      </c>
      <c r="AQ23" s="84">
        <f t="shared" si="45"/>
        <v>0</v>
      </c>
      <c r="AR23" s="85">
        <f t="shared" si="46"/>
        <v>0</v>
      </c>
      <c r="AS23" s="85">
        <f t="shared" si="47"/>
        <v>0</v>
      </c>
      <c r="AT23" s="85">
        <f t="shared" si="48"/>
        <v>0</v>
      </c>
      <c r="AU23" s="86" t="e">
        <f t="shared" si="49"/>
        <v>#DIV/0!</v>
      </c>
      <c r="AV23" s="83"/>
      <c r="AW23" s="83"/>
      <c r="AX23" s="83"/>
      <c r="AY23" s="83"/>
      <c r="AZ23" s="84">
        <f t="shared" si="50"/>
        <v>0</v>
      </c>
      <c r="BA23" s="86" t="e">
        <f t="shared" si="51"/>
        <v>#DIV/0!</v>
      </c>
      <c r="BC23" s="53"/>
      <c r="BD23" s="53">
        <f t="shared" si="52"/>
        <v>0</v>
      </c>
      <c r="BE23" s="249">
        <f t="shared" si="18"/>
        <v>0</v>
      </c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</row>
    <row r="24" spans="1:89" s="35" customFormat="1">
      <c r="A24" s="83"/>
      <c r="B24" s="83"/>
      <c r="C24" s="83"/>
      <c r="D24" s="83"/>
      <c r="E24" s="83"/>
      <c r="F24" s="83"/>
      <c r="G24" s="83"/>
      <c r="H24" s="83"/>
      <c r="I24" s="230">
        <f t="shared" si="39"/>
        <v>0</v>
      </c>
      <c r="J24" s="83"/>
      <c r="K24" s="230">
        <f t="shared" si="40"/>
        <v>0</v>
      </c>
      <c r="L24" s="83"/>
      <c r="M24" s="230">
        <f t="shared" si="21"/>
        <v>0</v>
      </c>
      <c r="N24" s="83"/>
      <c r="O24" s="230">
        <f t="shared" si="22"/>
        <v>0</v>
      </c>
      <c r="P24" s="83"/>
      <c r="Q24" s="230">
        <f t="shared" si="23"/>
        <v>0</v>
      </c>
      <c r="R24" s="83"/>
      <c r="S24" s="230">
        <f t="shared" si="24"/>
        <v>0</v>
      </c>
      <c r="T24" s="83"/>
      <c r="U24" s="230">
        <f t="shared" si="25"/>
        <v>0</v>
      </c>
      <c r="V24" s="83"/>
      <c r="W24" s="230">
        <f t="shared" si="26"/>
        <v>0</v>
      </c>
      <c r="X24" s="290"/>
      <c r="Y24" s="291"/>
      <c r="Z24" s="290"/>
      <c r="AA24" s="291"/>
      <c r="AB24" s="290"/>
      <c r="AC24" s="291"/>
      <c r="AD24" s="290"/>
      <c r="AE24" s="291"/>
      <c r="AF24" s="290"/>
      <c r="AG24" s="291"/>
      <c r="AH24" s="290"/>
      <c r="AI24" s="291"/>
      <c r="AJ24" s="108">
        <f t="shared" si="41"/>
        <v>0</v>
      </c>
      <c r="AK24" s="84">
        <f t="shared" si="42"/>
        <v>0</v>
      </c>
      <c r="AL24" s="83"/>
      <c r="AM24" s="83"/>
      <c r="AN24" s="84">
        <f t="shared" si="43"/>
        <v>0</v>
      </c>
      <c r="AO24" s="169">
        <f t="shared" si="44"/>
        <v>0</v>
      </c>
      <c r="AP24" s="247">
        <f t="shared" si="8"/>
        <v>0</v>
      </c>
      <c r="AQ24" s="84">
        <f t="shared" si="45"/>
        <v>0</v>
      </c>
      <c r="AR24" s="85">
        <f t="shared" si="46"/>
        <v>0</v>
      </c>
      <c r="AS24" s="85">
        <f t="shared" si="47"/>
        <v>0</v>
      </c>
      <c r="AT24" s="85">
        <f t="shared" si="48"/>
        <v>0</v>
      </c>
      <c r="AU24" s="86" t="e">
        <f t="shared" si="49"/>
        <v>#DIV/0!</v>
      </c>
      <c r="AV24" s="83"/>
      <c r="AW24" s="83"/>
      <c r="AX24" s="83"/>
      <c r="AY24" s="83"/>
      <c r="AZ24" s="84">
        <f t="shared" si="50"/>
        <v>0</v>
      </c>
      <c r="BA24" s="86" t="e">
        <f t="shared" si="51"/>
        <v>#DIV/0!</v>
      </c>
      <c r="BC24" s="53"/>
      <c r="BD24" s="53">
        <f t="shared" si="52"/>
        <v>0</v>
      </c>
      <c r="BE24" s="249">
        <f t="shared" si="18"/>
        <v>0</v>
      </c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</row>
    <row r="25" spans="1:89" s="35" customFormat="1">
      <c r="A25" s="83"/>
      <c r="B25" s="83"/>
      <c r="C25" s="83"/>
      <c r="D25" s="83"/>
      <c r="E25" s="83"/>
      <c r="F25" s="83"/>
      <c r="G25" s="83"/>
      <c r="H25" s="83"/>
      <c r="I25" s="230">
        <f t="shared" si="39"/>
        <v>0</v>
      </c>
      <c r="J25" s="83"/>
      <c r="K25" s="230">
        <f t="shared" si="40"/>
        <v>0</v>
      </c>
      <c r="L25" s="83"/>
      <c r="M25" s="230">
        <f t="shared" si="21"/>
        <v>0</v>
      </c>
      <c r="N25" s="83"/>
      <c r="O25" s="230">
        <f t="shared" si="22"/>
        <v>0</v>
      </c>
      <c r="P25" s="83"/>
      <c r="Q25" s="230">
        <f t="shared" si="23"/>
        <v>0</v>
      </c>
      <c r="R25" s="83"/>
      <c r="S25" s="230">
        <f t="shared" si="24"/>
        <v>0</v>
      </c>
      <c r="T25" s="83"/>
      <c r="U25" s="230">
        <f t="shared" si="25"/>
        <v>0</v>
      </c>
      <c r="V25" s="83"/>
      <c r="W25" s="230">
        <f t="shared" si="26"/>
        <v>0</v>
      </c>
      <c r="X25" s="290"/>
      <c r="Y25" s="291"/>
      <c r="Z25" s="290"/>
      <c r="AA25" s="291"/>
      <c r="AB25" s="290"/>
      <c r="AC25" s="291"/>
      <c r="AD25" s="290"/>
      <c r="AE25" s="291"/>
      <c r="AF25" s="290"/>
      <c r="AG25" s="291"/>
      <c r="AH25" s="290"/>
      <c r="AI25" s="291"/>
      <c r="AJ25" s="108">
        <f t="shared" si="41"/>
        <v>0</v>
      </c>
      <c r="AK25" s="84">
        <f t="shared" si="42"/>
        <v>0</v>
      </c>
      <c r="AL25" s="83"/>
      <c r="AM25" s="83"/>
      <c r="AN25" s="84">
        <f t="shared" si="43"/>
        <v>0</v>
      </c>
      <c r="AO25" s="169">
        <f t="shared" si="44"/>
        <v>0</v>
      </c>
      <c r="AP25" s="247">
        <f t="shared" si="8"/>
        <v>0</v>
      </c>
      <c r="AQ25" s="84">
        <f t="shared" si="45"/>
        <v>0</v>
      </c>
      <c r="AR25" s="85">
        <f t="shared" si="46"/>
        <v>0</v>
      </c>
      <c r="AS25" s="85">
        <f t="shared" si="47"/>
        <v>0</v>
      </c>
      <c r="AT25" s="85">
        <f t="shared" si="48"/>
        <v>0</v>
      </c>
      <c r="AU25" s="86" t="e">
        <f t="shared" si="49"/>
        <v>#DIV/0!</v>
      </c>
      <c r="AV25" s="83"/>
      <c r="AW25" s="83"/>
      <c r="AX25" s="83"/>
      <c r="AY25" s="83"/>
      <c r="AZ25" s="84">
        <f t="shared" si="50"/>
        <v>0</v>
      </c>
      <c r="BA25" s="86" t="e">
        <f t="shared" si="51"/>
        <v>#DIV/0!</v>
      </c>
      <c r="BC25" s="53"/>
      <c r="BD25" s="53">
        <f t="shared" si="52"/>
        <v>0</v>
      </c>
      <c r="BE25" s="249">
        <f t="shared" si="18"/>
        <v>0</v>
      </c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</row>
    <row r="26" spans="1:89" s="35" customFormat="1">
      <c r="A26" s="83"/>
      <c r="B26" s="83"/>
      <c r="C26" s="83"/>
      <c r="D26" s="83"/>
      <c r="E26" s="83"/>
      <c r="F26" s="83"/>
      <c r="G26" s="83"/>
      <c r="H26" s="83"/>
      <c r="I26" s="230">
        <f t="shared" si="39"/>
        <v>0</v>
      </c>
      <c r="J26" s="83"/>
      <c r="K26" s="230">
        <f t="shared" si="40"/>
        <v>0</v>
      </c>
      <c r="L26" s="83"/>
      <c r="M26" s="230">
        <f t="shared" si="21"/>
        <v>0</v>
      </c>
      <c r="N26" s="83"/>
      <c r="O26" s="230">
        <f t="shared" si="22"/>
        <v>0</v>
      </c>
      <c r="P26" s="83"/>
      <c r="Q26" s="230">
        <f t="shared" si="23"/>
        <v>0</v>
      </c>
      <c r="R26" s="83"/>
      <c r="S26" s="230">
        <f t="shared" si="24"/>
        <v>0</v>
      </c>
      <c r="T26" s="83"/>
      <c r="U26" s="230">
        <f t="shared" si="25"/>
        <v>0</v>
      </c>
      <c r="V26" s="83"/>
      <c r="W26" s="230">
        <f t="shared" si="26"/>
        <v>0</v>
      </c>
      <c r="X26" s="290"/>
      <c r="Y26" s="291"/>
      <c r="Z26" s="290"/>
      <c r="AA26" s="291"/>
      <c r="AB26" s="290"/>
      <c r="AC26" s="291"/>
      <c r="AD26" s="290"/>
      <c r="AE26" s="291"/>
      <c r="AF26" s="290"/>
      <c r="AG26" s="291"/>
      <c r="AH26" s="290"/>
      <c r="AI26" s="291"/>
      <c r="AJ26" s="108">
        <f t="shared" si="41"/>
        <v>0</v>
      </c>
      <c r="AK26" s="84">
        <f t="shared" si="42"/>
        <v>0</v>
      </c>
      <c r="AL26" s="83"/>
      <c r="AM26" s="83"/>
      <c r="AN26" s="84">
        <f t="shared" si="43"/>
        <v>0</v>
      </c>
      <c r="AO26" s="169">
        <f t="shared" si="44"/>
        <v>0</v>
      </c>
      <c r="AP26" s="247">
        <f t="shared" si="8"/>
        <v>0</v>
      </c>
      <c r="AQ26" s="84">
        <f t="shared" si="45"/>
        <v>0</v>
      </c>
      <c r="AR26" s="85">
        <f t="shared" si="46"/>
        <v>0</v>
      </c>
      <c r="AS26" s="85">
        <f t="shared" si="47"/>
        <v>0</v>
      </c>
      <c r="AT26" s="85">
        <f t="shared" si="48"/>
        <v>0</v>
      </c>
      <c r="AU26" s="86" t="e">
        <f t="shared" si="49"/>
        <v>#DIV/0!</v>
      </c>
      <c r="AV26" s="83"/>
      <c r="AW26" s="83"/>
      <c r="AX26" s="83"/>
      <c r="AY26" s="83"/>
      <c r="AZ26" s="84">
        <f t="shared" si="50"/>
        <v>0</v>
      </c>
      <c r="BA26" s="86" t="e">
        <f t="shared" si="51"/>
        <v>#DIV/0!</v>
      </c>
      <c r="BC26" s="53"/>
      <c r="BD26" s="53">
        <f t="shared" si="52"/>
        <v>0</v>
      </c>
      <c r="BE26" s="249">
        <f t="shared" si="18"/>
        <v>0</v>
      </c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</row>
    <row r="27" spans="1:89" s="35" customFormat="1">
      <c r="A27" s="83"/>
      <c r="B27" s="83"/>
      <c r="C27" s="83"/>
      <c r="D27" s="83"/>
      <c r="E27" s="83"/>
      <c r="F27" s="83"/>
      <c r="G27" s="83"/>
      <c r="H27" s="83"/>
      <c r="I27" s="230">
        <f t="shared" si="39"/>
        <v>0</v>
      </c>
      <c r="J27" s="83"/>
      <c r="K27" s="230">
        <f t="shared" si="40"/>
        <v>0</v>
      </c>
      <c r="L27" s="83"/>
      <c r="M27" s="230">
        <f t="shared" si="21"/>
        <v>0</v>
      </c>
      <c r="N27" s="83"/>
      <c r="O27" s="230">
        <f t="shared" si="22"/>
        <v>0</v>
      </c>
      <c r="P27" s="83"/>
      <c r="Q27" s="230">
        <f t="shared" si="23"/>
        <v>0</v>
      </c>
      <c r="R27" s="83"/>
      <c r="S27" s="230">
        <f t="shared" si="24"/>
        <v>0</v>
      </c>
      <c r="T27" s="83"/>
      <c r="U27" s="230">
        <f t="shared" si="25"/>
        <v>0</v>
      </c>
      <c r="V27" s="83"/>
      <c r="W27" s="230">
        <f t="shared" si="26"/>
        <v>0</v>
      </c>
      <c r="X27" s="290"/>
      <c r="Y27" s="291"/>
      <c r="Z27" s="290"/>
      <c r="AA27" s="291"/>
      <c r="AB27" s="290"/>
      <c r="AC27" s="291"/>
      <c r="AD27" s="290"/>
      <c r="AE27" s="291"/>
      <c r="AF27" s="290"/>
      <c r="AG27" s="291"/>
      <c r="AH27" s="290"/>
      <c r="AI27" s="291"/>
      <c r="AJ27" s="108">
        <f t="shared" si="41"/>
        <v>0</v>
      </c>
      <c r="AK27" s="84">
        <f t="shared" si="42"/>
        <v>0</v>
      </c>
      <c r="AL27" s="83"/>
      <c r="AM27" s="83"/>
      <c r="AN27" s="84">
        <f t="shared" si="43"/>
        <v>0</v>
      </c>
      <c r="AO27" s="169">
        <f t="shared" si="44"/>
        <v>0</v>
      </c>
      <c r="AP27" s="247">
        <f t="shared" si="8"/>
        <v>0</v>
      </c>
      <c r="AQ27" s="84">
        <f t="shared" si="45"/>
        <v>0</v>
      </c>
      <c r="AR27" s="85">
        <f t="shared" si="46"/>
        <v>0</v>
      </c>
      <c r="AS27" s="85">
        <f t="shared" si="47"/>
        <v>0</v>
      </c>
      <c r="AT27" s="85">
        <f t="shared" si="48"/>
        <v>0</v>
      </c>
      <c r="AU27" s="86" t="e">
        <f t="shared" si="49"/>
        <v>#DIV/0!</v>
      </c>
      <c r="AV27" s="83"/>
      <c r="AW27" s="83"/>
      <c r="AX27" s="83"/>
      <c r="AY27" s="83"/>
      <c r="AZ27" s="84">
        <f t="shared" si="50"/>
        <v>0</v>
      </c>
      <c r="BA27" s="86" t="e">
        <f t="shared" si="51"/>
        <v>#DIV/0!</v>
      </c>
      <c r="BC27" s="53"/>
      <c r="BD27" s="53">
        <f t="shared" si="52"/>
        <v>0</v>
      </c>
      <c r="BE27" s="249">
        <f t="shared" si="18"/>
        <v>0</v>
      </c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</row>
    <row r="28" spans="1:89" s="35" customFormat="1">
      <c r="A28" s="83"/>
      <c r="B28" s="83"/>
      <c r="C28" s="83"/>
      <c r="D28" s="83"/>
      <c r="E28" s="83"/>
      <c r="F28" s="83"/>
      <c r="G28" s="83"/>
      <c r="H28" s="83"/>
      <c r="I28" s="230">
        <f t="shared" si="19"/>
        <v>0</v>
      </c>
      <c r="J28" s="83"/>
      <c r="K28" s="230">
        <f t="shared" si="20"/>
        <v>0</v>
      </c>
      <c r="L28" s="83"/>
      <c r="M28" s="230">
        <f t="shared" si="21"/>
        <v>0</v>
      </c>
      <c r="N28" s="83"/>
      <c r="O28" s="230">
        <f t="shared" si="22"/>
        <v>0</v>
      </c>
      <c r="P28" s="83"/>
      <c r="Q28" s="230">
        <f t="shared" si="23"/>
        <v>0</v>
      </c>
      <c r="R28" s="83"/>
      <c r="S28" s="230">
        <f t="shared" si="24"/>
        <v>0</v>
      </c>
      <c r="T28" s="83"/>
      <c r="U28" s="230">
        <f t="shared" si="25"/>
        <v>0</v>
      </c>
      <c r="V28" s="83"/>
      <c r="W28" s="230">
        <f t="shared" si="26"/>
        <v>0</v>
      </c>
      <c r="X28" s="290"/>
      <c r="Y28" s="291"/>
      <c r="Z28" s="290"/>
      <c r="AA28" s="291"/>
      <c r="AB28" s="290"/>
      <c r="AC28" s="291"/>
      <c r="AD28" s="290"/>
      <c r="AE28" s="291"/>
      <c r="AF28" s="290"/>
      <c r="AG28" s="291"/>
      <c r="AH28" s="290"/>
      <c r="AI28" s="291"/>
      <c r="AJ28" s="108">
        <f t="shared" si="27"/>
        <v>0</v>
      </c>
      <c r="AK28" s="84">
        <f t="shared" si="28"/>
        <v>0</v>
      </c>
      <c r="AL28" s="83"/>
      <c r="AM28" s="83"/>
      <c r="AN28" s="84">
        <f t="shared" si="29"/>
        <v>0</v>
      </c>
      <c r="AO28" s="169">
        <f t="shared" si="30"/>
        <v>0</v>
      </c>
      <c r="AP28" s="247">
        <f t="shared" si="8"/>
        <v>0</v>
      </c>
      <c r="AQ28" s="84">
        <f t="shared" si="31"/>
        <v>0</v>
      </c>
      <c r="AR28" s="85">
        <f t="shared" si="32"/>
        <v>0</v>
      </c>
      <c r="AS28" s="85">
        <f t="shared" si="33"/>
        <v>0</v>
      </c>
      <c r="AT28" s="85">
        <f t="shared" si="34"/>
        <v>0</v>
      </c>
      <c r="AU28" s="86" t="e">
        <f t="shared" si="35"/>
        <v>#DIV/0!</v>
      </c>
      <c r="AV28" s="83"/>
      <c r="AW28" s="83"/>
      <c r="AX28" s="83"/>
      <c r="AY28" s="83"/>
      <c r="AZ28" s="84">
        <f t="shared" si="36"/>
        <v>0</v>
      </c>
      <c r="BA28" s="86" t="e">
        <f t="shared" si="37"/>
        <v>#DIV/0!</v>
      </c>
      <c r="BC28" s="53"/>
      <c r="BD28" s="53">
        <f t="shared" si="38"/>
        <v>0</v>
      </c>
      <c r="BE28" s="249">
        <f t="shared" si="18"/>
        <v>0</v>
      </c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</row>
    <row r="29" spans="1:89" s="35" customFormat="1">
      <c r="A29" s="83"/>
      <c r="B29" s="83"/>
      <c r="C29" s="83"/>
      <c r="D29" s="83"/>
      <c r="E29" s="83"/>
      <c r="F29" s="83"/>
      <c r="G29" s="83"/>
      <c r="H29" s="83"/>
      <c r="I29" s="230">
        <f t="shared" si="19"/>
        <v>0</v>
      </c>
      <c r="J29" s="83"/>
      <c r="K29" s="230">
        <f t="shared" si="20"/>
        <v>0</v>
      </c>
      <c r="L29" s="83"/>
      <c r="M29" s="230">
        <f t="shared" si="21"/>
        <v>0</v>
      </c>
      <c r="N29" s="83"/>
      <c r="O29" s="230">
        <f t="shared" si="22"/>
        <v>0</v>
      </c>
      <c r="P29" s="83"/>
      <c r="Q29" s="230">
        <f t="shared" si="23"/>
        <v>0</v>
      </c>
      <c r="R29" s="83"/>
      <c r="S29" s="230">
        <f t="shared" si="24"/>
        <v>0</v>
      </c>
      <c r="T29" s="83"/>
      <c r="U29" s="230">
        <f t="shared" si="25"/>
        <v>0</v>
      </c>
      <c r="V29" s="83"/>
      <c r="W29" s="230">
        <f t="shared" si="26"/>
        <v>0</v>
      </c>
      <c r="X29" s="290"/>
      <c r="Y29" s="291"/>
      <c r="Z29" s="290"/>
      <c r="AA29" s="291"/>
      <c r="AB29" s="290"/>
      <c r="AC29" s="291"/>
      <c r="AD29" s="290"/>
      <c r="AE29" s="291"/>
      <c r="AF29" s="290"/>
      <c r="AG29" s="291"/>
      <c r="AH29" s="290"/>
      <c r="AI29" s="291"/>
      <c r="AJ29" s="108">
        <f t="shared" si="27"/>
        <v>0</v>
      </c>
      <c r="AK29" s="84">
        <f t="shared" si="28"/>
        <v>0</v>
      </c>
      <c r="AL29" s="83"/>
      <c r="AM29" s="83"/>
      <c r="AN29" s="84">
        <f t="shared" si="29"/>
        <v>0</v>
      </c>
      <c r="AO29" s="169">
        <f t="shared" si="30"/>
        <v>0</v>
      </c>
      <c r="AP29" s="247">
        <f t="shared" si="8"/>
        <v>0</v>
      </c>
      <c r="AQ29" s="84">
        <f t="shared" si="31"/>
        <v>0</v>
      </c>
      <c r="AR29" s="85">
        <f t="shared" si="32"/>
        <v>0</v>
      </c>
      <c r="AS29" s="85">
        <f t="shared" si="33"/>
        <v>0</v>
      </c>
      <c r="AT29" s="85">
        <f t="shared" si="34"/>
        <v>0</v>
      </c>
      <c r="AU29" s="86" t="e">
        <f t="shared" si="35"/>
        <v>#DIV/0!</v>
      </c>
      <c r="AV29" s="83"/>
      <c r="AW29" s="83"/>
      <c r="AX29" s="83"/>
      <c r="AY29" s="83"/>
      <c r="AZ29" s="84">
        <f t="shared" si="36"/>
        <v>0</v>
      </c>
      <c r="BA29" s="86" t="e">
        <f t="shared" si="37"/>
        <v>#DIV/0!</v>
      </c>
      <c r="BC29" s="53"/>
      <c r="BD29" s="53">
        <f t="shared" si="38"/>
        <v>0</v>
      </c>
      <c r="BE29" s="249">
        <f t="shared" si="18"/>
        <v>0</v>
      </c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</row>
    <row r="30" spans="1:89" s="35" customFormat="1">
      <c r="A30" s="83"/>
      <c r="B30" s="83"/>
      <c r="C30" s="83"/>
      <c r="D30" s="83"/>
      <c r="E30" s="83"/>
      <c r="F30" s="83"/>
      <c r="G30" s="83"/>
      <c r="H30" s="83"/>
      <c r="I30" s="230">
        <f t="shared" si="19"/>
        <v>0</v>
      </c>
      <c r="J30" s="83"/>
      <c r="K30" s="230">
        <f t="shared" si="20"/>
        <v>0</v>
      </c>
      <c r="L30" s="83"/>
      <c r="M30" s="230">
        <f t="shared" si="21"/>
        <v>0</v>
      </c>
      <c r="N30" s="83"/>
      <c r="O30" s="230">
        <f t="shared" si="22"/>
        <v>0</v>
      </c>
      <c r="P30" s="83"/>
      <c r="Q30" s="230">
        <f t="shared" si="23"/>
        <v>0</v>
      </c>
      <c r="R30" s="83"/>
      <c r="S30" s="230">
        <f t="shared" si="24"/>
        <v>0</v>
      </c>
      <c r="T30" s="83"/>
      <c r="U30" s="230">
        <f t="shared" si="25"/>
        <v>0</v>
      </c>
      <c r="V30" s="83"/>
      <c r="W30" s="230">
        <f t="shared" si="26"/>
        <v>0</v>
      </c>
      <c r="X30" s="290"/>
      <c r="Y30" s="291"/>
      <c r="Z30" s="290"/>
      <c r="AA30" s="291"/>
      <c r="AB30" s="290"/>
      <c r="AC30" s="291"/>
      <c r="AD30" s="290"/>
      <c r="AE30" s="291"/>
      <c r="AF30" s="290"/>
      <c r="AG30" s="291"/>
      <c r="AH30" s="290"/>
      <c r="AI30" s="291"/>
      <c r="AJ30" s="108">
        <f t="shared" si="27"/>
        <v>0</v>
      </c>
      <c r="AK30" s="84">
        <f t="shared" si="28"/>
        <v>0</v>
      </c>
      <c r="AL30" s="83"/>
      <c r="AM30" s="83"/>
      <c r="AN30" s="84">
        <f t="shared" si="29"/>
        <v>0</v>
      </c>
      <c r="AO30" s="169">
        <f t="shared" si="30"/>
        <v>0</v>
      </c>
      <c r="AP30" s="247">
        <f t="shared" si="8"/>
        <v>0</v>
      </c>
      <c r="AQ30" s="84">
        <f t="shared" si="31"/>
        <v>0</v>
      </c>
      <c r="AR30" s="85">
        <f t="shared" si="32"/>
        <v>0</v>
      </c>
      <c r="AS30" s="85">
        <f t="shared" si="33"/>
        <v>0</v>
      </c>
      <c r="AT30" s="85">
        <f t="shared" si="34"/>
        <v>0</v>
      </c>
      <c r="AU30" s="86" t="e">
        <f t="shared" si="35"/>
        <v>#DIV/0!</v>
      </c>
      <c r="AV30" s="83"/>
      <c r="AW30" s="83"/>
      <c r="AX30" s="83"/>
      <c r="AY30" s="83"/>
      <c r="AZ30" s="84">
        <f t="shared" si="36"/>
        <v>0</v>
      </c>
      <c r="BA30" s="86" t="e">
        <f t="shared" si="37"/>
        <v>#DIV/0!</v>
      </c>
      <c r="BC30" s="53"/>
      <c r="BD30" s="53">
        <f t="shared" si="38"/>
        <v>0</v>
      </c>
      <c r="BE30" s="249">
        <f t="shared" si="18"/>
        <v>0</v>
      </c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</row>
    <row r="31" spans="1:89" s="35" customFormat="1">
      <c r="A31" s="83"/>
      <c r="B31" s="83"/>
      <c r="C31" s="83"/>
      <c r="D31" s="83"/>
      <c r="E31" s="83"/>
      <c r="F31" s="83"/>
      <c r="G31" s="83"/>
      <c r="H31" s="83"/>
      <c r="I31" s="230">
        <f t="shared" si="19"/>
        <v>0</v>
      </c>
      <c r="J31" s="83"/>
      <c r="K31" s="230">
        <f t="shared" si="20"/>
        <v>0</v>
      </c>
      <c r="L31" s="83"/>
      <c r="M31" s="230">
        <f t="shared" si="21"/>
        <v>0</v>
      </c>
      <c r="N31" s="83"/>
      <c r="O31" s="230">
        <f t="shared" si="22"/>
        <v>0</v>
      </c>
      <c r="P31" s="83"/>
      <c r="Q31" s="230">
        <f t="shared" si="23"/>
        <v>0</v>
      </c>
      <c r="R31" s="83"/>
      <c r="S31" s="230">
        <f t="shared" si="24"/>
        <v>0</v>
      </c>
      <c r="T31" s="83"/>
      <c r="U31" s="230">
        <f t="shared" si="25"/>
        <v>0</v>
      </c>
      <c r="V31" s="83"/>
      <c r="W31" s="230">
        <f t="shared" si="26"/>
        <v>0</v>
      </c>
      <c r="X31" s="290"/>
      <c r="Y31" s="291"/>
      <c r="Z31" s="290"/>
      <c r="AA31" s="291"/>
      <c r="AB31" s="290"/>
      <c r="AC31" s="291"/>
      <c r="AD31" s="290"/>
      <c r="AE31" s="291"/>
      <c r="AF31" s="290"/>
      <c r="AG31" s="291"/>
      <c r="AH31" s="290"/>
      <c r="AI31" s="291"/>
      <c r="AJ31" s="108">
        <f t="shared" si="27"/>
        <v>0</v>
      </c>
      <c r="AK31" s="84">
        <f t="shared" si="28"/>
        <v>0</v>
      </c>
      <c r="AL31" s="83"/>
      <c r="AM31" s="83"/>
      <c r="AN31" s="84">
        <f t="shared" si="29"/>
        <v>0</v>
      </c>
      <c r="AO31" s="169">
        <f t="shared" si="30"/>
        <v>0</v>
      </c>
      <c r="AP31" s="247">
        <f t="shared" si="8"/>
        <v>0</v>
      </c>
      <c r="AQ31" s="84">
        <f t="shared" si="31"/>
        <v>0</v>
      </c>
      <c r="AR31" s="85">
        <f t="shared" si="32"/>
        <v>0</v>
      </c>
      <c r="AS31" s="85">
        <f t="shared" si="33"/>
        <v>0</v>
      </c>
      <c r="AT31" s="85">
        <f t="shared" si="34"/>
        <v>0</v>
      </c>
      <c r="AU31" s="86" t="e">
        <f t="shared" si="35"/>
        <v>#DIV/0!</v>
      </c>
      <c r="AV31" s="83"/>
      <c r="AW31" s="83"/>
      <c r="AX31" s="83"/>
      <c r="AY31" s="83"/>
      <c r="AZ31" s="84">
        <f t="shared" si="36"/>
        <v>0</v>
      </c>
      <c r="BA31" s="86" t="e">
        <f t="shared" si="37"/>
        <v>#DIV/0!</v>
      </c>
      <c r="BC31" s="53"/>
      <c r="BD31" s="53">
        <f t="shared" si="38"/>
        <v>0</v>
      </c>
      <c r="BE31" s="249">
        <f t="shared" si="18"/>
        <v>0</v>
      </c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</row>
    <row r="32" spans="1:89" s="35" customFormat="1" ht="21" customHeight="1">
      <c r="A32" s="83"/>
      <c r="B32" s="83"/>
      <c r="C32" s="83"/>
      <c r="D32" s="83"/>
      <c r="E32" s="83"/>
      <c r="F32" s="83"/>
      <c r="G32" s="83"/>
      <c r="H32" s="83"/>
      <c r="I32" s="230">
        <f t="shared" si="19"/>
        <v>0</v>
      </c>
      <c r="J32" s="83"/>
      <c r="K32" s="230">
        <f t="shared" si="20"/>
        <v>0</v>
      </c>
      <c r="L32" s="83"/>
      <c r="M32" s="230">
        <f t="shared" si="21"/>
        <v>0</v>
      </c>
      <c r="N32" s="83"/>
      <c r="O32" s="230">
        <f t="shared" si="22"/>
        <v>0</v>
      </c>
      <c r="P32" s="83"/>
      <c r="Q32" s="230">
        <f t="shared" si="23"/>
        <v>0</v>
      </c>
      <c r="R32" s="83"/>
      <c r="S32" s="230">
        <f t="shared" si="24"/>
        <v>0</v>
      </c>
      <c r="T32" s="83"/>
      <c r="U32" s="230">
        <f t="shared" si="25"/>
        <v>0</v>
      </c>
      <c r="V32" s="83"/>
      <c r="W32" s="230">
        <f t="shared" si="26"/>
        <v>0</v>
      </c>
      <c r="X32" s="290"/>
      <c r="Y32" s="291"/>
      <c r="Z32" s="290"/>
      <c r="AA32" s="291"/>
      <c r="AB32" s="290"/>
      <c r="AC32" s="291"/>
      <c r="AD32" s="290"/>
      <c r="AE32" s="291"/>
      <c r="AF32" s="290"/>
      <c r="AG32" s="291"/>
      <c r="AH32" s="290"/>
      <c r="AI32" s="291"/>
      <c r="AJ32" s="108">
        <f t="shared" si="27"/>
        <v>0</v>
      </c>
      <c r="AK32" s="84">
        <f t="shared" si="28"/>
        <v>0</v>
      </c>
      <c r="AL32" s="83"/>
      <c r="AM32" s="83"/>
      <c r="AN32" s="84">
        <f t="shared" si="29"/>
        <v>0</v>
      </c>
      <c r="AO32" s="169">
        <f t="shared" si="30"/>
        <v>0</v>
      </c>
      <c r="AP32" s="247">
        <f t="shared" si="8"/>
        <v>0</v>
      </c>
      <c r="AQ32" s="84">
        <f t="shared" si="31"/>
        <v>0</v>
      </c>
      <c r="AR32" s="85">
        <f t="shared" si="32"/>
        <v>0</v>
      </c>
      <c r="AS32" s="85">
        <f t="shared" si="33"/>
        <v>0</v>
      </c>
      <c r="AT32" s="85">
        <f t="shared" si="34"/>
        <v>0</v>
      </c>
      <c r="AU32" s="86" t="e">
        <f t="shared" si="35"/>
        <v>#DIV/0!</v>
      </c>
      <c r="AV32" s="83"/>
      <c r="AW32" s="83"/>
      <c r="AX32" s="83"/>
      <c r="AY32" s="83"/>
      <c r="AZ32" s="84">
        <f t="shared" si="36"/>
        <v>0</v>
      </c>
      <c r="BA32" s="86" t="e">
        <f t="shared" si="37"/>
        <v>#DIV/0!</v>
      </c>
      <c r="BC32" s="53"/>
      <c r="BD32" s="53">
        <f t="shared" si="38"/>
        <v>0</v>
      </c>
      <c r="BE32" s="249">
        <f t="shared" si="18"/>
        <v>0</v>
      </c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</row>
    <row r="33" spans="1:89" s="35" customFormat="1">
      <c r="A33" s="83"/>
      <c r="B33" s="83"/>
      <c r="C33" s="83"/>
      <c r="D33" s="83"/>
      <c r="E33" s="83"/>
      <c r="F33" s="83"/>
      <c r="G33" s="83"/>
      <c r="H33" s="83"/>
      <c r="I33" s="230">
        <f t="shared" si="19"/>
        <v>0</v>
      </c>
      <c r="J33" s="83"/>
      <c r="K33" s="230">
        <f t="shared" si="20"/>
        <v>0</v>
      </c>
      <c r="L33" s="83"/>
      <c r="M33" s="230">
        <f t="shared" si="21"/>
        <v>0</v>
      </c>
      <c r="N33" s="83"/>
      <c r="O33" s="230">
        <f t="shared" si="22"/>
        <v>0</v>
      </c>
      <c r="P33" s="83"/>
      <c r="Q33" s="230">
        <f t="shared" si="23"/>
        <v>0</v>
      </c>
      <c r="R33" s="83"/>
      <c r="S33" s="230">
        <f t="shared" si="24"/>
        <v>0</v>
      </c>
      <c r="T33" s="83"/>
      <c r="U33" s="230">
        <f t="shared" si="25"/>
        <v>0</v>
      </c>
      <c r="V33" s="83"/>
      <c r="W33" s="230">
        <f t="shared" si="26"/>
        <v>0</v>
      </c>
      <c r="X33" s="290"/>
      <c r="Y33" s="291"/>
      <c r="Z33" s="290"/>
      <c r="AA33" s="291"/>
      <c r="AB33" s="290"/>
      <c r="AC33" s="291"/>
      <c r="AD33" s="290"/>
      <c r="AE33" s="291"/>
      <c r="AF33" s="290"/>
      <c r="AG33" s="291"/>
      <c r="AH33" s="290"/>
      <c r="AI33" s="291"/>
      <c r="AJ33" s="108">
        <f t="shared" si="27"/>
        <v>0</v>
      </c>
      <c r="AK33" s="84">
        <f t="shared" si="28"/>
        <v>0</v>
      </c>
      <c r="AL33" s="83"/>
      <c r="AM33" s="83"/>
      <c r="AN33" s="84">
        <f t="shared" si="29"/>
        <v>0</v>
      </c>
      <c r="AO33" s="169">
        <f t="shared" si="30"/>
        <v>0</v>
      </c>
      <c r="AP33" s="247">
        <f t="shared" si="8"/>
        <v>0</v>
      </c>
      <c r="AQ33" s="84">
        <f t="shared" si="31"/>
        <v>0</v>
      </c>
      <c r="AR33" s="85">
        <f t="shared" si="32"/>
        <v>0</v>
      </c>
      <c r="AS33" s="85">
        <f t="shared" si="33"/>
        <v>0</v>
      </c>
      <c r="AT33" s="85">
        <f t="shared" si="34"/>
        <v>0</v>
      </c>
      <c r="AU33" s="86" t="e">
        <f t="shared" si="35"/>
        <v>#DIV/0!</v>
      </c>
      <c r="AV33" s="83"/>
      <c r="AW33" s="83"/>
      <c r="AX33" s="83"/>
      <c r="AY33" s="83"/>
      <c r="AZ33" s="84">
        <f t="shared" si="36"/>
        <v>0</v>
      </c>
      <c r="BA33" s="86" t="e">
        <f t="shared" si="37"/>
        <v>#DIV/0!</v>
      </c>
      <c r="BC33" s="53"/>
      <c r="BD33" s="53">
        <f t="shared" si="38"/>
        <v>0</v>
      </c>
      <c r="BE33" s="249">
        <f t="shared" si="18"/>
        <v>0</v>
      </c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</row>
    <row r="34" spans="1:89" s="35" customFormat="1">
      <c r="A34" s="83"/>
      <c r="B34" s="83"/>
      <c r="C34" s="83"/>
      <c r="D34" s="83"/>
      <c r="E34" s="83"/>
      <c r="F34" s="83"/>
      <c r="G34" s="83"/>
      <c r="H34" s="83"/>
      <c r="I34" s="230">
        <f t="shared" si="19"/>
        <v>0</v>
      </c>
      <c r="J34" s="83"/>
      <c r="K34" s="230">
        <f t="shared" si="20"/>
        <v>0</v>
      </c>
      <c r="L34" s="83"/>
      <c r="M34" s="230">
        <f t="shared" si="21"/>
        <v>0</v>
      </c>
      <c r="N34" s="83"/>
      <c r="O34" s="230">
        <f t="shared" si="22"/>
        <v>0</v>
      </c>
      <c r="P34" s="83"/>
      <c r="Q34" s="230">
        <f t="shared" si="23"/>
        <v>0</v>
      </c>
      <c r="R34" s="83"/>
      <c r="S34" s="230">
        <f t="shared" si="24"/>
        <v>0</v>
      </c>
      <c r="T34" s="83"/>
      <c r="U34" s="230">
        <f t="shared" si="25"/>
        <v>0</v>
      </c>
      <c r="V34" s="83"/>
      <c r="W34" s="230">
        <f t="shared" si="26"/>
        <v>0</v>
      </c>
      <c r="X34" s="290"/>
      <c r="Y34" s="291"/>
      <c r="Z34" s="290"/>
      <c r="AA34" s="291"/>
      <c r="AB34" s="290"/>
      <c r="AC34" s="291"/>
      <c r="AD34" s="290"/>
      <c r="AE34" s="291"/>
      <c r="AF34" s="290"/>
      <c r="AG34" s="291"/>
      <c r="AH34" s="290"/>
      <c r="AI34" s="291"/>
      <c r="AJ34" s="108">
        <f t="shared" si="27"/>
        <v>0</v>
      </c>
      <c r="AK34" s="84">
        <f t="shared" si="28"/>
        <v>0</v>
      </c>
      <c r="AL34" s="83"/>
      <c r="AM34" s="83"/>
      <c r="AN34" s="84">
        <f t="shared" si="29"/>
        <v>0</v>
      </c>
      <c r="AO34" s="169">
        <f t="shared" si="30"/>
        <v>0</v>
      </c>
      <c r="AP34" s="247">
        <f t="shared" si="8"/>
        <v>0</v>
      </c>
      <c r="AQ34" s="84">
        <f t="shared" si="31"/>
        <v>0</v>
      </c>
      <c r="AR34" s="85">
        <f t="shared" si="32"/>
        <v>0</v>
      </c>
      <c r="AS34" s="85">
        <f t="shared" si="33"/>
        <v>0</v>
      </c>
      <c r="AT34" s="85">
        <f t="shared" si="34"/>
        <v>0</v>
      </c>
      <c r="AU34" s="86" t="e">
        <f t="shared" si="35"/>
        <v>#DIV/0!</v>
      </c>
      <c r="AV34" s="83"/>
      <c r="AW34" s="83"/>
      <c r="AX34" s="83"/>
      <c r="AY34" s="83"/>
      <c r="AZ34" s="84">
        <f t="shared" si="36"/>
        <v>0</v>
      </c>
      <c r="BA34" s="86" t="e">
        <f t="shared" si="37"/>
        <v>#DIV/0!</v>
      </c>
      <c r="BC34" s="53"/>
      <c r="BD34" s="53">
        <f t="shared" si="38"/>
        <v>0</v>
      </c>
      <c r="BE34" s="249">
        <f t="shared" si="18"/>
        <v>0</v>
      </c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</row>
    <row r="35" spans="1:89" s="35" customFormat="1">
      <c r="A35" s="83"/>
      <c r="B35" s="83"/>
      <c r="C35" s="83"/>
      <c r="D35" s="83"/>
      <c r="E35" s="83"/>
      <c r="F35" s="83"/>
      <c r="G35" s="83"/>
      <c r="H35" s="83"/>
      <c r="I35" s="230">
        <f t="shared" si="19"/>
        <v>0</v>
      </c>
      <c r="J35" s="83"/>
      <c r="K35" s="230">
        <f t="shared" si="20"/>
        <v>0</v>
      </c>
      <c r="L35" s="83"/>
      <c r="M35" s="230">
        <f t="shared" si="21"/>
        <v>0</v>
      </c>
      <c r="N35" s="83"/>
      <c r="O35" s="230">
        <f t="shared" si="22"/>
        <v>0</v>
      </c>
      <c r="P35" s="83"/>
      <c r="Q35" s="230">
        <f t="shared" si="23"/>
        <v>0</v>
      </c>
      <c r="R35" s="83"/>
      <c r="S35" s="230">
        <f t="shared" si="24"/>
        <v>0</v>
      </c>
      <c r="T35" s="83"/>
      <c r="U35" s="230">
        <f t="shared" si="25"/>
        <v>0</v>
      </c>
      <c r="V35" s="83"/>
      <c r="W35" s="230">
        <f t="shared" si="26"/>
        <v>0</v>
      </c>
      <c r="X35" s="290"/>
      <c r="Y35" s="291"/>
      <c r="Z35" s="290"/>
      <c r="AA35" s="291"/>
      <c r="AB35" s="290"/>
      <c r="AC35" s="291"/>
      <c r="AD35" s="290"/>
      <c r="AE35" s="291"/>
      <c r="AF35" s="290"/>
      <c r="AG35" s="291"/>
      <c r="AH35" s="290"/>
      <c r="AI35" s="291"/>
      <c r="AJ35" s="108">
        <f t="shared" si="27"/>
        <v>0</v>
      </c>
      <c r="AK35" s="84">
        <f t="shared" si="28"/>
        <v>0</v>
      </c>
      <c r="AL35" s="83"/>
      <c r="AM35" s="83"/>
      <c r="AN35" s="84">
        <f t="shared" si="29"/>
        <v>0</v>
      </c>
      <c r="AO35" s="169">
        <f t="shared" si="30"/>
        <v>0</v>
      </c>
      <c r="AP35" s="247">
        <f t="shared" si="8"/>
        <v>0</v>
      </c>
      <c r="AQ35" s="84">
        <f t="shared" si="31"/>
        <v>0</v>
      </c>
      <c r="AR35" s="85">
        <f t="shared" si="32"/>
        <v>0</v>
      </c>
      <c r="AS35" s="85">
        <f t="shared" si="33"/>
        <v>0</v>
      </c>
      <c r="AT35" s="85">
        <f t="shared" si="34"/>
        <v>0</v>
      </c>
      <c r="AU35" s="86" t="e">
        <f t="shared" si="35"/>
        <v>#DIV/0!</v>
      </c>
      <c r="AV35" s="83"/>
      <c r="AW35" s="83"/>
      <c r="AX35" s="83"/>
      <c r="AY35" s="83"/>
      <c r="AZ35" s="84">
        <f t="shared" si="36"/>
        <v>0</v>
      </c>
      <c r="BA35" s="86" t="e">
        <f t="shared" si="37"/>
        <v>#DIV/0!</v>
      </c>
      <c r="BC35" s="53"/>
      <c r="BD35" s="53">
        <f t="shared" si="38"/>
        <v>0</v>
      </c>
      <c r="BE35" s="249">
        <f t="shared" si="18"/>
        <v>0</v>
      </c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</row>
    <row r="36" spans="1:89" s="35" customFormat="1">
      <c r="A36" s="83"/>
      <c r="B36" s="83"/>
      <c r="C36" s="83"/>
      <c r="D36" s="83"/>
      <c r="E36" s="83"/>
      <c r="F36" s="83"/>
      <c r="G36" s="83"/>
      <c r="H36" s="83"/>
      <c r="I36" s="230">
        <f t="shared" si="19"/>
        <v>0</v>
      </c>
      <c r="J36" s="83"/>
      <c r="K36" s="230">
        <f t="shared" si="20"/>
        <v>0</v>
      </c>
      <c r="L36" s="83"/>
      <c r="M36" s="230">
        <f t="shared" si="21"/>
        <v>0</v>
      </c>
      <c r="N36" s="83"/>
      <c r="O36" s="230">
        <f t="shared" si="22"/>
        <v>0</v>
      </c>
      <c r="P36" s="83"/>
      <c r="Q36" s="230">
        <f t="shared" si="23"/>
        <v>0</v>
      </c>
      <c r="R36" s="83"/>
      <c r="S36" s="230">
        <f t="shared" si="24"/>
        <v>0</v>
      </c>
      <c r="T36" s="83"/>
      <c r="U36" s="230">
        <f t="shared" si="25"/>
        <v>0</v>
      </c>
      <c r="V36" s="83"/>
      <c r="W36" s="230">
        <f t="shared" si="26"/>
        <v>0</v>
      </c>
      <c r="X36" s="290"/>
      <c r="Y36" s="291"/>
      <c r="Z36" s="290"/>
      <c r="AA36" s="291"/>
      <c r="AB36" s="290"/>
      <c r="AC36" s="291"/>
      <c r="AD36" s="290"/>
      <c r="AE36" s="291"/>
      <c r="AF36" s="290"/>
      <c r="AG36" s="291"/>
      <c r="AH36" s="290"/>
      <c r="AI36" s="291"/>
      <c r="AJ36" s="108">
        <f t="shared" si="27"/>
        <v>0</v>
      </c>
      <c r="AK36" s="84">
        <f t="shared" si="28"/>
        <v>0</v>
      </c>
      <c r="AL36" s="83"/>
      <c r="AM36" s="83"/>
      <c r="AN36" s="84">
        <f t="shared" si="29"/>
        <v>0</v>
      </c>
      <c r="AO36" s="169">
        <f t="shared" si="30"/>
        <v>0</v>
      </c>
      <c r="AP36" s="247">
        <f t="shared" si="8"/>
        <v>0</v>
      </c>
      <c r="AQ36" s="84">
        <f t="shared" si="31"/>
        <v>0</v>
      </c>
      <c r="AR36" s="85">
        <f t="shared" si="32"/>
        <v>0</v>
      </c>
      <c r="AS36" s="85">
        <f t="shared" si="33"/>
        <v>0</v>
      </c>
      <c r="AT36" s="85">
        <f t="shared" si="34"/>
        <v>0</v>
      </c>
      <c r="AU36" s="86" t="e">
        <f t="shared" si="35"/>
        <v>#DIV/0!</v>
      </c>
      <c r="AV36" s="83"/>
      <c r="AW36" s="83"/>
      <c r="AX36" s="83"/>
      <c r="AY36" s="83"/>
      <c r="AZ36" s="84">
        <f t="shared" si="36"/>
        <v>0</v>
      </c>
      <c r="BA36" s="86" t="e">
        <f t="shared" si="37"/>
        <v>#DIV/0!</v>
      </c>
      <c r="BC36" s="53"/>
      <c r="BD36" s="53">
        <f t="shared" si="38"/>
        <v>0</v>
      </c>
      <c r="BE36" s="249">
        <f t="shared" si="18"/>
        <v>0</v>
      </c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</row>
    <row r="37" spans="1:89" s="35" customFormat="1">
      <c r="A37" s="83"/>
      <c r="B37" s="83"/>
      <c r="C37" s="83"/>
      <c r="D37" s="83"/>
      <c r="E37" s="83"/>
      <c r="F37" s="83"/>
      <c r="G37" s="83"/>
      <c r="H37" s="83"/>
      <c r="I37" s="230">
        <f t="shared" si="19"/>
        <v>0</v>
      </c>
      <c r="J37" s="83"/>
      <c r="K37" s="230">
        <f t="shared" si="20"/>
        <v>0</v>
      </c>
      <c r="L37" s="83"/>
      <c r="M37" s="230">
        <f t="shared" si="21"/>
        <v>0</v>
      </c>
      <c r="N37" s="83"/>
      <c r="O37" s="230">
        <f t="shared" si="22"/>
        <v>0</v>
      </c>
      <c r="P37" s="83"/>
      <c r="Q37" s="230">
        <f t="shared" si="23"/>
        <v>0</v>
      </c>
      <c r="R37" s="83"/>
      <c r="S37" s="230">
        <f t="shared" si="24"/>
        <v>0</v>
      </c>
      <c r="T37" s="83"/>
      <c r="U37" s="230">
        <f t="shared" si="25"/>
        <v>0</v>
      </c>
      <c r="V37" s="83"/>
      <c r="W37" s="230">
        <f t="shared" si="26"/>
        <v>0</v>
      </c>
      <c r="X37" s="290"/>
      <c r="Y37" s="291"/>
      <c r="Z37" s="290"/>
      <c r="AA37" s="291"/>
      <c r="AB37" s="290"/>
      <c r="AC37" s="291"/>
      <c r="AD37" s="290"/>
      <c r="AE37" s="291"/>
      <c r="AF37" s="290"/>
      <c r="AG37" s="291"/>
      <c r="AH37" s="290"/>
      <c r="AI37" s="291"/>
      <c r="AJ37" s="108">
        <f t="shared" si="27"/>
        <v>0</v>
      </c>
      <c r="AK37" s="84">
        <f t="shared" si="28"/>
        <v>0</v>
      </c>
      <c r="AL37" s="83"/>
      <c r="AM37" s="83"/>
      <c r="AN37" s="84">
        <f t="shared" si="29"/>
        <v>0</v>
      </c>
      <c r="AO37" s="169">
        <f t="shared" si="30"/>
        <v>0</v>
      </c>
      <c r="AP37" s="247">
        <f t="shared" si="8"/>
        <v>0</v>
      </c>
      <c r="AQ37" s="84">
        <f t="shared" si="31"/>
        <v>0</v>
      </c>
      <c r="AR37" s="85">
        <f t="shared" si="32"/>
        <v>0</v>
      </c>
      <c r="AS37" s="85">
        <f t="shared" si="33"/>
        <v>0</v>
      </c>
      <c r="AT37" s="85">
        <f t="shared" si="34"/>
        <v>0</v>
      </c>
      <c r="AU37" s="86" t="e">
        <f t="shared" si="35"/>
        <v>#DIV/0!</v>
      </c>
      <c r="AV37" s="83"/>
      <c r="AW37" s="83"/>
      <c r="AX37" s="83"/>
      <c r="AY37" s="83"/>
      <c r="AZ37" s="84">
        <f t="shared" si="36"/>
        <v>0</v>
      </c>
      <c r="BA37" s="86" t="e">
        <f t="shared" si="37"/>
        <v>#DIV/0!</v>
      </c>
      <c r="BC37" s="53"/>
      <c r="BD37" s="53">
        <f t="shared" si="38"/>
        <v>0</v>
      </c>
      <c r="BE37" s="249">
        <f t="shared" si="18"/>
        <v>0</v>
      </c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</row>
    <row r="38" spans="1:89" s="35" customFormat="1">
      <c r="A38" s="83"/>
      <c r="B38" s="83"/>
      <c r="C38" s="83"/>
      <c r="D38" s="83"/>
      <c r="E38" s="83"/>
      <c r="F38" s="83"/>
      <c r="G38" s="83"/>
      <c r="H38" s="83"/>
      <c r="I38" s="230">
        <f t="shared" si="19"/>
        <v>0</v>
      </c>
      <c r="J38" s="83"/>
      <c r="K38" s="230">
        <f t="shared" si="20"/>
        <v>0</v>
      </c>
      <c r="L38" s="83"/>
      <c r="M38" s="230">
        <f t="shared" si="21"/>
        <v>0</v>
      </c>
      <c r="N38" s="83"/>
      <c r="O38" s="230">
        <f t="shared" si="22"/>
        <v>0</v>
      </c>
      <c r="P38" s="83"/>
      <c r="Q38" s="230">
        <f t="shared" si="23"/>
        <v>0</v>
      </c>
      <c r="R38" s="83"/>
      <c r="S38" s="230">
        <f t="shared" si="24"/>
        <v>0</v>
      </c>
      <c r="T38" s="83"/>
      <c r="U38" s="230">
        <f t="shared" si="25"/>
        <v>0</v>
      </c>
      <c r="V38" s="83"/>
      <c r="W38" s="230">
        <f t="shared" si="26"/>
        <v>0</v>
      </c>
      <c r="X38" s="290"/>
      <c r="Y38" s="291"/>
      <c r="Z38" s="290"/>
      <c r="AA38" s="291"/>
      <c r="AB38" s="290"/>
      <c r="AC38" s="291"/>
      <c r="AD38" s="290"/>
      <c r="AE38" s="291"/>
      <c r="AF38" s="290"/>
      <c r="AG38" s="291"/>
      <c r="AH38" s="290"/>
      <c r="AI38" s="291"/>
      <c r="AJ38" s="108">
        <f t="shared" si="27"/>
        <v>0</v>
      </c>
      <c r="AK38" s="84">
        <f t="shared" si="28"/>
        <v>0</v>
      </c>
      <c r="AL38" s="83"/>
      <c r="AM38" s="83"/>
      <c r="AN38" s="84">
        <f t="shared" si="29"/>
        <v>0</v>
      </c>
      <c r="AO38" s="169">
        <f t="shared" si="30"/>
        <v>0</v>
      </c>
      <c r="AP38" s="247">
        <f t="shared" si="8"/>
        <v>0</v>
      </c>
      <c r="AQ38" s="84">
        <f t="shared" si="31"/>
        <v>0</v>
      </c>
      <c r="AR38" s="85">
        <f t="shared" si="32"/>
        <v>0</v>
      </c>
      <c r="AS38" s="85">
        <f t="shared" si="33"/>
        <v>0</v>
      </c>
      <c r="AT38" s="85">
        <f t="shared" si="34"/>
        <v>0</v>
      </c>
      <c r="AU38" s="86" t="e">
        <f t="shared" si="35"/>
        <v>#DIV/0!</v>
      </c>
      <c r="AV38" s="83"/>
      <c r="AW38" s="83"/>
      <c r="AX38" s="83"/>
      <c r="AY38" s="83"/>
      <c r="AZ38" s="84">
        <f t="shared" si="36"/>
        <v>0</v>
      </c>
      <c r="BA38" s="86" t="e">
        <f t="shared" si="37"/>
        <v>#DIV/0!</v>
      </c>
      <c r="BC38" s="53"/>
      <c r="BD38" s="53">
        <f t="shared" si="38"/>
        <v>0</v>
      </c>
      <c r="BE38" s="249">
        <f t="shared" si="18"/>
        <v>0</v>
      </c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</row>
    <row r="39" spans="1:89" s="35" customFormat="1">
      <c r="A39" s="83"/>
      <c r="B39" s="83"/>
      <c r="C39" s="83"/>
      <c r="D39" s="83"/>
      <c r="E39" s="83"/>
      <c r="F39" s="83"/>
      <c r="G39" s="83"/>
      <c r="H39" s="83"/>
      <c r="I39" s="230">
        <f t="shared" si="19"/>
        <v>0</v>
      </c>
      <c r="J39" s="83"/>
      <c r="K39" s="230">
        <f t="shared" si="20"/>
        <v>0</v>
      </c>
      <c r="L39" s="83"/>
      <c r="M39" s="230">
        <f t="shared" si="21"/>
        <v>0</v>
      </c>
      <c r="N39" s="83"/>
      <c r="O39" s="230">
        <f t="shared" si="22"/>
        <v>0</v>
      </c>
      <c r="P39" s="83"/>
      <c r="Q39" s="230">
        <f t="shared" si="23"/>
        <v>0</v>
      </c>
      <c r="R39" s="83"/>
      <c r="S39" s="230">
        <f t="shared" si="24"/>
        <v>0</v>
      </c>
      <c r="T39" s="83"/>
      <c r="U39" s="230">
        <f t="shared" si="25"/>
        <v>0</v>
      </c>
      <c r="V39" s="83"/>
      <c r="W39" s="230">
        <f t="shared" si="26"/>
        <v>0</v>
      </c>
      <c r="X39" s="290"/>
      <c r="Y39" s="291"/>
      <c r="Z39" s="290"/>
      <c r="AA39" s="291"/>
      <c r="AB39" s="290"/>
      <c r="AC39" s="291"/>
      <c r="AD39" s="290"/>
      <c r="AE39" s="291"/>
      <c r="AF39" s="290"/>
      <c r="AG39" s="291"/>
      <c r="AH39" s="290"/>
      <c r="AI39" s="291"/>
      <c r="AJ39" s="108">
        <f t="shared" si="27"/>
        <v>0</v>
      </c>
      <c r="AK39" s="84">
        <f t="shared" si="28"/>
        <v>0</v>
      </c>
      <c r="AL39" s="83"/>
      <c r="AM39" s="83"/>
      <c r="AN39" s="84">
        <f t="shared" si="29"/>
        <v>0</v>
      </c>
      <c r="AO39" s="169">
        <f t="shared" si="30"/>
        <v>0</v>
      </c>
      <c r="AP39" s="247">
        <f t="shared" si="8"/>
        <v>0</v>
      </c>
      <c r="AQ39" s="84">
        <f t="shared" si="31"/>
        <v>0</v>
      </c>
      <c r="AR39" s="85">
        <f t="shared" si="32"/>
        <v>0</v>
      </c>
      <c r="AS39" s="85">
        <f t="shared" si="33"/>
        <v>0</v>
      </c>
      <c r="AT39" s="85">
        <f t="shared" si="34"/>
        <v>0</v>
      </c>
      <c r="AU39" s="86" t="e">
        <f t="shared" si="35"/>
        <v>#DIV/0!</v>
      </c>
      <c r="AV39" s="83"/>
      <c r="AW39" s="83"/>
      <c r="AX39" s="83"/>
      <c r="AY39" s="83"/>
      <c r="AZ39" s="84">
        <f t="shared" si="36"/>
        <v>0</v>
      </c>
      <c r="BA39" s="86" t="e">
        <f t="shared" si="37"/>
        <v>#DIV/0!</v>
      </c>
      <c r="BC39" s="53"/>
      <c r="BD39" s="53">
        <f t="shared" si="38"/>
        <v>0</v>
      </c>
      <c r="BE39" s="249">
        <f t="shared" si="18"/>
        <v>0</v>
      </c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</row>
    <row r="40" spans="1:89" s="35" customFormat="1">
      <c r="A40" s="83"/>
      <c r="B40" s="83"/>
      <c r="C40" s="83"/>
      <c r="D40" s="83"/>
      <c r="E40" s="83"/>
      <c r="F40" s="83"/>
      <c r="G40" s="83"/>
      <c r="H40" s="83"/>
      <c r="I40" s="230">
        <f t="shared" si="19"/>
        <v>0</v>
      </c>
      <c r="J40" s="83"/>
      <c r="K40" s="230">
        <f t="shared" si="20"/>
        <v>0</v>
      </c>
      <c r="L40" s="83"/>
      <c r="M40" s="230">
        <f t="shared" si="21"/>
        <v>0</v>
      </c>
      <c r="N40" s="83"/>
      <c r="O40" s="230">
        <f t="shared" si="22"/>
        <v>0</v>
      </c>
      <c r="P40" s="83"/>
      <c r="Q40" s="230">
        <f t="shared" si="23"/>
        <v>0</v>
      </c>
      <c r="R40" s="83"/>
      <c r="S40" s="230">
        <f t="shared" si="24"/>
        <v>0</v>
      </c>
      <c r="T40" s="83"/>
      <c r="U40" s="230">
        <f t="shared" si="25"/>
        <v>0</v>
      </c>
      <c r="V40" s="83"/>
      <c r="W40" s="230">
        <f t="shared" si="26"/>
        <v>0</v>
      </c>
      <c r="X40" s="290"/>
      <c r="Y40" s="291"/>
      <c r="Z40" s="290"/>
      <c r="AA40" s="291"/>
      <c r="AB40" s="290"/>
      <c r="AC40" s="291"/>
      <c r="AD40" s="290"/>
      <c r="AE40" s="291"/>
      <c r="AF40" s="290"/>
      <c r="AG40" s="291"/>
      <c r="AH40" s="290"/>
      <c r="AI40" s="291"/>
      <c r="AJ40" s="108">
        <f t="shared" si="27"/>
        <v>0</v>
      </c>
      <c r="AK40" s="84">
        <f t="shared" si="28"/>
        <v>0</v>
      </c>
      <c r="AL40" s="83"/>
      <c r="AM40" s="83"/>
      <c r="AN40" s="84">
        <f t="shared" si="29"/>
        <v>0</v>
      </c>
      <c r="AO40" s="169">
        <f t="shared" si="30"/>
        <v>0</v>
      </c>
      <c r="AP40" s="247">
        <f t="shared" si="8"/>
        <v>0</v>
      </c>
      <c r="AQ40" s="84">
        <f t="shared" si="31"/>
        <v>0</v>
      </c>
      <c r="AR40" s="85">
        <f t="shared" si="32"/>
        <v>0</v>
      </c>
      <c r="AS40" s="85">
        <f t="shared" si="33"/>
        <v>0</v>
      </c>
      <c r="AT40" s="85">
        <f t="shared" si="34"/>
        <v>0</v>
      </c>
      <c r="AU40" s="86" t="e">
        <f t="shared" si="35"/>
        <v>#DIV/0!</v>
      </c>
      <c r="AV40" s="83"/>
      <c r="AW40" s="83"/>
      <c r="AX40" s="83"/>
      <c r="AY40" s="83"/>
      <c r="AZ40" s="84">
        <f t="shared" si="36"/>
        <v>0</v>
      </c>
      <c r="BA40" s="86" t="e">
        <f t="shared" si="37"/>
        <v>#DIV/0!</v>
      </c>
      <c r="BC40" s="53"/>
      <c r="BD40" s="53">
        <f t="shared" si="38"/>
        <v>0</v>
      </c>
      <c r="BE40" s="249">
        <f t="shared" si="18"/>
        <v>0</v>
      </c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</row>
    <row r="41" spans="1:89" s="35" customFormat="1">
      <c r="A41" s="83"/>
      <c r="B41" s="83"/>
      <c r="C41" s="83"/>
      <c r="D41" s="83"/>
      <c r="E41" s="83"/>
      <c r="F41" s="83"/>
      <c r="G41" s="83"/>
      <c r="H41" s="83"/>
      <c r="I41" s="230">
        <f t="shared" si="19"/>
        <v>0</v>
      </c>
      <c r="J41" s="83"/>
      <c r="K41" s="230">
        <f t="shared" si="20"/>
        <v>0</v>
      </c>
      <c r="L41" s="83"/>
      <c r="M41" s="230">
        <f t="shared" si="21"/>
        <v>0</v>
      </c>
      <c r="N41" s="83"/>
      <c r="O41" s="230">
        <f t="shared" si="22"/>
        <v>0</v>
      </c>
      <c r="P41" s="83"/>
      <c r="Q41" s="230">
        <f t="shared" si="23"/>
        <v>0</v>
      </c>
      <c r="R41" s="83"/>
      <c r="S41" s="230">
        <f t="shared" si="24"/>
        <v>0</v>
      </c>
      <c r="T41" s="83"/>
      <c r="U41" s="230">
        <f t="shared" si="25"/>
        <v>0</v>
      </c>
      <c r="V41" s="83"/>
      <c r="W41" s="230">
        <f t="shared" si="26"/>
        <v>0</v>
      </c>
      <c r="X41" s="290"/>
      <c r="Y41" s="291"/>
      <c r="Z41" s="290"/>
      <c r="AA41" s="291"/>
      <c r="AB41" s="290"/>
      <c r="AC41" s="291"/>
      <c r="AD41" s="290"/>
      <c r="AE41" s="291"/>
      <c r="AF41" s="290"/>
      <c r="AG41" s="291"/>
      <c r="AH41" s="290"/>
      <c r="AI41" s="291"/>
      <c r="AJ41" s="108">
        <f t="shared" si="27"/>
        <v>0</v>
      </c>
      <c r="AK41" s="84">
        <f t="shared" si="28"/>
        <v>0</v>
      </c>
      <c r="AL41" s="83"/>
      <c r="AM41" s="83"/>
      <c r="AN41" s="84">
        <f t="shared" si="29"/>
        <v>0</v>
      </c>
      <c r="AO41" s="169">
        <f t="shared" si="30"/>
        <v>0</v>
      </c>
      <c r="AP41" s="247">
        <f t="shared" si="8"/>
        <v>0</v>
      </c>
      <c r="AQ41" s="84">
        <f t="shared" si="31"/>
        <v>0</v>
      </c>
      <c r="AR41" s="85">
        <f t="shared" si="32"/>
        <v>0</v>
      </c>
      <c r="AS41" s="85">
        <f t="shared" si="33"/>
        <v>0</v>
      </c>
      <c r="AT41" s="85">
        <f t="shared" si="34"/>
        <v>0</v>
      </c>
      <c r="AU41" s="86" t="e">
        <f t="shared" si="35"/>
        <v>#DIV/0!</v>
      </c>
      <c r="AV41" s="83"/>
      <c r="AW41" s="83"/>
      <c r="AX41" s="83"/>
      <c r="AY41" s="83"/>
      <c r="AZ41" s="84">
        <f t="shared" si="36"/>
        <v>0</v>
      </c>
      <c r="BA41" s="86" t="e">
        <f t="shared" si="37"/>
        <v>#DIV/0!</v>
      </c>
      <c r="BC41" s="53"/>
      <c r="BD41" s="53">
        <f t="shared" si="38"/>
        <v>0</v>
      </c>
      <c r="BE41" s="249">
        <f t="shared" si="18"/>
        <v>0</v>
      </c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</row>
    <row r="42" spans="1:89" s="35" customFormat="1">
      <c r="A42" s="83"/>
      <c r="B42" s="83"/>
      <c r="C42" s="83"/>
      <c r="D42" s="83"/>
      <c r="E42" s="83"/>
      <c r="F42" s="83"/>
      <c r="G42" s="83"/>
      <c r="H42" s="83"/>
      <c r="I42" s="230">
        <f t="shared" si="19"/>
        <v>0</v>
      </c>
      <c r="J42" s="83"/>
      <c r="K42" s="230">
        <f t="shared" si="20"/>
        <v>0</v>
      </c>
      <c r="L42" s="83"/>
      <c r="M42" s="230">
        <f t="shared" si="21"/>
        <v>0</v>
      </c>
      <c r="N42" s="83"/>
      <c r="O42" s="230">
        <f t="shared" si="22"/>
        <v>0</v>
      </c>
      <c r="P42" s="83"/>
      <c r="Q42" s="230">
        <f t="shared" si="23"/>
        <v>0</v>
      </c>
      <c r="R42" s="83"/>
      <c r="S42" s="230">
        <f t="shared" si="24"/>
        <v>0</v>
      </c>
      <c r="T42" s="83"/>
      <c r="U42" s="230">
        <f t="shared" si="25"/>
        <v>0</v>
      </c>
      <c r="V42" s="83"/>
      <c r="W42" s="230">
        <f t="shared" si="26"/>
        <v>0</v>
      </c>
      <c r="X42" s="290"/>
      <c r="Y42" s="291"/>
      <c r="Z42" s="290"/>
      <c r="AA42" s="291"/>
      <c r="AB42" s="290"/>
      <c r="AC42" s="291"/>
      <c r="AD42" s="290"/>
      <c r="AE42" s="291"/>
      <c r="AF42" s="290"/>
      <c r="AG42" s="291"/>
      <c r="AH42" s="290"/>
      <c r="AI42" s="291"/>
      <c r="AJ42" s="108">
        <f t="shared" si="27"/>
        <v>0</v>
      </c>
      <c r="AK42" s="84">
        <f t="shared" si="28"/>
        <v>0</v>
      </c>
      <c r="AL42" s="83"/>
      <c r="AM42" s="83"/>
      <c r="AN42" s="84">
        <f t="shared" si="29"/>
        <v>0</v>
      </c>
      <c r="AO42" s="169">
        <f t="shared" si="30"/>
        <v>0</v>
      </c>
      <c r="AP42" s="247">
        <f t="shared" si="8"/>
        <v>0</v>
      </c>
      <c r="AQ42" s="84">
        <f t="shared" si="31"/>
        <v>0</v>
      </c>
      <c r="AR42" s="85">
        <f t="shared" si="32"/>
        <v>0</v>
      </c>
      <c r="AS42" s="85">
        <f t="shared" si="33"/>
        <v>0</v>
      </c>
      <c r="AT42" s="85">
        <f t="shared" si="34"/>
        <v>0</v>
      </c>
      <c r="AU42" s="86" t="e">
        <f t="shared" si="35"/>
        <v>#DIV/0!</v>
      </c>
      <c r="AV42" s="83"/>
      <c r="AW42" s="83"/>
      <c r="AX42" s="83"/>
      <c r="AY42" s="83"/>
      <c r="AZ42" s="84">
        <f t="shared" si="36"/>
        <v>0</v>
      </c>
      <c r="BA42" s="86" t="e">
        <f t="shared" si="37"/>
        <v>#DIV/0!</v>
      </c>
      <c r="BC42" s="53"/>
      <c r="BD42" s="53">
        <f t="shared" si="38"/>
        <v>0</v>
      </c>
      <c r="BE42" s="249">
        <f t="shared" si="18"/>
        <v>0</v>
      </c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</row>
    <row r="43" spans="1:89" s="35" customFormat="1">
      <c r="A43" s="83"/>
      <c r="B43" s="83"/>
      <c r="C43" s="83"/>
      <c r="D43" s="83"/>
      <c r="E43" s="83"/>
      <c r="F43" s="83"/>
      <c r="G43" s="83"/>
      <c r="H43" s="83"/>
      <c r="I43" s="230">
        <f t="shared" si="19"/>
        <v>0</v>
      </c>
      <c r="J43" s="83"/>
      <c r="K43" s="230">
        <f t="shared" si="20"/>
        <v>0</v>
      </c>
      <c r="L43" s="83"/>
      <c r="M43" s="230">
        <f t="shared" si="21"/>
        <v>0</v>
      </c>
      <c r="N43" s="83"/>
      <c r="O43" s="230">
        <f t="shared" si="22"/>
        <v>0</v>
      </c>
      <c r="P43" s="83"/>
      <c r="Q43" s="230">
        <f t="shared" si="23"/>
        <v>0</v>
      </c>
      <c r="R43" s="83"/>
      <c r="S43" s="230">
        <f t="shared" si="24"/>
        <v>0</v>
      </c>
      <c r="T43" s="83"/>
      <c r="U43" s="230">
        <f t="shared" si="25"/>
        <v>0</v>
      </c>
      <c r="V43" s="83"/>
      <c r="W43" s="230">
        <f t="shared" si="26"/>
        <v>0</v>
      </c>
      <c r="X43" s="290"/>
      <c r="Y43" s="291"/>
      <c r="Z43" s="290"/>
      <c r="AA43" s="291"/>
      <c r="AB43" s="290"/>
      <c r="AC43" s="291"/>
      <c r="AD43" s="290"/>
      <c r="AE43" s="291"/>
      <c r="AF43" s="290"/>
      <c r="AG43" s="291"/>
      <c r="AH43" s="290"/>
      <c r="AI43" s="291"/>
      <c r="AJ43" s="108">
        <f t="shared" si="27"/>
        <v>0</v>
      </c>
      <c r="AK43" s="84">
        <f t="shared" si="28"/>
        <v>0</v>
      </c>
      <c r="AL43" s="83"/>
      <c r="AM43" s="83"/>
      <c r="AN43" s="84">
        <f t="shared" si="29"/>
        <v>0</v>
      </c>
      <c r="AO43" s="169">
        <f t="shared" si="30"/>
        <v>0</v>
      </c>
      <c r="AP43" s="247">
        <f t="shared" si="8"/>
        <v>0</v>
      </c>
      <c r="AQ43" s="84">
        <f t="shared" si="31"/>
        <v>0</v>
      </c>
      <c r="AR43" s="85">
        <f t="shared" si="32"/>
        <v>0</v>
      </c>
      <c r="AS43" s="85">
        <f t="shared" si="33"/>
        <v>0</v>
      </c>
      <c r="AT43" s="85">
        <f t="shared" si="34"/>
        <v>0</v>
      </c>
      <c r="AU43" s="86" t="e">
        <f t="shared" si="35"/>
        <v>#DIV/0!</v>
      </c>
      <c r="AV43" s="83"/>
      <c r="AW43" s="83"/>
      <c r="AX43" s="83"/>
      <c r="AY43" s="83"/>
      <c r="AZ43" s="84">
        <f t="shared" si="36"/>
        <v>0</v>
      </c>
      <c r="BA43" s="86" t="e">
        <f t="shared" si="37"/>
        <v>#DIV/0!</v>
      </c>
      <c r="BC43" s="53"/>
      <c r="BD43" s="53">
        <f t="shared" si="38"/>
        <v>0</v>
      </c>
      <c r="BE43" s="249">
        <f t="shared" si="18"/>
        <v>0</v>
      </c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</row>
    <row r="44" spans="1:89" s="35" customFormat="1">
      <c r="A44" s="83"/>
      <c r="B44" s="83"/>
      <c r="C44" s="83"/>
      <c r="D44" s="83"/>
      <c r="E44" s="83"/>
      <c r="F44" s="83"/>
      <c r="G44" s="83"/>
      <c r="H44" s="83"/>
      <c r="I44" s="230">
        <f t="shared" si="19"/>
        <v>0</v>
      </c>
      <c r="J44" s="83"/>
      <c r="K44" s="230">
        <f t="shared" si="20"/>
        <v>0</v>
      </c>
      <c r="L44" s="83"/>
      <c r="M44" s="230">
        <f t="shared" si="21"/>
        <v>0</v>
      </c>
      <c r="N44" s="83"/>
      <c r="O44" s="230">
        <f t="shared" si="22"/>
        <v>0</v>
      </c>
      <c r="P44" s="83"/>
      <c r="Q44" s="230">
        <f t="shared" si="23"/>
        <v>0</v>
      </c>
      <c r="R44" s="83"/>
      <c r="S44" s="230">
        <f t="shared" si="24"/>
        <v>0</v>
      </c>
      <c r="T44" s="83"/>
      <c r="U44" s="230">
        <f t="shared" si="25"/>
        <v>0</v>
      </c>
      <c r="V44" s="83"/>
      <c r="W44" s="230">
        <f t="shared" si="26"/>
        <v>0</v>
      </c>
      <c r="X44" s="290"/>
      <c r="Y44" s="291"/>
      <c r="Z44" s="290"/>
      <c r="AA44" s="291"/>
      <c r="AB44" s="290"/>
      <c r="AC44" s="291"/>
      <c r="AD44" s="290"/>
      <c r="AE44" s="291"/>
      <c r="AF44" s="290"/>
      <c r="AG44" s="291"/>
      <c r="AH44" s="290"/>
      <c r="AI44" s="291"/>
      <c r="AJ44" s="108">
        <f t="shared" si="27"/>
        <v>0</v>
      </c>
      <c r="AK44" s="84">
        <f t="shared" si="28"/>
        <v>0</v>
      </c>
      <c r="AL44" s="83"/>
      <c r="AM44" s="83"/>
      <c r="AN44" s="84">
        <f t="shared" si="29"/>
        <v>0</v>
      </c>
      <c r="AO44" s="169">
        <f t="shared" si="30"/>
        <v>0</v>
      </c>
      <c r="AP44" s="247">
        <f t="shared" si="8"/>
        <v>0</v>
      </c>
      <c r="AQ44" s="84">
        <f t="shared" si="31"/>
        <v>0</v>
      </c>
      <c r="AR44" s="85">
        <f t="shared" si="32"/>
        <v>0</v>
      </c>
      <c r="AS44" s="85">
        <f t="shared" si="33"/>
        <v>0</v>
      </c>
      <c r="AT44" s="85">
        <f t="shared" si="34"/>
        <v>0</v>
      </c>
      <c r="AU44" s="86" t="e">
        <f t="shared" si="35"/>
        <v>#DIV/0!</v>
      </c>
      <c r="AV44" s="83"/>
      <c r="AW44" s="83"/>
      <c r="AX44" s="83"/>
      <c r="AY44" s="83"/>
      <c r="AZ44" s="84">
        <f t="shared" si="36"/>
        <v>0</v>
      </c>
      <c r="BA44" s="86" t="e">
        <f t="shared" si="37"/>
        <v>#DIV/0!</v>
      </c>
      <c r="BC44" s="53"/>
      <c r="BD44" s="53">
        <f t="shared" si="38"/>
        <v>0</v>
      </c>
      <c r="BE44" s="249">
        <f t="shared" si="18"/>
        <v>0</v>
      </c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</row>
    <row r="45" spans="1:89" s="35" customFormat="1">
      <c r="A45" s="83"/>
      <c r="B45" s="83"/>
      <c r="C45" s="83"/>
      <c r="D45" s="83"/>
      <c r="E45" s="83"/>
      <c r="F45" s="83"/>
      <c r="G45" s="83"/>
      <c r="H45" s="83"/>
      <c r="I45" s="230">
        <f t="shared" si="19"/>
        <v>0</v>
      </c>
      <c r="J45" s="83"/>
      <c r="K45" s="230">
        <f t="shared" si="20"/>
        <v>0</v>
      </c>
      <c r="L45" s="83"/>
      <c r="M45" s="230">
        <f t="shared" si="21"/>
        <v>0</v>
      </c>
      <c r="N45" s="83"/>
      <c r="O45" s="230">
        <f t="shared" si="22"/>
        <v>0</v>
      </c>
      <c r="P45" s="83"/>
      <c r="Q45" s="230">
        <f t="shared" si="23"/>
        <v>0</v>
      </c>
      <c r="R45" s="83"/>
      <c r="S45" s="230">
        <f t="shared" si="24"/>
        <v>0</v>
      </c>
      <c r="T45" s="83"/>
      <c r="U45" s="230">
        <f t="shared" si="25"/>
        <v>0</v>
      </c>
      <c r="V45" s="83"/>
      <c r="W45" s="230">
        <f t="shared" si="26"/>
        <v>0</v>
      </c>
      <c r="X45" s="290"/>
      <c r="Y45" s="291"/>
      <c r="Z45" s="290"/>
      <c r="AA45" s="291"/>
      <c r="AB45" s="290"/>
      <c r="AC45" s="291"/>
      <c r="AD45" s="290"/>
      <c r="AE45" s="291"/>
      <c r="AF45" s="290"/>
      <c r="AG45" s="291"/>
      <c r="AH45" s="290"/>
      <c r="AI45" s="291"/>
      <c r="AJ45" s="108">
        <f t="shared" si="27"/>
        <v>0</v>
      </c>
      <c r="AK45" s="84">
        <f t="shared" si="28"/>
        <v>0</v>
      </c>
      <c r="AL45" s="83"/>
      <c r="AM45" s="83"/>
      <c r="AN45" s="84">
        <f t="shared" si="29"/>
        <v>0</v>
      </c>
      <c r="AO45" s="169">
        <f t="shared" si="30"/>
        <v>0</v>
      </c>
      <c r="AP45" s="247">
        <f t="shared" si="8"/>
        <v>0</v>
      </c>
      <c r="AQ45" s="84">
        <f t="shared" si="31"/>
        <v>0</v>
      </c>
      <c r="AR45" s="85">
        <f t="shared" si="32"/>
        <v>0</v>
      </c>
      <c r="AS45" s="85">
        <f t="shared" si="33"/>
        <v>0</v>
      </c>
      <c r="AT45" s="85">
        <f t="shared" si="34"/>
        <v>0</v>
      </c>
      <c r="AU45" s="86" t="e">
        <f t="shared" si="35"/>
        <v>#DIV/0!</v>
      </c>
      <c r="AV45" s="83"/>
      <c r="AW45" s="83"/>
      <c r="AX45" s="83"/>
      <c r="AY45" s="83"/>
      <c r="AZ45" s="84">
        <f t="shared" si="36"/>
        <v>0</v>
      </c>
      <c r="BA45" s="86" t="e">
        <f t="shared" si="37"/>
        <v>#DIV/0!</v>
      </c>
      <c r="BC45" s="53"/>
      <c r="BD45" s="53">
        <f t="shared" si="38"/>
        <v>0</v>
      </c>
      <c r="BE45" s="249">
        <f t="shared" si="18"/>
        <v>0</v>
      </c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</row>
    <row r="46" spans="1:89" s="35" customFormat="1">
      <c r="A46" s="83"/>
      <c r="B46" s="83"/>
      <c r="C46" s="83"/>
      <c r="D46" s="83"/>
      <c r="E46" s="83"/>
      <c r="F46" s="83"/>
      <c r="G46" s="83"/>
      <c r="H46" s="83"/>
      <c r="I46" s="230">
        <f t="shared" si="19"/>
        <v>0</v>
      </c>
      <c r="J46" s="83"/>
      <c r="K46" s="230">
        <f t="shared" si="20"/>
        <v>0</v>
      </c>
      <c r="L46" s="83"/>
      <c r="M46" s="230">
        <f t="shared" si="21"/>
        <v>0</v>
      </c>
      <c r="N46" s="83"/>
      <c r="O46" s="230">
        <f t="shared" si="22"/>
        <v>0</v>
      </c>
      <c r="P46" s="83"/>
      <c r="Q46" s="230">
        <f t="shared" si="23"/>
        <v>0</v>
      </c>
      <c r="R46" s="83"/>
      <c r="S46" s="230">
        <f t="shared" si="24"/>
        <v>0</v>
      </c>
      <c r="T46" s="83"/>
      <c r="U46" s="230">
        <f t="shared" si="25"/>
        <v>0</v>
      </c>
      <c r="V46" s="83"/>
      <c r="W46" s="230">
        <f t="shared" si="26"/>
        <v>0</v>
      </c>
      <c r="X46" s="290"/>
      <c r="Y46" s="291"/>
      <c r="Z46" s="290"/>
      <c r="AA46" s="291"/>
      <c r="AB46" s="290"/>
      <c r="AC46" s="291"/>
      <c r="AD46" s="290"/>
      <c r="AE46" s="291"/>
      <c r="AF46" s="290"/>
      <c r="AG46" s="291"/>
      <c r="AH46" s="290"/>
      <c r="AI46" s="291"/>
      <c r="AJ46" s="108">
        <f t="shared" si="27"/>
        <v>0</v>
      </c>
      <c r="AK46" s="84">
        <f t="shared" si="28"/>
        <v>0</v>
      </c>
      <c r="AL46" s="83"/>
      <c r="AM46" s="83"/>
      <c r="AN46" s="84">
        <f t="shared" si="29"/>
        <v>0</v>
      </c>
      <c r="AO46" s="169">
        <f t="shared" si="30"/>
        <v>0</v>
      </c>
      <c r="AP46" s="247">
        <f t="shared" si="8"/>
        <v>0</v>
      </c>
      <c r="AQ46" s="84">
        <f t="shared" si="31"/>
        <v>0</v>
      </c>
      <c r="AR46" s="85">
        <f t="shared" si="32"/>
        <v>0</v>
      </c>
      <c r="AS46" s="85">
        <f t="shared" si="33"/>
        <v>0</v>
      </c>
      <c r="AT46" s="85">
        <f t="shared" si="34"/>
        <v>0</v>
      </c>
      <c r="AU46" s="86" t="e">
        <f t="shared" si="35"/>
        <v>#DIV/0!</v>
      </c>
      <c r="AV46" s="83"/>
      <c r="AW46" s="83"/>
      <c r="AX46" s="83"/>
      <c r="AY46" s="83"/>
      <c r="AZ46" s="84">
        <f t="shared" si="36"/>
        <v>0</v>
      </c>
      <c r="BA46" s="86" t="e">
        <f t="shared" si="37"/>
        <v>#DIV/0!</v>
      </c>
      <c r="BC46" s="53"/>
      <c r="BD46" s="53">
        <f t="shared" si="38"/>
        <v>0</v>
      </c>
      <c r="BE46" s="249">
        <f t="shared" si="18"/>
        <v>0</v>
      </c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</row>
    <row r="47" spans="1:89" s="35" customFormat="1">
      <c r="A47" s="83"/>
      <c r="B47" s="83"/>
      <c r="C47" s="83"/>
      <c r="D47" s="83"/>
      <c r="E47" s="83"/>
      <c r="F47" s="83"/>
      <c r="G47" s="83"/>
      <c r="H47" s="83"/>
      <c r="I47" s="230">
        <f t="shared" si="19"/>
        <v>0</v>
      </c>
      <c r="J47" s="83"/>
      <c r="K47" s="230">
        <f t="shared" si="20"/>
        <v>0</v>
      </c>
      <c r="L47" s="83"/>
      <c r="M47" s="230">
        <f t="shared" si="21"/>
        <v>0</v>
      </c>
      <c r="N47" s="83"/>
      <c r="O47" s="230">
        <f t="shared" si="22"/>
        <v>0</v>
      </c>
      <c r="P47" s="83"/>
      <c r="Q47" s="230">
        <f t="shared" si="23"/>
        <v>0</v>
      </c>
      <c r="R47" s="83"/>
      <c r="S47" s="230">
        <f t="shared" si="24"/>
        <v>0</v>
      </c>
      <c r="T47" s="83"/>
      <c r="U47" s="230">
        <f t="shared" si="25"/>
        <v>0</v>
      </c>
      <c r="V47" s="83"/>
      <c r="W47" s="230">
        <f t="shared" si="26"/>
        <v>0</v>
      </c>
      <c r="X47" s="290"/>
      <c r="Y47" s="291"/>
      <c r="Z47" s="290"/>
      <c r="AA47" s="291"/>
      <c r="AB47" s="290"/>
      <c r="AC47" s="291"/>
      <c r="AD47" s="290"/>
      <c r="AE47" s="291"/>
      <c r="AF47" s="290"/>
      <c r="AG47" s="291"/>
      <c r="AH47" s="290"/>
      <c r="AI47" s="291"/>
      <c r="AJ47" s="108">
        <f t="shared" si="27"/>
        <v>0</v>
      </c>
      <c r="AK47" s="84">
        <f t="shared" si="28"/>
        <v>0</v>
      </c>
      <c r="AL47" s="83"/>
      <c r="AM47" s="83"/>
      <c r="AN47" s="84">
        <f t="shared" si="29"/>
        <v>0</v>
      </c>
      <c r="AO47" s="169">
        <f t="shared" si="30"/>
        <v>0</v>
      </c>
      <c r="AP47" s="247">
        <f t="shared" si="8"/>
        <v>0</v>
      </c>
      <c r="AQ47" s="84">
        <f t="shared" si="31"/>
        <v>0</v>
      </c>
      <c r="AR47" s="85">
        <f t="shared" si="32"/>
        <v>0</v>
      </c>
      <c r="AS47" s="85">
        <f t="shared" si="33"/>
        <v>0</v>
      </c>
      <c r="AT47" s="85">
        <f t="shared" si="34"/>
        <v>0</v>
      </c>
      <c r="AU47" s="86" t="e">
        <f t="shared" si="35"/>
        <v>#DIV/0!</v>
      </c>
      <c r="AV47" s="83"/>
      <c r="AW47" s="83"/>
      <c r="AX47" s="83"/>
      <c r="AY47" s="83"/>
      <c r="AZ47" s="84">
        <f t="shared" si="36"/>
        <v>0</v>
      </c>
      <c r="BA47" s="86" t="e">
        <f t="shared" si="37"/>
        <v>#DIV/0!</v>
      </c>
      <c r="BC47" s="53"/>
      <c r="BD47" s="53">
        <f t="shared" si="38"/>
        <v>0</v>
      </c>
      <c r="BE47" s="249">
        <f t="shared" si="18"/>
        <v>0</v>
      </c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</row>
    <row r="48" spans="1:89" s="35" customFormat="1">
      <c r="A48" s="87"/>
      <c r="B48" s="87"/>
      <c r="C48" s="87"/>
      <c r="D48" s="87"/>
      <c r="E48" s="87"/>
      <c r="F48" s="87"/>
      <c r="G48" s="87"/>
      <c r="H48" s="87"/>
      <c r="I48" s="230">
        <f t="shared" si="19"/>
        <v>0</v>
      </c>
      <c r="J48" s="83"/>
      <c r="K48" s="230">
        <f t="shared" si="20"/>
        <v>0</v>
      </c>
      <c r="L48" s="83"/>
      <c r="M48" s="230">
        <f t="shared" si="21"/>
        <v>0</v>
      </c>
      <c r="N48" s="83"/>
      <c r="O48" s="230">
        <f t="shared" si="22"/>
        <v>0</v>
      </c>
      <c r="P48" s="83"/>
      <c r="Q48" s="230">
        <f t="shared" si="23"/>
        <v>0</v>
      </c>
      <c r="R48" s="83"/>
      <c r="S48" s="230">
        <f t="shared" si="24"/>
        <v>0</v>
      </c>
      <c r="T48" s="83"/>
      <c r="U48" s="230">
        <f t="shared" si="25"/>
        <v>0</v>
      </c>
      <c r="V48" s="83"/>
      <c r="W48" s="230">
        <f t="shared" si="26"/>
        <v>0</v>
      </c>
      <c r="X48" s="290"/>
      <c r="Y48" s="291"/>
      <c r="Z48" s="290"/>
      <c r="AA48" s="291"/>
      <c r="AB48" s="290"/>
      <c r="AC48" s="291"/>
      <c r="AD48" s="290"/>
      <c r="AE48" s="291"/>
      <c r="AF48" s="290"/>
      <c r="AG48" s="291"/>
      <c r="AH48" s="290"/>
      <c r="AI48" s="291"/>
      <c r="AJ48" s="108">
        <f t="shared" si="27"/>
        <v>0</v>
      </c>
      <c r="AK48" s="84">
        <f t="shared" si="28"/>
        <v>0</v>
      </c>
      <c r="AL48" s="83"/>
      <c r="AM48" s="83"/>
      <c r="AN48" s="84">
        <f t="shared" si="29"/>
        <v>0</v>
      </c>
      <c r="AO48" s="169">
        <f t="shared" si="30"/>
        <v>0</v>
      </c>
      <c r="AP48" s="248">
        <f t="shared" si="8"/>
        <v>0</v>
      </c>
      <c r="AQ48" s="84">
        <f t="shared" si="31"/>
        <v>0</v>
      </c>
      <c r="AR48" s="85">
        <f t="shared" si="32"/>
        <v>0</v>
      </c>
      <c r="AS48" s="85">
        <f t="shared" si="33"/>
        <v>0</v>
      </c>
      <c r="AT48" s="85">
        <f t="shared" si="34"/>
        <v>0</v>
      </c>
      <c r="AU48" s="86" t="e">
        <f t="shared" si="35"/>
        <v>#DIV/0!</v>
      </c>
      <c r="AV48" s="83"/>
      <c r="AW48" s="83"/>
      <c r="AX48" s="83"/>
      <c r="AY48" s="83"/>
      <c r="AZ48" s="84">
        <f t="shared" si="36"/>
        <v>0</v>
      </c>
      <c r="BA48" s="86" t="e">
        <f t="shared" si="37"/>
        <v>#DIV/0!</v>
      </c>
      <c r="BC48" s="53"/>
      <c r="BD48" s="53">
        <f t="shared" si="38"/>
        <v>0</v>
      </c>
      <c r="BE48" s="249">
        <f t="shared" si="18"/>
        <v>0</v>
      </c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  <c r="CH48" s="53"/>
      <c r="CI48" s="53"/>
      <c r="CJ48" s="53"/>
      <c r="CK48" s="53"/>
    </row>
    <row r="49" spans="1:89" s="40" customFormat="1" ht="22.5" customHeight="1">
      <c r="A49" s="851" t="s">
        <v>122</v>
      </c>
      <c r="B49" s="849"/>
      <c r="C49" s="849"/>
      <c r="D49" s="849"/>
      <c r="E49" s="849"/>
      <c r="F49" s="849"/>
      <c r="G49" s="850"/>
      <c r="H49" s="39">
        <f t="shared" ref="H49:AT49" si="53">SUM(H12:H48)</f>
        <v>0</v>
      </c>
      <c r="I49" s="39">
        <f t="shared" si="53"/>
        <v>0</v>
      </c>
      <c r="J49" s="39">
        <f t="shared" si="53"/>
        <v>0</v>
      </c>
      <c r="K49" s="39">
        <f t="shared" si="53"/>
        <v>0</v>
      </c>
      <c r="L49" s="39">
        <f t="shared" si="53"/>
        <v>0</v>
      </c>
      <c r="M49" s="39">
        <f t="shared" si="53"/>
        <v>0</v>
      </c>
      <c r="N49" s="39">
        <f t="shared" si="53"/>
        <v>0</v>
      </c>
      <c r="O49" s="39">
        <f t="shared" si="53"/>
        <v>0</v>
      </c>
      <c r="P49" s="39">
        <f t="shared" si="53"/>
        <v>0</v>
      </c>
      <c r="Q49" s="39">
        <f t="shared" si="53"/>
        <v>0</v>
      </c>
      <c r="R49" s="39">
        <f t="shared" si="53"/>
        <v>0</v>
      </c>
      <c r="S49" s="39">
        <f t="shared" si="53"/>
        <v>0</v>
      </c>
      <c r="T49" s="39">
        <f t="shared" si="53"/>
        <v>0</v>
      </c>
      <c r="U49" s="39">
        <f t="shared" si="53"/>
        <v>0</v>
      </c>
      <c r="V49" s="39">
        <f t="shared" si="53"/>
        <v>0</v>
      </c>
      <c r="W49" s="39">
        <f t="shared" si="53"/>
        <v>0</v>
      </c>
      <c r="X49" s="39">
        <f t="shared" si="53"/>
        <v>0</v>
      </c>
      <c r="Y49" s="39">
        <f t="shared" si="53"/>
        <v>0</v>
      </c>
      <c r="Z49" s="39">
        <f t="shared" si="53"/>
        <v>0</v>
      </c>
      <c r="AA49" s="39">
        <f t="shared" si="53"/>
        <v>0</v>
      </c>
      <c r="AB49" s="39">
        <f t="shared" si="53"/>
        <v>0</v>
      </c>
      <c r="AC49" s="39">
        <f t="shared" si="53"/>
        <v>0</v>
      </c>
      <c r="AD49" s="39">
        <f t="shared" si="53"/>
        <v>0</v>
      </c>
      <c r="AE49" s="39">
        <f t="shared" si="53"/>
        <v>0</v>
      </c>
      <c r="AF49" s="39">
        <f t="shared" si="53"/>
        <v>0</v>
      </c>
      <c r="AG49" s="39">
        <f t="shared" si="53"/>
        <v>0</v>
      </c>
      <c r="AH49" s="39">
        <f t="shared" si="53"/>
        <v>0</v>
      </c>
      <c r="AI49" s="39">
        <f t="shared" si="53"/>
        <v>0</v>
      </c>
      <c r="AJ49" s="39">
        <f t="shared" si="53"/>
        <v>0</v>
      </c>
      <c r="AK49" s="39">
        <f t="shared" si="53"/>
        <v>0</v>
      </c>
      <c r="AL49" s="39">
        <f t="shared" si="53"/>
        <v>0</v>
      </c>
      <c r="AM49" s="39">
        <f t="shared" si="53"/>
        <v>0</v>
      </c>
      <c r="AN49" s="39">
        <f t="shared" si="53"/>
        <v>0</v>
      </c>
      <c r="AO49" s="39">
        <f t="shared" si="53"/>
        <v>0</v>
      </c>
      <c r="AP49" s="39">
        <f t="shared" si="53"/>
        <v>0</v>
      </c>
      <c r="AQ49" s="39">
        <f t="shared" si="53"/>
        <v>0</v>
      </c>
      <c r="AR49" s="39">
        <f t="shared" si="53"/>
        <v>0</v>
      </c>
      <c r="AS49" s="39">
        <f t="shared" si="53"/>
        <v>0</v>
      </c>
      <c r="AT49" s="39">
        <f t="shared" si="53"/>
        <v>0</v>
      </c>
      <c r="AU49" s="50" t="e">
        <f t="shared" ref="AU49" si="54">SUM(AT49)/AQ49*100</f>
        <v>#DIV/0!</v>
      </c>
      <c r="AV49" s="39">
        <f>SUM(AV12:AV48)</f>
        <v>0</v>
      </c>
      <c r="AW49" s="39">
        <f>SUM(AW12:AW48)</f>
        <v>0</v>
      </c>
      <c r="AX49" s="39">
        <f>SUM(AX12:AX48)</f>
        <v>0</v>
      </c>
      <c r="AY49" s="39">
        <f>SUM(AY12:AY48)</f>
        <v>0</v>
      </c>
      <c r="AZ49" s="39">
        <f>SUM(AZ12:AZ48)</f>
        <v>0</v>
      </c>
      <c r="BA49" s="50" t="e">
        <f>SUM(AZ49)/AQ49*100</f>
        <v>#DIV/0!</v>
      </c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</row>
    <row r="50" spans="1:89" ht="25.5" customHeight="1"/>
    <row r="51" spans="1:89" ht="25.5" customHeight="1"/>
    <row r="52" spans="1:89" ht="25.5" customHeight="1"/>
    <row r="53" spans="1:89" ht="25.5" customHeight="1"/>
    <row r="54" spans="1:89" ht="25.5" customHeight="1"/>
    <row r="55" spans="1:89" s="54" customForma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3"/>
      <c r="AV55" s="52"/>
      <c r="AW55" s="52"/>
      <c r="AX55" s="52"/>
      <c r="AY55" s="52"/>
      <c r="AZ55" s="52"/>
      <c r="BA55" s="53"/>
    </row>
    <row r="56" spans="1:89" s="54" customForma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3"/>
      <c r="AV56" s="52"/>
      <c r="AW56" s="52"/>
      <c r="AX56" s="52"/>
      <c r="AY56" s="52"/>
      <c r="AZ56" s="52"/>
      <c r="BA56" s="53"/>
    </row>
    <row r="57" spans="1:89" s="54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3"/>
      <c r="AV57" s="52"/>
      <c r="AW57" s="52"/>
      <c r="AX57" s="52"/>
      <c r="AY57" s="52"/>
      <c r="AZ57" s="52"/>
      <c r="BA57" s="53"/>
    </row>
    <row r="58" spans="1:89" s="54" customForma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3"/>
      <c r="AV58" s="52"/>
      <c r="AW58" s="52"/>
      <c r="AX58" s="52"/>
      <c r="AY58" s="52"/>
      <c r="AZ58" s="52"/>
      <c r="BA58" s="53"/>
    </row>
    <row r="59" spans="1:89" s="54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3"/>
      <c r="AV59" s="52"/>
      <c r="AW59" s="52"/>
      <c r="AX59" s="52"/>
      <c r="AY59" s="52"/>
      <c r="AZ59" s="52"/>
      <c r="BA59" s="53"/>
    </row>
    <row r="60" spans="1:89" s="54" customForma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3"/>
      <c r="AV60" s="52"/>
      <c r="AW60" s="52"/>
      <c r="AX60" s="52"/>
      <c r="AY60" s="52"/>
      <c r="AZ60" s="52"/>
      <c r="BA60" s="53"/>
    </row>
    <row r="61" spans="1:89" s="54" customForma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3"/>
      <c r="AV61" s="52"/>
      <c r="AW61" s="52"/>
      <c r="AX61" s="52"/>
      <c r="AY61" s="52"/>
      <c r="AZ61" s="52"/>
      <c r="BA61" s="53"/>
    </row>
    <row r="62" spans="1:89" s="54" customForma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3"/>
      <c r="AV62" s="52"/>
      <c r="AW62" s="52"/>
      <c r="AX62" s="52"/>
      <c r="AY62" s="52"/>
      <c r="AZ62" s="52"/>
      <c r="BA62" s="53"/>
    </row>
    <row r="63" spans="1:89" s="54" customForma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3"/>
      <c r="AV63" s="52"/>
      <c r="AW63" s="52"/>
      <c r="AX63" s="52"/>
      <c r="AY63" s="52"/>
      <c r="AZ63" s="52"/>
      <c r="BA63" s="53"/>
    </row>
    <row r="64" spans="1:89" s="54" customForma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3"/>
      <c r="AV64" s="52"/>
      <c r="AW64" s="52"/>
      <c r="AX64" s="52"/>
      <c r="AY64" s="52"/>
      <c r="AZ64" s="52"/>
      <c r="BA64" s="53"/>
    </row>
    <row r="65" spans="1:53" s="54" customForma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3"/>
      <c r="AV65" s="52"/>
      <c r="AW65" s="52"/>
      <c r="AX65" s="52"/>
      <c r="AY65" s="52"/>
      <c r="AZ65" s="52"/>
      <c r="BA65" s="53"/>
    </row>
    <row r="66" spans="1:53" s="54" customForma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3"/>
      <c r="AV66" s="52"/>
      <c r="AW66" s="52"/>
      <c r="AX66" s="52"/>
      <c r="AY66" s="52"/>
      <c r="AZ66" s="52"/>
      <c r="BA66" s="53"/>
    </row>
    <row r="67" spans="1:53" s="54" customForma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3"/>
      <c r="AV67" s="52"/>
      <c r="AW67" s="52"/>
      <c r="AX67" s="52"/>
      <c r="AY67" s="52"/>
      <c r="AZ67" s="52"/>
      <c r="BA67" s="53"/>
    </row>
    <row r="68" spans="1:53" s="54" customForma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3"/>
      <c r="AV68" s="52"/>
      <c r="AW68" s="52"/>
      <c r="AX68" s="52"/>
      <c r="AY68" s="52"/>
      <c r="AZ68" s="52"/>
      <c r="BA68" s="53"/>
    </row>
    <row r="69" spans="1:53" s="54" customForma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3"/>
      <c r="AV69" s="52"/>
      <c r="AW69" s="52"/>
      <c r="AX69" s="52"/>
      <c r="AY69" s="52"/>
      <c r="AZ69" s="52"/>
      <c r="BA69" s="53"/>
    </row>
    <row r="70" spans="1:53" s="54" customForma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3"/>
      <c r="AV70" s="52"/>
      <c r="AW70" s="52"/>
      <c r="AX70" s="52"/>
      <c r="AY70" s="52"/>
      <c r="AZ70" s="52"/>
      <c r="BA70" s="53"/>
    </row>
    <row r="71" spans="1:53" s="54" customForma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3"/>
      <c r="AV71" s="52"/>
      <c r="AW71" s="52"/>
      <c r="AX71" s="52"/>
      <c r="AY71" s="52"/>
      <c r="AZ71" s="52"/>
      <c r="BA71" s="53"/>
    </row>
    <row r="72" spans="1:53" s="54" customForma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3"/>
      <c r="AV72" s="52"/>
      <c r="AW72" s="52"/>
      <c r="AX72" s="52"/>
      <c r="AY72" s="52"/>
      <c r="AZ72" s="52"/>
      <c r="BA72" s="53"/>
    </row>
    <row r="73" spans="1:53" s="54" customForma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3"/>
      <c r="AV73" s="52"/>
      <c r="AW73" s="52"/>
      <c r="AX73" s="52"/>
      <c r="AY73" s="52"/>
      <c r="AZ73" s="52"/>
      <c r="BA73" s="53"/>
    </row>
    <row r="74" spans="1:53" s="54" customForma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3"/>
      <c r="AV74" s="52"/>
      <c r="AW74" s="52"/>
      <c r="AX74" s="52"/>
      <c r="AY74" s="52"/>
      <c r="AZ74" s="52"/>
      <c r="BA74" s="53"/>
    </row>
    <row r="75" spans="1:53" s="54" customForma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3"/>
      <c r="AV75" s="52"/>
      <c r="AW75" s="52"/>
      <c r="AX75" s="52"/>
      <c r="AY75" s="52"/>
      <c r="AZ75" s="52"/>
      <c r="BA75" s="53"/>
    </row>
    <row r="76" spans="1:53" s="54" customForma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3"/>
      <c r="AV76" s="52"/>
      <c r="AW76" s="52"/>
      <c r="AX76" s="52"/>
      <c r="AY76" s="52"/>
      <c r="AZ76" s="52"/>
      <c r="BA76" s="53"/>
    </row>
    <row r="77" spans="1:53" s="54" customForma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3"/>
      <c r="AV77" s="52"/>
      <c r="AW77" s="52"/>
      <c r="AX77" s="52"/>
      <c r="AY77" s="52"/>
      <c r="AZ77" s="52"/>
      <c r="BA77" s="53"/>
    </row>
    <row r="78" spans="1:53" s="54" customForma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3"/>
      <c r="AV78" s="52"/>
      <c r="AW78" s="52"/>
      <c r="AX78" s="52"/>
      <c r="AY78" s="52"/>
      <c r="AZ78" s="52"/>
      <c r="BA78" s="53"/>
    </row>
    <row r="79" spans="1:53" s="54" customForma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3"/>
      <c r="AV79" s="52"/>
      <c r="AW79" s="52"/>
      <c r="AX79" s="52"/>
      <c r="AY79" s="52"/>
      <c r="AZ79" s="52"/>
      <c r="BA79" s="53"/>
    </row>
    <row r="80" spans="1:53" s="54" customForma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3"/>
      <c r="AV80" s="52"/>
      <c r="AW80" s="52"/>
      <c r="AX80" s="52"/>
      <c r="AY80" s="52"/>
      <c r="AZ80" s="52"/>
      <c r="BA80" s="53"/>
    </row>
    <row r="81" spans="1:53" s="54" customForma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3"/>
      <c r="AV81" s="52"/>
      <c r="AW81" s="52"/>
      <c r="AX81" s="52"/>
      <c r="AY81" s="52"/>
      <c r="AZ81" s="52"/>
      <c r="BA81" s="53"/>
    </row>
    <row r="82" spans="1:53" s="54" customForma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3"/>
      <c r="AV82" s="52"/>
      <c r="AW82" s="52"/>
      <c r="AX82" s="52"/>
      <c r="AY82" s="52"/>
      <c r="AZ82" s="52"/>
      <c r="BA82" s="53"/>
    </row>
    <row r="83" spans="1:53" s="54" customForma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3"/>
      <c r="AV83" s="52"/>
      <c r="AW83" s="52"/>
      <c r="AX83" s="52"/>
      <c r="AY83" s="52"/>
      <c r="AZ83" s="52"/>
      <c r="BA83" s="53"/>
    </row>
    <row r="84" spans="1:53" s="54" customForma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3"/>
      <c r="AV84" s="52"/>
      <c r="AW84" s="52"/>
      <c r="AX84" s="52"/>
      <c r="AY84" s="52"/>
      <c r="AZ84" s="52"/>
      <c r="BA84" s="53"/>
    </row>
    <row r="85" spans="1:53" s="54" customForma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3"/>
      <c r="AV85" s="52"/>
      <c r="AW85" s="52"/>
      <c r="AX85" s="52"/>
      <c r="AY85" s="52"/>
      <c r="AZ85" s="52"/>
      <c r="BA85" s="53"/>
    </row>
    <row r="86" spans="1:53" s="54" customForma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3"/>
      <c r="AV86" s="52"/>
      <c r="AW86" s="52"/>
      <c r="AX86" s="52"/>
      <c r="AY86" s="52"/>
      <c r="AZ86" s="52"/>
      <c r="BA86" s="53"/>
    </row>
  </sheetData>
  <mergeCells count="61">
    <mergeCell ref="BD9:BE9"/>
    <mergeCell ref="A49:G49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2">
    <cfRule type="cellIs" dxfId="43" priority="5" stopIfTrue="1" operator="greaterThan">
      <formula>1</formula>
    </cfRule>
  </conditionalFormatting>
  <conditionalFormatting sqref="BD12:BD48">
    <cfRule type="cellIs" dxfId="42" priority="6" stopIfTrue="1" operator="notBetween">
      <formula>1</formula>
      <formula>1</formula>
    </cfRule>
  </conditionalFormatting>
  <conditionalFormatting sqref="AJ12:AJ48">
    <cfRule type="cellIs" dxfId="41" priority="7" stopIfTrue="1" operator="notBetween">
      <formula>1</formula>
      <formula>60</formula>
    </cfRule>
  </conditionalFormatting>
  <conditionalFormatting sqref="BD13:BD48">
    <cfRule type="cellIs" dxfId="40" priority="4" stopIfTrue="1" operator="notBetween">
      <formula>1</formula>
      <formula>1</formula>
    </cfRule>
  </conditionalFormatting>
  <conditionalFormatting sqref="AJ13:AJ48">
    <cfRule type="cellIs" dxfId="39" priority="3" stopIfTrue="1" operator="notBetween">
      <formula>1</formula>
      <formula>60</formula>
    </cfRule>
  </conditionalFormatting>
  <conditionalFormatting sqref="BD12">
    <cfRule type="cellIs" dxfId="38" priority="2" stopIfTrue="1" operator="notBetween">
      <formula>1</formula>
      <formula>1</formula>
    </cfRule>
  </conditionalFormatting>
  <conditionalFormatting sqref="AJ12">
    <cfRule type="cellIs" dxfId="37" priority="1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66"/>
  <sheetViews>
    <sheetView zoomScale="75" workbookViewId="0">
      <pane xSplit="7" ySplit="11" topLeftCell="H21" activePane="bottomRight" state="frozen"/>
      <selection pane="topRight" activeCell="H1" sqref="H1"/>
      <selection pane="bottomLeft" activeCell="A12" sqref="A12"/>
      <selection pane="bottomRight" activeCell="AV11" sqref="AV11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30.75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245">
        <f t="shared" ref="AP1" si="3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60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218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6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3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4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25" t="s">
        <v>111</v>
      </c>
      <c r="Y8" s="826"/>
      <c r="Z8" s="825" t="s">
        <v>112</v>
      </c>
      <c r="AA8" s="826"/>
      <c r="AB8" s="825" t="s">
        <v>113</v>
      </c>
      <c r="AC8" s="826"/>
      <c r="AD8" s="825" t="s">
        <v>114</v>
      </c>
      <c r="AE8" s="826"/>
      <c r="AF8" s="825" t="s">
        <v>115</v>
      </c>
      <c r="AG8" s="826"/>
      <c r="AH8" s="825" t="s">
        <v>116</v>
      </c>
      <c r="AI8" s="826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27"/>
      <c r="Y9" s="828"/>
      <c r="Z9" s="827"/>
      <c r="AA9" s="828"/>
      <c r="AB9" s="827"/>
      <c r="AC9" s="828"/>
      <c r="AD9" s="827"/>
      <c r="AE9" s="828"/>
      <c r="AF9" s="827"/>
      <c r="AG9" s="828"/>
      <c r="AH9" s="827"/>
      <c r="AI9" s="828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7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41" t="s">
        <v>18</v>
      </c>
      <c r="Y10" s="841" t="s">
        <v>19</v>
      </c>
      <c r="Z10" s="841" t="s">
        <v>18</v>
      </c>
      <c r="AA10" s="841" t="s">
        <v>19</v>
      </c>
      <c r="AB10" s="841" t="s">
        <v>18</v>
      </c>
      <c r="AC10" s="841" t="s">
        <v>19</v>
      </c>
      <c r="AD10" s="841" t="s">
        <v>18</v>
      </c>
      <c r="AE10" s="841" t="s">
        <v>19</v>
      </c>
      <c r="AF10" s="841" t="s">
        <v>18</v>
      </c>
      <c r="AG10" s="841" t="s">
        <v>19</v>
      </c>
      <c r="AH10" s="841" t="s">
        <v>18</v>
      </c>
      <c r="AI10" s="841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7"/>
      <c r="AV10" s="172" t="s">
        <v>439</v>
      </c>
      <c r="AW10" s="7" t="s">
        <v>38</v>
      </c>
      <c r="AX10" s="7" t="s">
        <v>38</v>
      </c>
      <c r="AY10" s="7" t="s">
        <v>41</v>
      </c>
      <c r="AZ10" s="9" t="s">
        <v>74</v>
      </c>
      <c r="BA10" s="7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2"/>
      <c r="Y11" s="842"/>
      <c r="Z11" s="842"/>
      <c r="AA11" s="842"/>
      <c r="AB11" s="842"/>
      <c r="AC11" s="842"/>
      <c r="AD11" s="842"/>
      <c r="AE11" s="842"/>
      <c r="AF11" s="842"/>
      <c r="AG11" s="842"/>
      <c r="AH11" s="842"/>
      <c r="AI11" s="842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83"/>
      <c r="B12" s="83"/>
      <c r="C12" s="83"/>
      <c r="D12" s="83"/>
      <c r="E12" s="83"/>
      <c r="F12" s="83"/>
      <c r="G12" s="83"/>
      <c r="H12" s="83"/>
      <c r="I12" s="230">
        <f t="shared" ref="I12" si="4">IF(H12=0,0,IF(H12&lt;10,1,IF(MOD(H12,30)&lt;10,ROUNDDOWN(H12/30,0),ROUNDUP(H12/30,0))))</f>
        <v>0</v>
      </c>
      <c r="J12" s="83"/>
      <c r="K12" s="230">
        <f t="shared" ref="K12" si="5">IF(J12=0,0,IF(J12&lt;10,1,IF(MOD(J12,30)&lt;10,ROUNDDOWN(J12/30,0),ROUNDUP(J12/30,0))))</f>
        <v>0</v>
      </c>
      <c r="L12" s="83"/>
      <c r="M12" s="230">
        <f>IF(L12=0,0,IF(L12&lt;10,1,IF(MOD(L12,40)&lt;10,ROUNDDOWN(L12/40,0),ROUNDUP(L12/40,0))))</f>
        <v>0</v>
      </c>
      <c r="N12" s="83"/>
      <c r="O12" s="230">
        <f>IF(N12=0,0,IF(N12&lt;10,1,IF(MOD(N12,40)&lt;10,ROUNDDOWN(N12/40,0),ROUNDUP(N12/40,0))))</f>
        <v>0</v>
      </c>
      <c r="P12" s="83"/>
      <c r="Q12" s="230">
        <f>IF(P12=0,0,IF(P12&lt;10,1,IF(MOD(P12,40)&lt;10,ROUNDDOWN(P12/40,0),ROUNDUP(P12/40,0))))</f>
        <v>0</v>
      </c>
      <c r="R12" s="83"/>
      <c r="S12" s="230">
        <f>IF(R12=0,0,IF(R12&lt;10,1,IF(MOD(R12,40)&lt;10,ROUNDDOWN(R12/40,0),ROUNDUP(R12/40,0))))</f>
        <v>0</v>
      </c>
      <c r="T12" s="83"/>
      <c r="U12" s="230">
        <f>IF(T12=0,0,IF(T12&lt;10,1,IF(MOD(T12,40)&lt;10,ROUNDDOWN(T12/40,0),ROUNDUP(T12/40,0))))</f>
        <v>0</v>
      </c>
      <c r="V12" s="83"/>
      <c r="W12" s="230">
        <f>IF(V12=0,0,IF(V12&lt;10,1,IF(MOD(V12,40)&lt;10,ROUNDDOWN(V12/40,0),ROUNDUP(V12/40,0))))</f>
        <v>0</v>
      </c>
      <c r="X12" s="290"/>
      <c r="Y12" s="291"/>
      <c r="Z12" s="290"/>
      <c r="AA12" s="291"/>
      <c r="AB12" s="290"/>
      <c r="AC12" s="291"/>
      <c r="AD12" s="290"/>
      <c r="AE12" s="291"/>
      <c r="AF12" s="290"/>
      <c r="AG12" s="291"/>
      <c r="AH12" s="290"/>
      <c r="AI12" s="291"/>
      <c r="AJ12" s="108">
        <f>SUM(H12)+T12+V12+X12+Z12+AB12+AD12+AF12+AH12+J12+L12+N12+P12+R12</f>
        <v>0</v>
      </c>
      <c r="AK12" s="84">
        <f t="shared" ref="AK12" si="6">SUM(I12+U12+W12+Y12+AA12+AC12+AE12+AG12+AI12+K12+M12+O12+Q12+S12)</f>
        <v>0</v>
      </c>
      <c r="AL12" s="83"/>
      <c r="AM12" s="83"/>
      <c r="AN12" s="84">
        <f>SUM(AL12:AM12)</f>
        <v>0</v>
      </c>
      <c r="AO12" s="169">
        <f t="shared" ref="AO12" si="7">IF(AJ12&lt;=0,0,IF(AJ12&lt;=359,1,IF(AJ12&lt;=719,2,IF(AJ12&lt;=1079,3,IF(AJ12&lt;=1679,4,IF(AJ12&lt;=1680,5,IF(AJ12&lt;=1680,1,5)))))))</f>
        <v>0</v>
      </c>
      <c r="AP12" s="246">
        <f t="shared" ref="AP12:AP30" si="8">ROUND(((((I12+K12)*30)+(H12+J12))/50+(((M12+O12+Q12+U12+W12+S12)*40)+(L12+N12+P12+R12+T12+V12))/50+(Y12+AA12+AC12+AE12+AG12+AI12)*2),0)</f>
        <v>0</v>
      </c>
      <c r="AQ12" s="84">
        <f>SUM(AO12:AP12)</f>
        <v>0</v>
      </c>
      <c r="AR12" s="85">
        <f t="shared" ref="AR12" si="9">SUM(AL12)-AO12</f>
        <v>0</v>
      </c>
      <c r="AS12" s="85">
        <f t="shared" ref="AS12" si="10">SUM(AM12)-AP12</f>
        <v>0</v>
      </c>
      <c r="AT12" s="85">
        <f t="shared" ref="AT12" si="11">SUM(AN12)-AQ12</f>
        <v>0</v>
      </c>
      <c r="AU12" s="86" t="e">
        <f>SUM(AT12)/AQ12*100</f>
        <v>#DIV/0!</v>
      </c>
      <c r="AV12" s="83"/>
      <c r="AW12" s="83"/>
      <c r="AX12" s="83"/>
      <c r="AY12" s="83"/>
      <c r="AZ12" s="84">
        <f>SUM(AT12)-AV12-AW12+AX12+AY12</f>
        <v>0</v>
      </c>
      <c r="BA12" s="86" t="e">
        <f>SUM(AZ12)/AQ12*100</f>
        <v>#DIV/0!</v>
      </c>
      <c r="BC12" s="53"/>
      <c r="BD12" s="53">
        <f t="shared" ref="BD12" si="12">IF(AJ12&lt;=0,0,IF(AJ12&lt;=359,1,IF(AJ12&lt;=719,2,IF(AJ12&lt;=1079,3,IF(AJ12&lt;=1679,4,IF(AJ12&lt;=1680,5,IF(AJ12&lt;=1680,1,5)))))))</f>
        <v>0</v>
      </c>
      <c r="BE12" s="249">
        <f>ROUND(((((I12+K12)*30)+(H12+J12))/50+(((M12+O12+Q12+U12+W12+S12)*40)+(L12+N12+P12+R12+T12+V12))/50+(Y12+AA12+AC12+AE12+AG12+AI12)*2),0)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83"/>
      <c r="B13" s="83"/>
      <c r="C13" s="83"/>
      <c r="D13" s="83"/>
      <c r="E13" s="83"/>
      <c r="F13" s="83"/>
      <c r="G13" s="83"/>
      <c r="H13" s="83"/>
      <c r="I13" s="230">
        <f t="shared" ref="I13:K13" si="13">IF(H13=0,0,IF(H13&lt;10,1,IF(MOD(H13,30)&lt;10,ROUNDDOWN(H13/30,0),ROUNDUP(H13/30,0))))</f>
        <v>0</v>
      </c>
      <c r="J13" s="83"/>
      <c r="K13" s="230">
        <f t="shared" si="13"/>
        <v>0</v>
      </c>
      <c r="L13" s="83"/>
      <c r="M13" s="230">
        <f>IF(L13=0,0,IF(L13&lt;10,1,IF(MOD(L13,40)&lt;10,ROUNDDOWN(L13/40,0),ROUNDUP(L13/40,0))))</f>
        <v>0</v>
      </c>
      <c r="N13" s="83"/>
      <c r="O13" s="230">
        <f>IF(N13=0,0,IF(N13&lt;10,1,IF(MOD(N13,40)&lt;10,ROUNDDOWN(N13/40,0),ROUNDUP(N13/40,0))))</f>
        <v>0</v>
      </c>
      <c r="P13" s="83"/>
      <c r="Q13" s="230">
        <f>IF(P13=0,0,IF(P13&lt;10,1,IF(MOD(P13,40)&lt;10,ROUNDDOWN(P13/40,0),ROUNDUP(P13/40,0))))</f>
        <v>0</v>
      </c>
      <c r="R13" s="83"/>
      <c r="S13" s="230">
        <f>IF(R13=0,0,IF(R13&lt;10,1,IF(MOD(R13,40)&lt;10,ROUNDDOWN(R13/40,0),ROUNDUP(R13/40,0))))</f>
        <v>0</v>
      </c>
      <c r="T13" s="83"/>
      <c r="U13" s="230">
        <f>IF(T13=0,0,IF(T13&lt;10,1,IF(MOD(T13,40)&lt;10,ROUNDDOWN(T13/40,0),ROUNDUP(T13/40,0))))</f>
        <v>0</v>
      </c>
      <c r="V13" s="83"/>
      <c r="W13" s="230">
        <f>IF(V13=0,0,IF(V13&lt;10,1,IF(MOD(V13,40)&lt;10,ROUNDDOWN(V13/40,0),ROUNDUP(V13/40,0))))</f>
        <v>0</v>
      </c>
      <c r="X13" s="290"/>
      <c r="Y13" s="291"/>
      <c r="Z13" s="290"/>
      <c r="AA13" s="291"/>
      <c r="AB13" s="290"/>
      <c r="AC13" s="291"/>
      <c r="AD13" s="290"/>
      <c r="AE13" s="291"/>
      <c r="AF13" s="290"/>
      <c r="AG13" s="291"/>
      <c r="AH13" s="290"/>
      <c r="AI13" s="291"/>
      <c r="AJ13" s="108">
        <f>SUM(H13)+T13+V13+X13+Z13+AB13+AD13+AF13+AH13+J13+L13+N13+P13+R13</f>
        <v>0</v>
      </c>
      <c r="AK13" s="84">
        <f t="shared" ref="AK13" si="14">SUM(I13+U13+W13+Y13+AA13+AC13+AE13+AG13+AI13+K13+M13+O13+Q13+S13)</f>
        <v>0</v>
      </c>
      <c r="AL13" s="83"/>
      <c r="AM13" s="83"/>
      <c r="AN13" s="84">
        <f>SUM(AL13:AM13)</f>
        <v>0</v>
      </c>
      <c r="AO13" s="169">
        <f t="shared" ref="AO13" si="15">IF(AJ13&lt;=0,0,IF(AJ13&lt;=359,1,IF(AJ13&lt;=719,2,IF(AJ13&lt;=1079,3,IF(AJ13&lt;=1679,4,IF(AJ13&lt;=1680,5,IF(AJ13&lt;=1680,1,5)))))))</f>
        <v>0</v>
      </c>
      <c r="AP13" s="247">
        <f t="shared" si="8"/>
        <v>0</v>
      </c>
      <c r="AQ13" s="84">
        <f>SUM(AO13:AP13)</f>
        <v>0</v>
      </c>
      <c r="AR13" s="85">
        <f t="shared" ref="AR13:AT13" si="16">SUM(AL13)-AO13</f>
        <v>0</v>
      </c>
      <c r="AS13" s="85">
        <f t="shared" si="16"/>
        <v>0</v>
      </c>
      <c r="AT13" s="85">
        <f t="shared" si="16"/>
        <v>0</v>
      </c>
      <c r="AU13" s="86" t="e">
        <f>SUM(AT13)/AQ13*100</f>
        <v>#DIV/0!</v>
      </c>
      <c r="AV13" s="83"/>
      <c r="AW13" s="83"/>
      <c r="AX13" s="83"/>
      <c r="AY13" s="83"/>
      <c r="AZ13" s="84">
        <f>SUM(AT13)-AV13-AW13+AX13+AY13</f>
        <v>0</v>
      </c>
      <c r="BA13" s="86" t="e">
        <f>SUM(AZ13)/AQ13*100</f>
        <v>#DIV/0!</v>
      </c>
      <c r="BC13" s="53"/>
      <c r="BD13" s="53">
        <f t="shared" ref="BD13" si="17">IF(AJ13&lt;=0,0,IF(AJ13&lt;=359,1,IF(AJ13&lt;=719,2,IF(AJ13&lt;=1079,3,IF(AJ13&lt;=1679,4,IF(AJ13&lt;=1680,5,IF(AJ13&lt;=1680,1,5)))))))</f>
        <v>0</v>
      </c>
      <c r="BE13" s="249">
        <f t="shared" ref="BE13:BE30" si="18">ROUND(((((I13+K13)*30)+(H13+J13))/50+(((M13+O13+Q13+U13+W13+S13)*40)+(L13+N13+P13+R13+T13+V13))/50+(Y13+AA13+AC13+AE13+AG13+AI13)*2),0)</f>
        <v>0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83"/>
      <c r="B14" s="83"/>
      <c r="C14" s="83"/>
      <c r="D14" s="83"/>
      <c r="E14" s="83"/>
      <c r="F14" s="83"/>
      <c r="G14" s="83"/>
      <c r="H14" s="83"/>
      <c r="I14" s="230">
        <f t="shared" ref="I14:I30" si="19">IF(H14=0,0,IF(H14&lt;10,1,IF(MOD(H14,30)&lt;10,ROUNDDOWN(H14/30,0),ROUNDUP(H14/30,0))))</f>
        <v>0</v>
      </c>
      <c r="J14" s="83"/>
      <c r="K14" s="230">
        <f t="shared" ref="K14:K30" si="20">IF(J14=0,0,IF(J14&lt;10,1,IF(MOD(J14,30)&lt;10,ROUNDDOWN(J14/30,0),ROUNDUP(J14/30,0))))</f>
        <v>0</v>
      </c>
      <c r="L14" s="83"/>
      <c r="M14" s="230">
        <f t="shared" ref="M14:M30" si="21">IF(L14=0,0,IF(L14&lt;10,1,IF(MOD(L14,40)&lt;10,ROUNDDOWN(L14/40,0),ROUNDUP(L14/40,0))))</f>
        <v>0</v>
      </c>
      <c r="N14" s="83"/>
      <c r="O14" s="230">
        <f t="shared" ref="O14:O30" si="22">IF(N14=0,0,IF(N14&lt;10,1,IF(MOD(N14,40)&lt;10,ROUNDDOWN(N14/40,0),ROUNDUP(N14/40,0))))</f>
        <v>0</v>
      </c>
      <c r="P14" s="83"/>
      <c r="Q14" s="230">
        <f t="shared" ref="Q14:Q30" si="23">IF(P14=0,0,IF(P14&lt;10,1,IF(MOD(P14,40)&lt;10,ROUNDDOWN(P14/40,0),ROUNDUP(P14/40,0))))</f>
        <v>0</v>
      </c>
      <c r="R14" s="83"/>
      <c r="S14" s="230">
        <f t="shared" ref="S14:S30" si="24">IF(R14=0,0,IF(R14&lt;10,1,IF(MOD(R14,40)&lt;10,ROUNDDOWN(R14/40,0),ROUNDUP(R14/40,0))))</f>
        <v>0</v>
      </c>
      <c r="T14" s="83"/>
      <c r="U14" s="230">
        <f t="shared" ref="U14:U30" si="25">IF(T14=0,0,IF(T14&lt;10,1,IF(MOD(T14,40)&lt;10,ROUNDDOWN(T14/40,0),ROUNDUP(T14/40,0))))</f>
        <v>0</v>
      </c>
      <c r="V14" s="83"/>
      <c r="W14" s="230">
        <f t="shared" ref="W14:W30" si="26">IF(V14=0,0,IF(V14&lt;10,1,IF(MOD(V14,40)&lt;10,ROUNDDOWN(V14/40,0),ROUNDUP(V14/40,0))))</f>
        <v>0</v>
      </c>
      <c r="X14" s="290"/>
      <c r="Y14" s="291"/>
      <c r="Z14" s="290"/>
      <c r="AA14" s="291"/>
      <c r="AB14" s="290"/>
      <c r="AC14" s="291"/>
      <c r="AD14" s="290"/>
      <c r="AE14" s="291"/>
      <c r="AF14" s="290"/>
      <c r="AG14" s="291"/>
      <c r="AH14" s="290"/>
      <c r="AI14" s="291"/>
      <c r="AJ14" s="108">
        <f t="shared" ref="AJ14:AJ30" si="27">SUM(H14)+T14+V14+X14+Z14+AB14+AD14+AF14+AH14+J14+L14+N14+P14+R14</f>
        <v>0</v>
      </c>
      <c r="AK14" s="84">
        <f t="shared" ref="AK14:AK30" si="28">SUM(I14+U14+W14+Y14+AA14+AC14+AE14+AG14+AI14+K14+M14+O14+Q14+S14)</f>
        <v>0</v>
      </c>
      <c r="AL14" s="83"/>
      <c r="AM14" s="83"/>
      <c r="AN14" s="84">
        <f t="shared" ref="AN14:AN30" si="29">SUM(AL14:AM14)</f>
        <v>0</v>
      </c>
      <c r="AO14" s="169">
        <f t="shared" ref="AO14:AO30" si="30">IF(AJ14&lt;=0,0,IF(AJ14&lt;=359,1,IF(AJ14&lt;=719,2,IF(AJ14&lt;=1079,3,IF(AJ14&lt;=1679,4,IF(AJ14&lt;=1680,5,IF(AJ14&lt;=1680,1,5)))))))</f>
        <v>0</v>
      </c>
      <c r="AP14" s="247">
        <f t="shared" si="8"/>
        <v>0</v>
      </c>
      <c r="AQ14" s="84">
        <f t="shared" ref="AQ14:AQ30" si="31">SUM(AO14:AP14)</f>
        <v>0</v>
      </c>
      <c r="AR14" s="85">
        <f t="shared" ref="AR14:AR30" si="32">SUM(AL14)-AO14</f>
        <v>0</v>
      </c>
      <c r="AS14" s="85">
        <f t="shared" ref="AS14:AS30" si="33">SUM(AM14)-AP14</f>
        <v>0</v>
      </c>
      <c r="AT14" s="85">
        <f t="shared" ref="AT14:AT30" si="34">SUM(AN14)-AQ14</f>
        <v>0</v>
      </c>
      <c r="AU14" s="86" t="e">
        <f t="shared" ref="AU14:AU30" si="35">SUM(AT14)/AQ14*100</f>
        <v>#DIV/0!</v>
      </c>
      <c r="AV14" s="83"/>
      <c r="AW14" s="83"/>
      <c r="AX14" s="83"/>
      <c r="AY14" s="83"/>
      <c r="AZ14" s="84">
        <f t="shared" ref="AZ14:AZ30" si="36">SUM(AT14)-AV14-AW14+AX14+AY14</f>
        <v>0</v>
      </c>
      <c r="BA14" s="86" t="e">
        <f t="shared" ref="BA14:BA30" si="37">SUM(AZ14)/AQ14*100</f>
        <v>#DIV/0!</v>
      </c>
      <c r="BC14" s="53"/>
      <c r="BD14" s="53">
        <f t="shared" ref="BD14:BD30" si="38">IF(AJ14&lt;=0,0,IF(AJ14&lt;=359,1,IF(AJ14&lt;=719,2,IF(AJ14&lt;=1079,3,IF(AJ14&lt;=1679,4,IF(AJ14&lt;=1680,5,IF(AJ14&lt;=1680,1,5)))))))</f>
        <v>0</v>
      </c>
      <c r="BE14" s="249">
        <f t="shared" si="18"/>
        <v>0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83"/>
      <c r="B15" s="83"/>
      <c r="C15" s="83"/>
      <c r="D15" s="83"/>
      <c r="E15" s="83"/>
      <c r="F15" s="83"/>
      <c r="G15" s="83"/>
      <c r="H15" s="83"/>
      <c r="I15" s="230">
        <f t="shared" si="19"/>
        <v>0</v>
      </c>
      <c r="J15" s="83"/>
      <c r="K15" s="230">
        <f t="shared" si="20"/>
        <v>0</v>
      </c>
      <c r="L15" s="83"/>
      <c r="M15" s="230">
        <f t="shared" si="21"/>
        <v>0</v>
      </c>
      <c r="N15" s="83"/>
      <c r="O15" s="230">
        <f t="shared" si="22"/>
        <v>0</v>
      </c>
      <c r="P15" s="83"/>
      <c r="Q15" s="230">
        <f t="shared" si="23"/>
        <v>0</v>
      </c>
      <c r="R15" s="83"/>
      <c r="S15" s="230">
        <f t="shared" si="24"/>
        <v>0</v>
      </c>
      <c r="T15" s="83"/>
      <c r="U15" s="230">
        <f t="shared" si="25"/>
        <v>0</v>
      </c>
      <c r="V15" s="83"/>
      <c r="W15" s="230">
        <f t="shared" si="26"/>
        <v>0</v>
      </c>
      <c r="X15" s="290"/>
      <c r="Y15" s="291"/>
      <c r="Z15" s="290"/>
      <c r="AA15" s="291"/>
      <c r="AB15" s="290"/>
      <c r="AC15" s="291"/>
      <c r="AD15" s="290"/>
      <c r="AE15" s="291"/>
      <c r="AF15" s="290"/>
      <c r="AG15" s="291"/>
      <c r="AH15" s="290"/>
      <c r="AI15" s="291"/>
      <c r="AJ15" s="108">
        <f t="shared" si="27"/>
        <v>0</v>
      </c>
      <c r="AK15" s="84">
        <f t="shared" si="28"/>
        <v>0</v>
      </c>
      <c r="AL15" s="83"/>
      <c r="AM15" s="83"/>
      <c r="AN15" s="84">
        <f t="shared" si="29"/>
        <v>0</v>
      </c>
      <c r="AO15" s="169">
        <f t="shared" si="30"/>
        <v>0</v>
      </c>
      <c r="AP15" s="247">
        <f t="shared" si="8"/>
        <v>0</v>
      </c>
      <c r="AQ15" s="84">
        <f t="shared" si="31"/>
        <v>0</v>
      </c>
      <c r="AR15" s="85">
        <f t="shared" si="32"/>
        <v>0</v>
      </c>
      <c r="AS15" s="85">
        <f t="shared" si="33"/>
        <v>0</v>
      </c>
      <c r="AT15" s="85">
        <f t="shared" si="34"/>
        <v>0</v>
      </c>
      <c r="AU15" s="86" t="e">
        <f t="shared" si="35"/>
        <v>#DIV/0!</v>
      </c>
      <c r="AV15" s="83"/>
      <c r="AW15" s="83"/>
      <c r="AX15" s="83"/>
      <c r="AY15" s="83"/>
      <c r="AZ15" s="84">
        <f t="shared" si="36"/>
        <v>0</v>
      </c>
      <c r="BA15" s="86" t="e">
        <f t="shared" si="37"/>
        <v>#DIV/0!</v>
      </c>
      <c r="BC15" s="53"/>
      <c r="BD15" s="53">
        <f t="shared" si="38"/>
        <v>0</v>
      </c>
      <c r="BE15" s="249">
        <f t="shared" si="18"/>
        <v>0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35" customFormat="1">
      <c r="A16" s="83"/>
      <c r="B16" s="83"/>
      <c r="C16" s="83"/>
      <c r="D16" s="83"/>
      <c r="E16" s="83"/>
      <c r="F16" s="83"/>
      <c r="G16" s="83"/>
      <c r="H16" s="83"/>
      <c r="I16" s="230">
        <f t="shared" si="19"/>
        <v>0</v>
      </c>
      <c r="J16" s="83"/>
      <c r="K16" s="230">
        <f t="shared" si="20"/>
        <v>0</v>
      </c>
      <c r="L16" s="83"/>
      <c r="M16" s="230">
        <f t="shared" si="21"/>
        <v>0</v>
      </c>
      <c r="N16" s="83"/>
      <c r="O16" s="230">
        <f t="shared" si="22"/>
        <v>0</v>
      </c>
      <c r="P16" s="83"/>
      <c r="Q16" s="230">
        <f t="shared" si="23"/>
        <v>0</v>
      </c>
      <c r="R16" s="83"/>
      <c r="S16" s="230">
        <f t="shared" si="24"/>
        <v>0</v>
      </c>
      <c r="T16" s="83"/>
      <c r="U16" s="230">
        <f t="shared" si="25"/>
        <v>0</v>
      </c>
      <c r="V16" s="83"/>
      <c r="W16" s="230">
        <f t="shared" si="26"/>
        <v>0</v>
      </c>
      <c r="X16" s="290"/>
      <c r="Y16" s="291"/>
      <c r="Z16" s="290"/>
      <c r="AA16" s="291"/>
      <c r="AB16" s="290"/>
      <c r="AC16" s="291"/>
      <c r="AD16" s="290"/>
      <c r="AE16" s="291"/>
      <c r="AF16" s="290"/>
      <c r="AG16" s="291"/>
      <c r="AH16" s="290"/>
      <c r="AI16" s="291"/>
      <c r="AJ16" s="108">
        <f t="shared" si="27"/>
        <v>0</v>
      </c>
      <c r="AK16" s="84">
        <f t="shared" si="28"/>
        <v>0</v>
      </c>
      <c r="AL16" s="83"/>
      <c r="AM16" s="83"/>
      <c r="AN16" s="84">
        <f t="shared" si="29"/>
        <v>0</v>
      </c>
      <c r="AO16" s="169">
        <f t="shared" si="30"/>
        <v>0</v>
      </c>
      <c r="AP16" s="247">
        <f t="shared" si="8"/>
        <v>0</v>
      </c>
      <c r="AQ16" s="84">
        <f t="shared" si="31"/>
        <v>0</v>
      </c>
      <c r="AR16" s="85">
        <f t="shared" si="32"/>
        <v>0</v>
      </c>
      <c r="AS16" s="85">
        <f t="shared" si="33"/>
        <v>0</v>
      </c>
      <c r="AT16" s="85">
        <f t="shared" si="34"/>
        <v>0</v>
      </c>
      <c r="AU16" s="86" t="e">
        <f t="shared" si="35"/>
        <v>#DIV/0!</v>
      </c>
      <c r="AV16" s="83"/>
      <c r="AW16" s="83"/>
      <c r="AX16" s="83"/>
      <c r="AY16" s="83"/>
      <c r="AZ16" s="84">
        <f t="shared" si="36"/>
        <v>0</v>
      </c>
      <c r="BA16" s="86" t="e">
        <f t="shared" si="37"/>
        <v>#DIV/0!</v>
      </c>
      <c r="BC16" s="53"/>
      <c r="BD16" s="53">
        <f t="shared" si="38"/>
        <v>0</v>
      </c>
      <c r="BE16" s="249">
        <f t="shared" si="18"/>
        <v>0</v>
      </c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</row>
    <row r="17" spans="1:89" s="35" customFormat="1">
      <c r="A17" s="83"/>
      <c r="B17" s="83"/>
      <c r="C17" s="83"/>
      <c r="D17" s="83"/>
      <c r="E17" s="83"/>
      <c r="F17" s="83"/>
      <c r="G17" s="83"/>
      <c r="H17" s="83"/>
      <c r="I17" s="230">
        <f t="shared" si="19"/>
        <v>0</v>
      </c>
      <c r="J17" s="83"/>
      <c r="K17" s="230">
        <f t="shared" si="20"/>
        <v>0</v>
      </c>
      <c r="L17" s="83"/>
      <c r="M17" s="230">
        <f t="shared" si="21"/>
        <v>0</v>
      </c>
      <c r="N17" s="83"/>
      <c r="O17" s="230">
        <f t="shared" si="22"/>
        <v>0</v>
      </c>
      <c r="P17" s="83"/>
      <c r="Q17" s="230">
        <f t="shared" si="23"/>
        <v>0</v>
      </c>
      <c r="R17" s="83"/>
      <c r="S17" s="230">
        <f t="shared" si="24"/>
        <v>0</v>
      </c>
      <c r="T17" s="83"/>
      <c r="U17" s="230">
        <f t="shared" si="25"/>
        <v>0</v>
      </c>
      <c r="V17" s="83"/>
      <c r="W17" s="230">
        <f t="shared" si="26"/>
        <v>0</v>
      </c>
      <c r="X17" s="290"/>
      <c r="Y17" s="291"/>
      <c r="Z17" s="290"/>
      <c r="AA17" s="291"/>
      <c r="AB17" s="290"/>
      <c r="AC17" s="291"/>
      <c r="AD17" s="290"/>
      <c r="AE17" s="291"/>
      <c r="AF17" s="290"/>
      <c r="AG17" s="291"/>
      <c r="AH17" s="290"/>
      <c r="AI17" s="291"/>
      <c r="AJ17" s="108">
        <f t="shared" si="27"/>
        <v>0</v>
      </c>
      <c r="AK17" s="84">
        <f t="shared" si="28"/>
        <v>0</v>
      </c>
      <c r="AL17" s="83"/>
      <c r="AM17" s="83"/>
      <c r="AN17" s="84">
        <f t="shared" si="29"/>
        <v>0</v>
      </c>
      <c r="AO17" s="169">
        <f t="shared" si="30"/>
        <v>0</v>
      </c>
      <c r="AP17" s="247">
        <f t="shared" si="8"/>
        <v>0</v>
      </c>
      <c r="AQ17" s="84">
        <f t="shared" si="31"/>
        <v>0</v>
      </c>
      <c r="AR17" s="85">
        <f t="shared" si="32"/>
        <v>0</v>
      </c>
      <c r="AS17" s="85">
        <f t="shared" si="33"/>
        <v>0</v>
      </c>
      <c r="AT17" s="85">
        <f t="shared" si="34"/>
        <v>0</v>
      </c>
      <c r="AU17" s="86" t="e">
        <f t="shared" si="35"/>
        <v>#DIV/0!</v>
      </c>
      <c r="AV17" s="83"/>
      <c r="AW17" s="83"/>
      <c r="AX17" s="83"/>
      <c r="AY17" s="83"/>
      <c r="AZ17" s="84">
        <f t="shared" si="36"/>
        <v>0</v>
      </c>
      <c r="BA17" s="86" t="e">
        <f t="shared" si="37"/>
        <v>#DIV/0!</v>
      </c>
      <c r="BC17" s="53"/>
      <c r="BD17" s="53">
        <f t="shared" si="38"/>
        <v>0</v>
      </c>
      <c r="BE17" s="249">
        <f t="shared" si="18"/>
        <v>0</v>
      </c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</row>
    <row r="18" spans="1:89" s="35" customFormat="1">
      <c r="A18" s="83"/>
      <c r="B18" s="83"/>
      <c r="C18" s="83"/>
      <c r="D18" s="83"/>
      <c r="E18" s="83"/>
      <c r="F18" s="83"/>
      <c r="G18" s="83"/>
      <c r="H18" s="83"/>
      <c r="I18" s="230">
        <f t="shared" si="19"/>
        <v>0</v>
      </c>
      <c r="J18" s="83"/>
      <c r="K18" s="230">
        <f t="shared" si="20"/>
        <v>0</v>
      </c>
      <c r="L18" s="83"/>
      <c r="M18" s="230">
        <f t="shared" si="21"/>
        <v>0</v>
      </c>
      <c r="N18" s="83"/>
      <c r="O18" s="230">
        <f t="shared" si="22"/>
        <v>0</v>
      </c>
      <c r="P18" s="83"/>
      <c r="Q18" s="230">
        <f t="shared" si="23"/>
        <v>0</v>
      </c>
      <c r="R18" s="83"/>
      <c r="S18" s="230">
        <f t="shared" si="24"/>
        <v>0</v>
      </c>
      <c r="T18" s="83"/>
      <c r="U18" s="230">
        <f t="shared" si="25"/>
        <v>0</v>
      </c>
      <c r="V18" s="83"/>
      <c r="W18" s="230">
        <f t="shared" si="26"/>
        <v>0</v>
      </c>
      <c r="X18" s="290"/>
      <c r="Y18" s="291"/>
      <c r="Z18" s="290"/>
      <c r="AA18" s="291"/>
      <c r="AB18" s="290"/>
      <c r="AC18" s="291"/>
      <c r="AD18" s="290"/>
      <c r="AE18" s="291"/>
      <c r="AF18" s="290"/>
      <c r="AG18" s="291"/>
      <c r="AH18" s="290"/>
      <c r="AI18" s="291"/>
      <c r="AJ18" s="108">
        <f t="shared" si="27"/>
        <v>0</v>
      </c>
      <c r="AK18" s="84">
        <f t="shared" si="28"/>
        <v>0</v>
      </c>
      <c r="AL18" s="83"/>
      <c r="AM18" s="83"/>
      <c r="AN18" s="84">
        <f t="shared" si="29"/>
        <v>0</v>
      </c>
      <c r="AO18" s="169">
        <f t="shared" si="30"/>
        <v>0</v>
      </c>
      <c r="AP18" s="247">
        <f t="shared" si="8"/>
        <v>0</v>
      </c>
      <c r="AQ18" s="84">
        <f t="shared" si="31"/>
        <v>0</v>
      </c>
      <c r="AR18" s="85">
        <f t="shared" si="32"/>
        <v>0</v>
      </c>
      <c r="AS18" s="85">
        <f t="shared" si="33"/>
        <v>0</v>
      </c>
      <c r="AT18" s="85">
        <f t="shared" si="34"/>
        <v>0</v>
      </c>
      <c r="AU18" s="86" t="e">
        <f t="shared" si="35"/>
        <v>#DIV/0!</v>
      </c>
      <c r="AV18" s="83"/>
      <c r="AW18" s="83"/>
      <c r="AX18" s="83"/>
      <c r="AY18" s="83"/>
      <c r="AZ18" s="84">
        <f t="shared" si="36"/>
        <v>0</v>
      </c>
      <c r="BA18" s="86" t="e">
        <f t="shared" si="37"/>
        <v>#DIV/0!</v>
      </c>
      <c r="BC18" s="53"/>
      <c r="BD18" s="53">
        <f t="shared" si="38"/>
        <v>0</v>
      </c>
      <c r="BE18" s="249">
        <f t="shared" si="18"/>
        <v>0</v>
      </c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</row>
    <row r="19" spans="1:89" s="35" customFormat="1">
      <c r="A19" s="83"/>
      <c r="B19" s="83"/>
      <c r="C19" s="83"/>
      <c r="D19" s="83"/>
      <c r="E19" s="83"/>
      <c r="F19" s="83"/>
      <c r="G19" s="83"/>
      <c r="H19" s="83"/>
      <c r="I19" s="230">
        <f t="shared" si="19"/>
        <v>0</v>
      </c>
      <c r="J19" s="83"/>
      <c r="K19" s="230">
        <f t="shared" si="20"/>
        <v>0</v>
      </c>
      <c r="L19" s="83"/>
      <c r="M19" s="230">
        <f t="shared" si="21"/>
        <v>0</v>
      </c>
      <c r="N19" s="83"/>
      <c r="O19" s="230">
        <f t="shared" si="22"/>
        <v>0</v>
      </c>
      <c r="P19" s="83"/>
      <c r="Q19" s="230">
        <f t="shared" si="23"/>
        <v>0</v>
      </c>
      <c r="R19" s="83"/>
      <c r="S19" s="230">
        <f t="shared" si="24"/>
        <v>0</v>
      </c>
      <c r="T19" s="83"/>
      <c r="U19" s="230">
        <f t="shared" si="25"/>
        <v>0</v>
      </c>
      <c r="V19" s="83"/>
      <c r="W19" s="230">
        <f t="shared" si="26"/>
        <v>0</v>
      </c>
      <c r="X19" s="290"/>
      <c r="Y19" s="291"/>
      <c r="Z19" s="290"/>
      <c r="AA19" s="291"/>
      <c r="AB19" s="290"/>
      <c r="AC19" s="291"/>
      <c r="AD19" s="290"/>
      <c r="AE19" s="291"/>
      <c r="AF19" s="290"/>
      <c r="AG19" s="291"/>
      <c r="AH19" s="290"/>
      <c r="AI19" s="291"/>
      <c r="AJ19" s="108">
        <f t="shared" si="27"/>
        <v>0</v>
      </c>
      <c r="AK19" s="84">
        <f t="shared" si="28"/>
        <v>0</v>
      </c>
      <c r="AL19" s="83"/>
      <c r="AM19" s="83"/>
      <c r="AN19" s="84">
        <f t="shared" si="29"/>
        <v>0</v>
      </c>
      <c r="AO19" s="169">
        <f t="shared" si="30"/>
        <v>0</v>
      </c>
      <c r="AP19" s="247">
        <f t="shared" si="8"/>
        <v>0</v>
      </c>
      <c r="AQ19" s="84">
        <f t="shared" si="31"/>
        <v>0</v>
      </c>
      <c r="AR19" s="85">
        <f t="shared" si="32"/>
        <v>0</v>
      </c>
      <c r="AS19" s="85">
        <f t="shared" si="33"/>
        <v>0</v>
      </c>
      <c r="AT19" s="85">
        <f t="shared" si="34"/>
        <v>0</v>
      </c>
      <c r="AU19" s="86" t="e">
        <f t="shared" si="35"/>
        <v>#DIV/0!</v>
      </c>
      <c r="AV19" s="83"/>
      <c r="AW19" s="83"/>
      <c r="AX19" s="83"/>
      <c r="AY19" s="83"/>
      <c r="AZ19" s="84">
        <f t="shared" si="36"/>
        <v>0</v>
      </c>
      <c r="BA19" s="86" t="e">
        <f t="shared" si="37"/>
        <v>#DIV/0!</v>
      </c>
      <c r="BC19" s="53"/>
      <c r="BD19" s="53">
        <f t="shared" si="38"/>
        <v>0</v>
      </c>
      <c r="BE19" s="249">
        <f t="shared" si="18"/>
        <v>0</v>
      </c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</row>
    <row r="20" spans="1:89" s="35" customFormat="1">
      <c r="A20" s="83"/>
      <c r="B20" s="83"/>
      <c r="C20" s="83"/>
      <c r="D20" s="83"/>
      <c r="E20" s="83"/>
      <c r="F20" s="83"/>
      <c r="G20" s="83"/>
      <c r="H20" s="83"/>
      <c r="I20" s="230">
        <f t="shared" si="19"/>
        <v>0</v>
      </c>
      <c r="J20" s="83"/>
      <c r="K20" s="230">
        <f t="shared" si="20"/>
        <v>0</v>
      </c>
      <c r="L20" s="83"/>
      <c r="M20" s="230">
        <f t="shared" si="21"/>
        <v>0</v>
      </c>
      <c r="N20" s="83"/>
      <c r="O20" s="230">
        <f t="shared" si="22"/>
        <v>0</v>
      </c>
      <c r="P20" s="83"/>
      <c r="Q20" s="230">
        <f t="shared" si="23"/>
        <v>0</v>
      </c>
      <c r="R20" s="83"/>
      <c r="S20" s="230">
        <f t="shared" si="24"/>
        <v>0</v>
      </c>
      <c r="T20" s="83"/>
      <c r="U20" s="230">
        <f t="shared" si="25"/>
        <v>0</v>
      </c>
      <c r="V20" s="83"/>
      <c r="W20" s="230">
        <f t="shared" si="26"/>
        <v>0</v>
      </c>
      <c r="X20" s="290"/>
      <c r="Y20" s="291"/>
      <c r="Z20" s="290"/>
      <c r="AA20" s="291"/>
      <c r="AB20" s="290"/>
      <c r="AC20" s="291"/>
      <c r="AD20" s="290"/>
      <c r="AE20" s="291"/>
      <c r="AF20" s="290"/>
      <c r="AG20" s="291"/>
      <c r="AH20" s="290"/>
      <c r="AI20" s="291"/>
      <c r="AJ20" s="108">
        <f t="shared" si="27"/>
        <v>0</v>
      </c>
      <c r="AK20" s="84">
        <f t="shared" si="28"/>
        <v>0</v>
      </c>
      <c r="AL20" s="83"/>
      <c r="AM20" s="83"/>
      <c r="AN20" s="84">
        <f t="shared" si="29"/>
        <v>0</v>
      </c>
      <c r="AO20" s="169">
        <f t="shared" si="30"/>
        <v>0</v>
      </c>
      <c r="AP20" s="247">
        <f t="shared" si="8"/>
        <v>0</v>
      </c>
      <c r="AQ20" s="84">
        <f t="shared" si="31"/>
        <v>0</v>
      </c>
      <c r="AR20" s="85">
        <f t="shared" si="32"/>
        <v>0</v>
      </c>
      <c r="AS20" s="85">
        <f t="shared" si="33"/>
        <v>0</v>
      </c>
      <c r="AT20" s="85">
        <f t="shared" si="34"/>
        <v>0</v>
      </c>
      <c r="AU20" s="86" t="e">
        <f t="shared" si="35"/>
        <v>#DIV/0!</v>
      </c>
      <c r="AV20" s="83"/>
      <c r="AW20" s="83"/>
      <c r="AX20" s="83"/>
      <c r="AY20" s="83"/>
      <c r="AZ20" s="84">
        <f t="shared" si="36"/>
        <v>0</v>
      </c>
      <c r="BA20" s="86" t="e">
        <f t="shared" si="37"/>
        <v>#DIV/0!</v>
      </c>
      <c r="BC20" s="53"/>
      <c r="BD20" s="53">
        <f t="shared" si="38"/>
        <v>0</v>
      </c>
      <c r="BE20" s="249">
        <f t="shared" si="18"/>
        <v>0</v>
      </c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</row>
    <row r="21" spans="1:89" s="35" customFormat="1">
      <c r="A21" s="83"/>
      <c r="B21" s="83"/>
      <c r="C21" s="83"/>
      <c r="D21" s="83"/>
      <c r="E21" s="83"/>
      <c r="F21" s="83"/>
      <c r="G21" s="83"/>
      <c r="H21" s="83"/>
      <c r="I21" s="230">
        <f t="shared" si="19"/>
        <v>0</v>
      </c>
      <c r="J21" s="83"/>
      <c r="K21" s="230">
        <f t="shared" si="20"/>
        <v>0</v>
      </c>
      <c r="L21" s="83"/>
      <c r="M21" s="230">
        <f t="shared" si="21"/>
        <v>0</v>
      </c>
      <c r="N21" s="83"/>
      <c r="O21" s="230">
        <f t="shared" si="22"/>
        <v>0</v>
      </c>
      <c r="P21" s="83"/>
      <c r="Q21" s="230">
        <f t="shared" si="23"/>
        <v>0</v>
      </c>
      <c r="R21" s="83"/>
      <c r="S21" s="230">
        <f t="shared" si="24"/>
        <v>0</v>
      </c>
      <c r="T21" s="83"/>
      <c r="U21" s="230">
        <f t="shared" si="25"/>
        <v>0</v>
      </c>
      <c r="V21" s="83"/>
      <c r="W21" s="230">
        <f t="shared" si="26"/>
        <v>0</v>
      </c>
      <c r="X21" s="290"/>
      <c r="Y21" s="291"/>
      <c r="Z21" s="290"/>
      <c r="AA21" s="291"/>
      <c r="AB21" s="290"/>
      <c r="AC21" s="291"/>
      <c r="AD21" s="290"/>
      <c r="AE21" s="291"/>
      <c r="AF21" s="290"/>
      <c r="AG21" s="291"/>
      <c r="AH21" s="290"/>
      <c r="AI21" s="291"/>
      <c r="AJ21" s="108">
        <f t="shared" si="27"/>
        <v>0</v>
      </c>
      <c r="AK21" s="84">
        <f t="shared" si="28"/>
        <v>0</v>
      </c>
      <c r="AL21" s="83"/>
      <c r="AM21" s="83"/>
      <c r="AN21" s="84">
        <f t="shared" si="29"/>
        <v>0</v>
      </c>
      <c r="AO21" s="169">
        <f t="shared" si="30"/>
        <v>0</v>
      </c>
      <c r="AP21" s="247">
        <f t="shared" si="8"/>
        <v>0</v>
      </c>
      <c r="AQ21" s="84">
        <f t="shared" si="31"/>
        <v>0</v>
      </c>
      <c r="AR21" s="85">
        <f t="shared" si="32"/>
        <v>0</v>
      </c>
      <c r="AS21" s="85">
        <f t="shared" si="33"/>
        <v>0</v>
      </c>
      <c r="AT21" s="85">
        <f t="shared" si="34"/>
        <v>0</v>
      </c>
      <c r="AU21" s="86" t="e">
        <f t="shared" si="35"/>
        <v>#DIV/0!</v>
      </c>
      <c r="AV21" s="83"/>
      <c r="AW21" s="83"/>
      <c r="AX21" s="83"/>
      <c r="AY21" s="83"/>
      <c r="AZ21" s="84">
        <f t="shared" si="36"/>
        <v>0</v>
      </c>
      <c r="BA21" s="86" t="e">
        <f t="shared" si="37"/>
        <v>#DIV/0!</v>
      </c>
      <c r="BC21" s="53"/>
      <c r="BD21" s="53">
        <f t="shared" si="38"/>
        <v>0</v>
      </c>
      <c r="BE21" s="249">
        <f t="shared" si="18"/>
        <v>0</v>
      </c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</row>
    <row r="22" spans="1:89" s="35" customFormat="1">
      <c r="A22" s="83"/>
      <c r="B22" s="83"/>
      <c r="C22" s="83"/>
      <c r="D22" s="83"/>
      <c r="E22" s="83"/>
      <c r="F22" s="83"/>
      <c r="G22" s="83"/>
      <c r="H22" s="83"/>
      <c r="I22" s="230">
        <f t="shared" si="19"/>
        <v>0</v>
      </c>
      <c r="J22" s="83"/>
      <c r="K22" s="230">
        <f t="shared" si="20"/>
        <v>0</v>
      </c>
      <c r="L22" s="83"/>
      <c r="M22" s="230">
        <f t="shared" si="21"/>
        <v>0</v>
      </c>
      <c r="N22" s="83"/>
      <c r="O22" s="230">
        <f t="shared" si="22"/>
        <v>0</v>
      </c>
      <c r="P22" s="83"/>
      <c r="Q22" s="230">
        <f t="shared" si="23"/>
        <v>0</v>
      </c>
      <c r="R22" s="83"/>
      <c r="S22" s="230">
        <f t="shared" si="24"/>
        <v>0</v>
      </c>
      <c r="T22" s="83"/>
      <c r="U22" s="230">
        <f t="shared" si="25"/>
        <v>0</v>
      </c>
      <c r="V22" s="83"/>
      <c r="W22" s="230">
        <f t="shared" si="26"/>
        <v>0</v>
      </c>
      <c r="X22" s="290"/>
      <c r="Y22" s="291"/>
      <c r="Z22" s="290"/>
      <c r="AA22" s="291"/>
      <c r="AB22" s="290"/>
      <c r="AC22" s="291"/>
      <c r="AD22" s="290"/>
      <c r="AE22" s="291"/>
      <c r="AF22" s="290"/>
      <c r="AG22" s="291"/>
      <c r="AH22" s="290"/>
      <c r="AI22" s="291"/>
      <c r="AJ22" s="108">
        <f t="shared" si="27"/>
        <v>0</v>
      </c>
      <c r="AK22" s="84">
        <f t="shared" si="28"/>
        <v>0</v>
      </c>
      <c r="AL22" s="83"/>
      <c r="AM22" s="83"/>
      <c r="AN22" s="84">
        <f t="shared" si="29"/>
        <v>0</v>
      </c>
      <c r="AO22" s="169">
        <f t="shared" si="30"/>
        <v>0</v>
      </c>
      <c r="AP22" s="247">
        <f t="shared" si="8"/>
        <v>0</v>
      </c>
      <c r="AQ22" s="84">
        <f t="shared" si="31"/>
        <v>0</v>
      </c>
      <c r="AR22" s="85">
        <f t="shared" si="32"/>
        <v>0</v>
      </c>
      <c r="AS22" s="85">
        <f t="shared" si="33"/>
        <v>0</v>
      </c>
      <c r="AT22" s="85">
        <f t="shared" si="34"/>
        <v>0</v>
      </c>
      <c r="AU22" s="86" t="e">
        <f t="shared" si="35"/>
        <v>#DIV/0!</v>
      </c>
      <c r="AV22" s="83"/>
      <c r="AW22" s="83"/>
      <c r="AX22" s="83"/>
      <c r="AY22" s="83"/>
      <c r="AZ22" s="84">
        <f t="shared" si="36"/>
        <v>0</v>
      </c>
      <c r="BA22" s="86" t="e">
        <f t="shared" si="37"/>
        <v>#DIV/0!</v>
      </c>
      <c r="BC22" s="53"/>
      <c r="BD22" s="53">
        <f t="shared" si="38"/>
        <v>0</v>
      </c>
      <c r="BE22" s="249">
        <f t="shared" si="18"/>
        <v>0</v>
      </c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</row>
    <row r="23" spans="1:89" s="35" customFormat="1">
      <c r="A23" s="83"/>
      <c r="B23" s="83"/>
      <c r="C23" s="83"/>
      <c r="D23" s="83"/>
      <c r="E23" s="83"/>
      <c r="F23" s="83"/>
      <c r="G23" s="83"/>
      <c r="H23" s="83"/>
      <c r="I23" s="230">
        <f t="shared" si="19"/>
        <v>0</v>
      </c>
      <c r="J23" s="83"/>
      <c r="K23" s="230">
        <f t="shared" si="20"/>
        <v>0</v>
      </c>
      <c r="L23" s="83"/>
      <c r="M23" s="230">
        <f t="shared" si="21"/>
        <v>0</v>
      </c>
      <c r="N23" s="83"/>
      <c r="O23" s="230">
        <f t="shared" si="22"/>
        <v>0</v>
      </c>
      <c r="P23" s="83"/>
      <c r="Q23" s="230">
        <f t="shared" si="23"/>
        <v>0</v>
      </c>
      <c r="R23" s="83"/>
      <c r="S23" s="230">
        <f t="shared" si="24"/>
        <v>0</v>
      </c>
      <c r="T23" s="83"/>
      <c r="U23" s="230">
        <f t="shared" si="25"/>
        <v>0</v>
      </c>
      <c r="V23" s="83"/>
      <c r="W23" s="230">
        <f t="shared" si="26"/>
        <v>0</v>
      </c>
      <c r="X23" s="290"/>
      <c r="Y23" s="291"/>
      <c r="Z23" s="290"/>
      <c r="AA23" s="291"/>
      <c r="AB23" s="290"/>
      <c r="AC23" s="291"/>
      <c r="AD23" s="290"/>
      <c r="AE23" s="291"/>
      <c r="AF23" s="290"/>
      <c r="AG23" s="291"/>
      <c r="AH23" s="290"/>
      <c r="AI23" s="291"/>
      <c r="AJ23" s="108">
        <f t="shared" si="27"/>
        <v>0</v>
      </c>
      <c r="AK23" s="84">
        <f t="shared" si="28"/>
        <v>0</v>
      </c>
      <c r="AL23" s="83"/>
      <c r="AM23" s="83"/>
      <c r="AN23" s="84">
        <f t="shared" si="29"/>
        <v>0</v>
      </c>
      <c r="AO23" s="169">
        <f t="shared" si="30"/>
        <v>0</v>
      </c>
      <c r="AP23" s="247">
        <f t="shared" si="8"/>
        <v>0</v>
      </c>
      <c r="AQ23" s="84">
        <f t="shared" si="31"/>
        <v>0</v>
      </c>
      <c r="AR23" s="85">
        <f t="shared" si="32"/>
        <v>0</v>
      </c>
      <c r="AS23" s="85">
        <f t="shared" si="33"/>
        <v>0</v>
      </c>
      <c r="AT23" s="85">
        <f t="shared" si="34"/>
        <v>0</v>
      </c>
      <c r="AU23" s="86" t="e">
        <f t="shared" si="35"/>
        <v>#DIV/0!</v>
      </c>
      <c r="AV23" s="83"/>
      <c r="AW23" s="83"/>
      <c r="AX23" s="83"/>
      <c r="AY23" s="83"/>
      <c r="AZ23" s="84">
        <f t="shared" si="36"/>
        <v>0</v>
      </c>
      <c r="BA23" s="86" t="e">
        <f t="shared" si="37"/>
        <v>#DIV/0!</v>
      </c>
      <c r="BC23" s="53"/>
      <c r="BD23" s="53">
        <f t="shared" si="38"/>
        <v>0</v>
      </c>
      <c r="BE23" s="249">
        <f t="shared" si="18"/>
        <v>0</v>
      </c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</row>
    <row r="24" spans="1:89" s="35" customFormat="1">
      <c r="A24" s="83"/>
      <c r="B24" s="83"/>
      <c r="C24" s="83"/>
      <c r="D24" s="83"/>
      <c r="E24" s="83"/>
      <c r="F24" s="83"/>
      <c r="G24" s="83"/>
      <c r="H24" s="83"/>
      <c r="I24" s="230">
        <f t="shared" si="19"/>
        <v>0</v>
      </c>
      <c r="J24" s="83"/>
      <c r="K24" s="230">
        <f t="shared" si="20"/>
        <v>0</v>
      </c>
      <c r="L24" s="83"/>
      <c r="M24" s="230">
        <f t="shared" si="21"/>
        <v>0</v>
      </c>
      <c r="N24" s="83"/>
      <c r="O24" s="230">
        <f t="shared" si="22"/>
        <v>0</v>
      </c>
      <c r="P24" s="83"/>
      <c r="Q24" s="230">
        <f t="shared" si="23"/>
        <v>0</v>
      </c>
      <c r="R24" s="83"/>
      <c r="S24" s="230">
        <f t="shared" si="24"/>
        <v>0</v>
      </c>
      <c r="T24" s="83"/>
      <c r="U24" s="230">
        <f t="shared" si="25"/>
        <v>0</v>
      </c>
      <c r="V24" s="83"/>
      <c r="W24" s="230">
        <f t="shared" si="26"/>
        <v>0</v>
      </c>
      <c r="X24" s="290"/>
      <c r="Y24" s="291"/>
      <c r="Z24" s="290"/>
      <c r="AA24" s="291"/>
      <c r="AB24" s="290"/>
      <c r="AC24" s="291"/>
      <c r="AD24" s="290"/>
      <c r="AE24" s="291"/>
      <c r="AF24" s="290"/>
      <c r="AG24" s="291"/>
      <c r="AH24" s="290"/>
      <c r="AI24" s="291"/>
      <c r="AJ24" s="108">
        <f t="shared" si="27"/>
        <v>0</v>
      </c>
      <c r="AK24" s="84">
        <f t="shared" si="28"/>
        <v>0</v>
      </c>
      <c r="AL24" s="83"/>
      <c r="AM24" s="83"/>
      <c r="AN24" s="84">
        <f t="shared" si="29"/>
        <v>0</v>
      </c>
      <c r="AO24" s="169">
        <f t="shared" si="30"/>
        <v>0</v>
      </c>
      <c r="AP24" s="247">
        <f t="shared" si="8"/>
        <v>0</v>
      </c>
      <c r="AQ24" s="84">
        <f t="shared" si="31"/>
        <v>0</v>
      </c>
      <c r="AR24" s="85">
        <f t="shared" si="32"/>
        <v>0</v>
      </c>
      <c r="AS24" s="85">
        <f t="shared" si="33"/>
        <v>0</v>
      </c>
      <c r="AT24" s="85">
        <f t="shared" si="34"/>
        <v>0</v>
      </c>
      <c r="AU24" s="86" t="e">
        <f t="shared" si="35"/>
        <v>#DIV/0!</v>
      </c>
      <c r="AV24" s="83"/>
      <c r="AW24" s="83"/>
      <c r="AX24" s="83"/>
      <c r="AY24" s="83"/>
      <c r="AZ24" s="84">
        <f t="shared" si="36"/>
        <v>0</v>
      </c>
      <c r="BA24" s="86" t="e">
        <f t="shared" si="37"/>
        <v>#DIV/0!</v>
      </c>
      <c r="BC24" s="53"/>
      <c r="BD24" s="53">
        <f t="shared" si="38"/>
        <v>0</v>
      </c>
      <c r="BE24" s="249">
        <f t="shared" si="18"/>
        <v>0</v>
      </c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</row>
    <row r="25" spans="1:89" s="35" customFormat="1">
      <c r="A25" s="83"/>
      <c r="B25" s="83"/>
      <c r="C25" s="83"/>
      <c r="D25" s="83"/>
      <c r="E25" s="83"/>
      <c r="F25" s="83"/>
      <c r="G25" s="83"/>
      <c r="H25" s="83"/>
      <c r="I25" s="230">
        <f t="shared" si="19"/>
        <v>0</v>
      </c>
      <c r="J25" s="83"/>
      <c r="K25" s="230">
        <f t="shared" si="20"/>
        <v>0</v>
      </c>
      <c r="L25" s="83"/>
      <c r="M25" s="230">
        <f t="shared" si="21"/>
        <v>0</v>
      </c>
      <c r="N25" s="83"/>
      <c r="O25" s="230">
        <f t="shared" si="22"/>
        <v>0</v>
      </c>
      <c r="P25" s="83"/>
      <c r="Q25" s="230">
        <f t="shared" si="23"/>
        <v>0</v>
      </c>
      <c r="R25" s="83"/>
      <c r="S25" s="230">
        <f t="shared" si="24"/>
        <v>0</v>
      </c>
      <c r="T25" s="83"/>
      <c r="U25" s="230">
        <f t="shared" si="25"/>
        <v>0</v>
      </c>
      <c r="V25" s="83"/>
      <c r="W25" s="230">
        <f t="shared" si="26"/>
        <v>0</v>
      </c>
      <c r="X25" s="290"/>
      <c r="Y25" s="291"/>
      <c r="Z25" s="290"/>
      <c r="AA25" s="291"/>
      <c r="AB25" s="290"/>
      <c r="AC25" s="291"/>
      <c r="AD25" s="290"/>
      <c r="AE25" s="291"/>
      <c r="AF25" s="290"/>
      <c r="AG25" s="291"/>
      <c r="AH25" s="290"/>
      <c r="AI25" s="291"/>
      <c r="AJ25" s="108">
        <f t="shared" si="27"/>
        <v>0</v>
      </c>
      <c r="AK25" s="84">
        <f t="shared" si="28"/>
        <v>0</v>
      </c>
      <c r="AL25" s="83"/>
      <c r="AM25" s="83"/>
      <c r="AN25" s="84">
        <f t="shared" si="29"/>
        <v>0</v>
      </c>
      <c r="AO25" s="169">
        <f t="shared" si="30"/>
        <v>0</v>
      </c>
      <c r="AP25" s="247">
        <f t="shared" si="8"/>
        <v>0</v>
      </c>
      <c r="AQ25" s="84">
        <f t="shared" si="31"/>
        <v>0</v>
      </c>
      <c r="AR25" s="85">
        <f t="shared" si="32"/>
        <v>0</v>
      </c>
      <c r="AS25" s="85">
        <f t="shared" si="33"/>
        <v>0</v>
      </c>
      <c r="AT25" s="85">
        <f t="shared" si="34"/>
        <v>0</v>
      </c>
      <c r="AU25" s="86" t="e">
        <f t="shared" si="35"/>
        <v>#DIV/0!</v>
      </c>
      <c r="AV25" s="83"/>
      <c r="AW25" s="83"/>
      <c r="AX25" s="83"/>
      <c r="AY25" s="83"/>
      <c r="AZ25" s="84">
        <f t="shared" si="36"/>
        <v>0</v>
      </c>
      <c r="BA25" s="86" t="e">
        <f t="shared" si="37"/>
        <v>#DIV/0!</v>
      </c>
      <c r="BC25" s="53"/>
      <c r="BD25" s="53">
        <f t="shared" si="38"/>
        <v>0</v>
      </c>
      <c r="BE25" s="249">
        <f t="shared" si="18"/>
        <v>0</v>
      </c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</row>
    <row r="26" spans="1:89" s="35" customFormat="1">
      <c r="A26" s="83"/>
      <c r="B26" s="83"/>
      <c r="C26" s="83"/>
      <c r="D26" s="83"/>
      <c r="E26" s="83"/>
      <c r="F26" s="83"/>
      <c r="G26" s="83"/>
      <c r="H26" s="83"/>
      <c r="I26" s="230">
        <f t="shared" si="19"/>
        <v>0</v>
      </c>
      <c r="J26" s="83"/>
      <c r="K26" s="230">
        <f t="shared" si="20"/>
        <v>0</v>
      </c>
      <c r="L26" s="83"/>
      <c r="M26" s="230">
        <f t="shared" si="21"/>
        <v>0</v>
      </c>
      <c r="N26" s="83"/>
      <c r="O26" s="230">
        <f t="shared" si="22"/>
        <v>0</v>
      </c>
      <c r="P26" s="83"/>
      <c r="Q26" s="230">
        <f t="shared" si="23"/>
        <v>0</v>
      </c>
      <c r="R26" s="83"/>
      <c r="S26" s="230">
        <f t="shared" si="24"/>
        <v>0</v>
      </c>
      <c r="T26" s="83"/>
      <c r="U26" s="230">
        <f t="shared" si="25"/>
        <v>0</v>
      </c>
      <c r="V26" s="83"/>
      <c r="W26" s="230">
        <f t="shared" si="26"/>
        <v>0</v>
      </c>
      <c r="X26" s="290"/>
      <c r="Y26" s="291"/>
      <c r="Z26" s="290"/>
      <c r="AA26" s="291"/>
      <c r="AB26" s="290"/>
      <c r="AC26" s="291"/>
      <c r="AD26" s="290"/>
      <c r="AE26" s="291"/>
      <c r="AF26" s="290"/>
      <c r="AG26" s="291"/>
      <c r="AH26" s="290"/>
      <c r="AI26" s="291"/>
      <c r="AJ26" s="108">
        <f t="shared" si="27"/>
        <v>0</v>
      </c>
      <c r="AK26" s="84">
        <f t="shared" si="28"/>
        <v>0</v>
      </c>
      <c r="AL26" s="83"/>
      <c r="AM26" s="83"/>
      <c r="AN26" s="84">
        <f t="shared" si="29"/>
        <v>0</v>
      </c>
      <c r="AO26" s="169">
        <f t="shared" si="30"/>
        <v>0</v>
      </c>
      <c r="AP26" s="247">
        <f t="shared" si="8"/>
        <v>0</v>
      </c>
      <c r="AQ26" s="84">
        <f t="shared" si="31"/>
        <v>0</v>
      </c>
      <c r="AR26" s="85">
        <f t="shared" si="32"/>
        <v>0</v>
      </c>
      <c r="AS26" s="85">
        <f t="shared" si="33"/>
        <v>0</v>
      </c>
      <c r="AT26" s="85">
        <f t="shared" si="34"/>
        <v>0</v>
      </c>
      <c r="AU26" s="86" t="e">
        <f t="shared" si="35"/>
        <v>#DIV/0!</v>
      </c>
      <c r="AV26" s="83"/>
      <c r="AW26" s="83"/>
      <c r="AX26" s="83"/>
      <c r="AY26" s="83"/>
      <c r="AZ26" s="84">
        <f t="shared" si="36"/>
        <v>0</v>
      </c>
      <c r="BA26" s="86" t="e">
        <f t="shared" si="37"/>
        <v>#DIV/0!</v>
      </c>
      <c r="BC26" s="53"/>
      <c r="BD26" s="53">
        <f t="shared" si="38"/>
        <v>0</v>
      </c>
      <c r="BE26" s="249">
        <f t="shared" si="18"/>
        <v>0</v>
      </c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</row>
    <row r="27" spans="1:89" s="35" customFormat="1">
      <c r="A27" s="83"/>
      <c r="B27" s="83"/>
      <c r="C27" s="83"/>
      <c r="D27" s="83"/>
      <c r="E27" s="83"/>
      <c r="F27" s="83"/>
      <c r="G27" s="83"/>
      <c r="H27" s="83"/>
      <c r="I27" s="230">
        <f t="shared" si="19"/>
        <v>0</v>
      </c>
      <c r="J27" s="83"/>
      <c r="K27" s="230">
        <f t="shared" si="20"/>
        <v>0</v>
      </c>
      <c r="L27" s="83"/>
      <c r="M27" s="230">
        <f t="shared" si="21"/>
        <v>0</v>
      </c>
      <c r="N27" s="83"/>
      <c r="O27" s="230">
        <f t="shared" si="22"/>
        <v>0</v>
      </c>
      <c r="P27" s="83"/>
      <c r="Q27" s="230">
        <f t="shared" si="23"/>
        <v>0</v>
      </c>
      <c r="R27" s="83"/>
      <c r="S27" s="230">
        <f t="shared" si="24"/>
        <v>0</v>
      </c>
      <c r="T27" s="83"/>
      <c r="U27" s="230">
        <f t="shared" si="25"/>
        <v>0</v>
      </c>
      <c r="V27" s="83"/>
      <c r="W27" s="230">
        <f t="shared" si="26"/>
        <v>0</v>
      </c>
      <c r="X27" s="290"/>
      <c r="Y27" s="291"/>
      <c r="Z27" s="290"/>
      <c r="AA27" s="291"/>
      <c r="AB27" s="290"/>
      <c r="AC27" s="291"/>
      <c r="AD27" s="290"/>
      <c r="AE27" s="291"/>
      <c r="AF27" s="290"/>
      <c r="AG27" s="291"/>
      <c r="AH27" s="290"/>
      <c r="AI27" s="291"/>
      <c r="AJ27" s="108">
        <f t="shared" si="27"/>
        <v>0</v>
      </c>
      <c r="AK27" s="84">
        <f t="shared" si="28"/>
        <v>0</v>
      </c>
      <c r="AL27" s="83"/>
      <c r="AM27" s="83"/>
      <c r="AN27" s="84">
        <f t="shared" si="29"/>
        <v>0</v>
      </c>
      <c r="AO27" s="169">
        <f t="shared" si="30"/>
        <v>0</v>
      </c>
      <c r="AP27" s="247">
        <f t="shared" si="8"/>
        <v>0</v>
      </c>
      <c r="AQ27" s="84">
        <f t="shared" si="31"/>
        <v>0</v>
      </c>
      <c r="AR27" s="85">
        <f t="shared" si="32"/>
        <v>0</v>
      </c>
      <c r="AS27" s="85">
        <f t="shared" si="33"/>
        <v>0</v>
      </c>
      <c r="AT27" s="85">
        <f t="shared" si="34"/>
        <v>0</v>
      </c>
      <c r="AU27" s="86" t="e">
        <f t="shared" si="35"/>
        <v>#DIV/0!</v>
      </c>
      <c r="AV27" s="83"/>
      <c r="AW27" s="83"/>
      <c r="AX27" s="83"/>
      <c r="AY27" s="83"/>
      <c r="AZ27" s="84">
        <f t="shared" si="36"/>
        <v>0</v>
      </c>
      <c r="BA27" s="86" t="e">
        <f t="shared" si="37"/>
        <v>#DIV/0!</v>
      </c>
      <c r="BC27" s="53"/>
      <c r="BD27" s="53">
        <f t="shared" si="38"/>
        <v>0</v>
      </c>
      <c r="BE27" s="249">
        <f t="shared" si="18"/>
        <v>0</v>
      </c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</row>
    <row r="28" spans="1:89" s="35" customFormat="1">
      <c r="A28" s="83"/>
      <c r="B28" s="83"/>
      <c r="C28" s="83"/>
      <c r="D28" s="83"/>
      <c r="E28" s="83"/>
      <c r="F28" s="83"/>
      <c r="G28" s="83"/>
      <c r="H28" s="83"/>
      <c r="I28" s="230">
        <f t="shared" si="19"/>
        <v>0</v>
      </c>
      <c r="J28" s="83"/>
      <c r="K28" s="230">
        <f t="shared" si="20"/>
        <v>0</v>
      </c>
      <c r="L28" s="83"/>
      <c r="M28" s="230">
        <f t="shared" si="21"/>
        <v>0</v>
      </c>
      <c r="N28" s="83"/>
      <c r="O28" s="230">
        <f t="shared" si="22"/>
        <v>0</v>
      </c>
      <c r="P28" s="83"/>
      <c r="Q28" s="230">
        <f t="shared" si="23"/>
        <v>0</v>
      </c>
      <c r="R28" s="83"/>
      <c r="S28" s="230">
        <f t="shared" si="24"/>
        <v>0</v>
      </c>
      <c r="T28" s="83"/>
      <c r="U28" s="230">
        <f t="shared" si="25"/>
        <v>0</v>
      </c>
      <c r="V28" s="83"/>
      <c r="W28" s="230">
        <f t="shared" si="26"/>
        <v>0</v>
      </c>
      <c r="X28" s="290"/>
      <c r="Y28" s="291"/>
      <c r="Z28" s="290"/>
      <c r="AA28" s="291"/>
      <c r="AB28" s="290"/>
      <c r="AC28" s="291"/>
      <c r="AD28" s="290"/>
      <c r="AE28" s="291"/>
      <c r="AF28" s="290"/>
      <c r="AG28" s="291"/>
      <c r="AH28" s="290"/>
      <c r="AI28" s="291"/>
      <c r="AJ28" s="108">
        <f t="shared" si="27"/>
        <v>0</v>
      </c>
      <c r="AK28" s="84">
        <f t="shared" si="28"/>
        <v>0</v>
      </c>
      <c r="AL28" s="83"/>
      <c r="AM28" s="83"/>
      <c r="AN28" s="84">
        <f t="shared" si="29"/>
        <v>0</v>
      </c>
      <c r="AO28" s="169">
        <f t="shared" si="30"/>
        <v>0</v>
      </c>
      <c r="AP28" s="247">
        <f t="shared" si="8"/>
        <v>0</v>
      </c>
      <c r="AQ28" s="84">
        <f t="shared" si="31"/>
        <v>0</v>
      </c>
      <c r="AR28" s="85">
        <f t="shared" si="32"/>
        <v>0</v>
      </c>
      <c r="AS28" s="85">
        <f t="shared" si="33"/>
        <v>0</v>
      </c>
      <c r="AT28" s="85">
        <f t="shared" si="34"/>
        <v>0</v>
      </c>
      <c r="AU28" s="86" t="e">
        <f t="shared" si="35"/>
        <v>#DIV/0!</v>
      </c>
      <c r="AV28" s="83"/>
      <c r="AW28" s="83"/>
      <c r="AX28" s="83"/>
      <c r="AY28" s="83"/>
      <c r="AZ28" s="84">
        <f t="shared" si="36"/>
        <v>0</v>
      </c>
      <c r="BA28" s="86" t="e">
        <f t="shared" si="37"/>
        <v>#DIV/0!</v>
      </c>
      <c r="BC28" s="53"/>
      <c r="BD28" s="53">
        <f t="shared" si="38"/>
        <v>0</v>
      </c>
      <c r="BE28" s="249">
        <f t="shared" si="18"/>
        <v>0</v>
      </c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</row>
    <row r="29" spans="1:89" s="35" customFormat="1">
      <c r="A29" s="83"/>
      <c r="B29" s="83"/>
      <c r="C29" s="83"/>
      <c r="D29" s="83"/>
      <c r="E29" s="83"/>
      <c r="F29" s="83"/>
      <c r="G29" s="83"/>
      <c r="H29" s="83"/>
      <c r="I29" s="230">
        <f t="shared" si="19"/>
        <v>0</v>
      </c>
      <c r="J29" s="83"/>
      <c r="K29" s="230">
        <f t="shared" si="20"/>
        <v>0</v>
      </c>
      <c r="L29" s="83"/>
      <c r="M29" s="230">
        <f t="shared" si="21"/>
        <v>0</v>
      </c>
      <c r="N29" s="83"/>
      <c r="O29" s="230">
        <f t="shared" si="22"/>
        <v>0</v>
      </c>
      <c r="P29" s="83"/>
      <c r="Q29" s="230">
        <f t="shared" si="23"/>
        <v>0</v>
      </c>
      <c r="R29" s="83"/>
      <c r="S29" s="230">
        <f t="shared" si="24"/>
        <v>0</v>
      </c>
      <c r="T29" s="83"/>
      <c r="U29" s="230">
        <f t="shared" si="25"/>
        <v>0</v>
      </c>
      <c r="V29" s="83"/>
      <c r="W29" s="230">
        <f t="shared" si="26"/>
        <v>0</v>
      </c>
      <c r="X29" s="290"/>
      <c r="Y29" s="291"/>
      <c r="Z29" s="290"/>
      <c r="AA29" s="291"/>
      <c r="AB29" s="290"/>
      <c r="AC29" s="291"/>
      <c r="AD29" s="290"/>
      <c r="AE29" s="291"/>
      <c r="AF29" s="290"/>
      <c r="AG29" s="291"/>
      <c r="AH29" s="290"/>
      <c r="AI29" s="291"/>
      <c r="AJ29" s="108">
        <f t="shared" si="27"/>
        <v>0</v>
      </c>
      <c r="AK29" s="84">
        <f t="shared" si="28"/>
        <v>0</v>
      </c>
      <c r="AL29" s="83"/>
      <c r="AM29" s="83"/>
      <c r="AN29" s="84">
        <f t="shared" si="29"/>
        <v>0</v>
      </c>
      <c r="AO29" s="169">
        <f t="shared" si="30"/>
        <v>0</v>
      </c>
      <c r="AP29" s="247">
        <f t="shared" si="8"/>
        <v>0</v>
      </c>
      <c r="AQ29" s="84">
        <f t="shared" si="31"/>
        <v>0</v>
      </c>
      <c r="AR29" s="85">
        <f t="shared" si="32"/>
        <v>0</v>
      </c>
      <c r="AS29" s="85">
        <f t="shared" si="33"/>
        <v>0</v>
      </c>
      <c r="AT29" s="85">
        <f t="shared" si="34"/>
        <v>0</v>
      </c>
      <c r="AU29" s="86" t="e">
        <f t="shared" si="35"/>
        <v>#DIV/0!</v>
      </c>
      <c r="AV29" s="83"/>
      <c r="AW29" s="83"/>
      <c r="AX29" s="83"/>
      <c r="AY29" s="83"/>
      <c r="AZ29" s="84">
        <f t="shared" si="36"/>
        <v>0</v>
      </c>
      <c r="BA29" s="86" t="e">
        <f t="shared" si="37"/>
        <v>#DIV/0!</v>
      </c>
      <c r="BC29" s="53"/>
      <c r="BD29" s="53">
        <f t="shared" si="38"/>
        <v>0</v>
      </c>
      <c r="BE29" s="249">
        <f t="shared" si="18"/>
        <v>0</v>
      </c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</row>
    <row r="30" spans="1:89" s="35" customFormat="1">
      <c r="A30" s="87"/>
      <c r="B30" s="87"/>
      <c r="C30" s="87"/>
      <c r="D30" s="87"/>
      <c r="E30" s="87"/>
      <c r="F30" s="87"/>
      <c r="G30" s="87"/>
      <c r="H30" s="83"/>
      <c r="I30" s="230">
        <f t="shared" si="19"/>
        <v>0</v>
      </c>
      <c r="J30" s="83"/>
      <c r="K30" s="230">
        <f t="shared" si="20"/>
        <v>0</v>
      </c>
      <c r="L30" s="83"/>
      <c r="M30" s="230">
        <f t="shared" si="21"/>
        <v>0</v>
      </c>
      <c r="N30" s="83"/>
      <c r="O30" s="230">
        <f t="shared" si="22"/>
        <v>0</v>
      </c>
      <c r="P30" s="83"/>
      <c r="Q30" s="230">
        <f t="shared" si="23"/>
        <v>0</v>
      </c>
      <c r="R30" s="83"/>
      <c r="S30" s="230">
        <f t="shared" si="24"/>
        <v>0</v>
      </c>
      <c r="T30" s="83"/>
      <c r="U30" s="230">
        <f t="shared" si="25"/>
        <v>0</v>
      </c>
      <c r="V30" s="83"/>
      <c r="W30" s="230">
        <f t="shared" si="26"/>
        <v>0</v>
      </c>
      <c r="X30" s="290"/>
      <c r="Y30" s="291"/>
      <c r="Z30" s="290"/>
      <c r="AA30" s="291"/>
      <c r="AB30" s="290"/>
      <c r="AC30" s="291"/>
      <c r="AD30" s="290"/>
      <c r="AE30" s="291"/>
      <c r="AF30" s="290"/>
      <c r="AG30" s="291"/>
      <c r="AH30" s="290"/>
      <c r="AI30" s="291"/>
      <c r="AJ30" s="108">
        <f t="shared" si="27"/>
        <v>0</v>
      </c>
      <c r="AK30" s="84">
        <f t="shared" si="28"/>
        <v>0</v>
      </c>
      <c r="AL30" s="83"/>
      <c r="AM30" s="83"/>
      <c r="AN30" s="84">
        <f t="shared" si="29"/>
        <v>0</v>
      </c>
      <c r="AO30" s="169">
        <f t="shared" si="30"/>
        <v>0</v>
      </c>
      <c r="AP30" s="248">
        <f t="shared" si="8"/>
        <v>0</v>
      </c>
      <c r="AQ30" s="84">
        <f t="shared" si="31"/>
        <v>0</v>
      </c>
      <c r="AR30" s="85">
        <f t="shared" si="32"/>
        <v>0</v>
      </c>
      <c r="AS30" s="85">
        <f t="shared" si="33"/>
        <v>0</v>
      </c>
      <c r="AT30" s="85">
        <f t="shared" si="34"/>
        <v>0</v>
      </c>
      <c r="AU30" s="86" t="e">
        <f t="shared" si="35"/>
        <v>#DIV/0!</v>
      </c>
      <c r="AV30" s="83"/>
      <c r="AW30" s="83"/>
      <c r="AX30" s="83"/>
      <c r="AY30" s="83"/>
      <c r="AZ30" s="84">
        <f t="shared" si="36"/>
        <v>0</v>
      </c>
      <c r="BA30" s="86" t="e">
        <f t="shared" si="37"/>
        <v>#DIV/0!</v>
      </c>
      <c r="BC30" s="53"/>
      <c r="BD30" s="53">
        <f t="shared" si="38"/>
        <v>0</v>
      </c>
      <c r="BE30" s="249">
        <f t="shared" si="18"/>
        <v>0</v>
      </c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</row>
    <row r="31" spans="1:89" s="40" customFormat="1" ht="22.5" customHeight="1">
      <c r="A31" s="851" t="s">
        <v>122</v>
      </c>
      <c r="B31" s="849"/>
      <c r="C31" s="849"/>
      <c r="D31" s="849"/>
      <c r="E31" s="849"/>
      <c r="F31" s="849"/>
      <c r="G31" s="850"/>
      <c r="H31" s="39">
        <f t="shared" ref="H31:AT31" si="39">SUM(H12:H30)</f>
        <v>0</v>
      </c>
      <c r="I31" s="39">
        <f t="shared" si="39"/>
        <v>0</v>
      </c>
      <c r="J31" s="39">
        <f t="shared" si="39"/>
        <v>0</v>
      </c>
      <c r="K31" s="39">
        <f t="shared" si="39"/>
        <v>0</v>
      </c>
      <c r="L31" s="39">
        <f t="shared" si="39"/>
        <v>0</v>
      </c>
      <c r="M31" s="39">
        <f t="shared" si="39"/>
        <v>0</v>
      </c>
      <c r="N31" s="39">
        <f t="shared" si="39"/>
        <v>0</v>
      </c>
      <c r="O31" s="39">
        <f t="shared" si="39"/>
        <v>0</v>
      </c>
      <c r="P31" s="39">
        <f t="shared" si="39"/>
        <v>0</v>
      </c>
      <c r="Q31" s="39">
        <f t="shared" si="39"/>
        <v>0</v>
      </c>
      <c r="R31" s="39">
        <f t="shared" si="39"/>
        <v>0</v>
      </c>
      <c r="S31" s="39">
        <f t="shared" si="39"/>
        <v>0</v>
      </c>
      <c r="T31" s="39">
        <f t="shared" si="39"/>
        <v>0</v>
      </c>
      <c r="U31" s="39">
        <f t="shared" si="39"/>
        <v>0</v>
      </c>
      <c r="V31" s="39">
        <f t="shared" si="39"/>
        <v>0</v>
      </c>
      <c r="W31" s="39">
        <f t="shared" si="39"/>
        <v>0</v>
      </c>
      <c r="X31" s="39">
        <f t="shared" si="39"/>
        <v>0</v>
      </c>
      <c r="Y31" s="39">
        <f t="shared" si="39"/>
        <v>0</v>
      </c>
      <c r="Z31" s="39">
        <f t="shared" si="39"/>
        <v>0</v>
      </c>
      <c r="AA31" s="39">
        <f t="shared" si="39"/>
        <v>0</v>
      </c>
      <c r="AB31" s="39">
        <f t="shared" si="39"/>
        <v>0</v>
      </c>
      <c r="AC31" s="39">
        <f t="shared" si="39"/>
        <v>0</v>
      </c>
      <c r="AD31" s="39">
        <f t="shared" si="39"/>
        <v>0</v>
      </c>
      <c r="AE31" s="39">
        <f t="shared" si="39"/>
        <v>0</v>
      </c>
      <c r="AF31" s="39">
        <f t="shared" si="39"/>
        <v>0</v>
      </c>
      <c r="AG31" s="39">
        <f t="shared" si="39"/>
        <v>0</v>
      </c>
      <c r="AH31" s="39">
        <f t="shared" si="39"/>
        <v>0</v>
      </c>
      <c r="AI31" s="39">
        <f t="shared" si="39"/>
        <v>0</v>
      </c>
      <c r="AJ31" s="39">
        <f t="shared" si="39"/>
        <v>0</v>
      </c>
      <c r="AK31" s="39">
        <f t="shared" si="39"/>
        <v>0</v>
      </c>
      <c r="AL31" s="39">
        <f t="shared" si="39"/>
        <v>0</v>
      </c>
      <c r="AM31" s="39">
        <f t="shared" si="39"/>
        <v>0</v>
      </c>
      <c r="AN31" s="39">
        <f t="shared" si="39"/>
        <v>0</v>
      </c>
      <c r="AO31" s="39">
        <f t="shared" si="39"/>
        <v>0</v>
      </c>
      <c r="AP31" s="39">
        <f t="shared" si="39"/>
        <v>0</v>
      </c>
      <c r="AQ31" s="39">
        <f t="shared" si="39"/>
        <v>0</v>
      </c>
      <c r="AR31" s="39">
        <f t="shared" si="39"/>
        <v>0</v>
      </c>
      <c r="AS31" s="39">
        <f t="shared" si="39"/>
        <v>0</v>
      </c>
      <c r="AT31" s="39">
        <f t="shared" si="39"/>
        <v>0</v>
      </c>
      <c r="AU31" s="50" t="e">
        <f t="shared" ref="AU31" si="40">SUM(AT31)/AQ31*100</f>
        <v>#DIV/0!</v>
      </c>
      <c r="AV31" s="39">
        <f>SUM(AV12:AV30)</f>
        <v>0</v>
      </c>
      <c r="AW31" s="39">
        <f>SUM(AW12:AW30)</f>
        <v>0</v>
      </c>
      <c r="AX31" s="39">
        <f>SUM(AX12:AX30)</f>
        <v>0</v>
      </c>
      <c r="AY31" s="39">
        <f>SUM(AY12:AY30)</f>
        <v>0</v>
      </c>
      <c r="AZ31" s="39">
        <f>SUM(AZ12:AZ30)</f>
        <v>0</v>
      </c>
      <c r="BA31" s="50" t="e">
        <f>SUM(AZ31)/AQ31*100</f>
        <v>#DIV/0!</v>
      </c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</row>
    <row r="32" spans="1:89" ht="25.5" customHeight="1"/>
    <row r="33" spans="1:53" ht="25.5" customHeight="1"/>
    <row r="34" spans="1:53" ht="25.5" customHeight="1"/>
    <row r="35" spans="1:53" ht="27.75" customHeight="1"/>
    <row r="36" spans="1:53" s="54" customFormat="1" ht="31.5" customHeigh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3"/>
      <c r="AV36" s="52"/>
      <c r="AW36" s="52"/>
      <c r="AX36" s="52"/>
      <c r="AY36" s="52"/>
      <c r="AZ36" s="52"/>
      <c r="BA36" s="53"/>
    </row>
    <row r="37" spans="1:53" s="54" customForma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3"/>
      <c r="AV37" s="52"/>
      <c r="AW37" s="52"/>
      <c r="AX37" s="52"/>
      <c r="AY37" s="52"/>
      <c r="AZ37" s="52"/>
      <c r="BA37" s="53"/>
    </row>
    <row r="38" spans="1:53" s="54" customForma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3"/>
      <c r="AV38" s="52"/>
      <c r="AW38" s="52"/>
      <c r="AX38" s="52"/>
      <c r="AY38" s="52"/>
      <c r="AZ38" s="52"/>
      <c r="BA38" s="53"/>
    </row>
    <row r="39" spans="1:53" s="54" customForma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3"/>
      <c r="AV39" s="52"/>
      <c r="AW39" s="52"/>
      <c r="AX39" s="52"/>
      <c r="AY39" s="52"/>
      <c r="AZ39" s="52"/>
      <c r="BA39" s="53"/>
    </row>
    <row r="40" spans="1:53" s="54" customForma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3"/>
      <c r="AV40" s="52"/>
      <c r="AW40" s="52"/>
      <c r="AX40" s="52"/>
      <c r="AY40" s="52"/>
      <c r="AZ40" s="52"/>
      <c r="BA40" s="53"/>
    </row>
    <row r="41" spans="1:53" s="54" customForma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3"/>
      <c r="AV41" s="52"/>
      <c r="AW41" s="52"/>
      <c r="AX41" s="52"/>
      <c r="AY41" s="52"/>
      <c r="AZ41" s="52"/>
      <c r="BA41" s="53"/>
    </row>
    <row r="42" spans="1:53" s="54" customForma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3"/>
      <c r="AV42" s="52"/>
      <c r="AW42" s="52"/>
      <c r="AX42" s="52"/>
      <c r="AY42" s="52"/>
      <c r="AZ42" s="52"/>
      <c r="BA42" s="53"/>
    </row>
    <row r="43" spans="1:53" s="54" customForma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3"/>
      <c r="AV43" s="52"/>
      <c r="AW43" s="52"/>
      <c r="AX43" s="52"/>
      <c r="AY43" s="52"/>
      <c r="AZ43" s="52"/>
      <c r="BA43" s="53"/>
    </row>
    <row r="44" spans="1:53" s="54" customForma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3"/>
      <c r="AV44" s="52"/>
      <c r="AW44" s="52"/>
      <c r="AX44" s="52"/>
      <c r="AY44" s="52"/>
      <c r="AZ44" s="52"/>
      <c r="BA44" s="53"/>
    </row>
    <row r="45" spans="1:53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3"/>
      <c r="AV45" s="52"/>
      <c r="AW45" s="52"/>
      <c r="AX45" s="52"/>
      <c r="AY45" s="52"/>
      <c r="AZ45" s="52"/>
      <c r="BA45" s="53"/>
    </row>
    <row r="46" spans="1:53" s="54" customForma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3"/>
      <c r="AV46" s="52"/>
      <c r="AW46" s="52"/>
      <c r="AX46" s="52"/>
      <c r="AY46" s="52"/>
      <c r="AZ46" s="52"/>
      <c r="BA46" s="53"/>
    </row>
    <row r="47" spans="1:53" s="54" customForma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3"/>
      <c r="AV47" s="52"/>
      <c r="AW47" s="52"/>
      <c r="AX47" s="52"/>
      <c r="AY47" s="52"/>
      <c r="AZ47" s="52"/>
      <c r="BA47" s="53"/>
    </row>
    <row r="48" spans="1:53" s="54" customForma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3"/>
      <c r="AV48" s="52"/>
      <c r="AW48" s="52"/>
      <c r="AX48" s="52"/>
      <c r="AY48" s="52"/>
      <c r="AZ48" s="52"/>
      <c r="BA48" s="53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3"/>
      <c r="AV49" s="52"/>
      <c r="AW49" s="52"/>
      <c r="AX49" s="52"/>
      <c r="AY49" s="52"/>
      <c r="AZ49" s="52"/>
      <c r="BA49" s="53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3"/>
      <c r="AV50" s="52"/>
      <c r="AW50" s="52"/>
      <c r="AX50" s="52"/>
      <c r="AY50" s="52"/>
      <c r="AZ50" s="52"/>
      <c r="BA50" s="53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3"/>
      <c r="AV51" s="52"/>
      <c r="AW51" s="52"/>
      <c r="AX51" s="52"/>
      <c r="AY51" s="52"/>
      <c r="AZ51" s="52"/>
      <c r="BA51" s="53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3"/>
      <c r="AV52" s="52"/>
      <c r="AW52" s="52"/>
      <c r="AX52" s="52"/>
      <c r="AY52" s="52"/>
      <c r="AZ52" s="52"/>
      <c r="BA52" s="53"/>
    </row>
    <row r="53" spans="1:53" s="54" customForma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3"/>
      <c r="AV53" s="52"/>
      <c r="AW53" s="52"/>
      <c r="AX53" s="52"/>
      <c r="AY53" s="52"/>
      <c r="AZ53" s="52"/>
      <c r="BA53" s="53"/>
    </row>
    <row r="54" spans="1:53" s="54" customForma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3"/>
      <c r="AV54" s="52"/>
      <c r="AW54" s="52"/>
      <c r="AX54" s="52"/>
      <c r="AY54" s="52"/>
      <c r="AZ54" s="52"/>
      <c r="BA54" s="53"/>
    </row>
    <row r="55" spans="1:53" s="54" customForma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3"/>
      <c r="AV55" s="52"/>
      <c r="AW55" s="52"/>
      <c r="AX55" s="52"/>
      <c r="AY55" s="52"/>
      <c r="AZ55" s="52"/>
      <c r="BA55" s="53"/>
    </row>
    <row r="56" spans="1:53" s="54" customForma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3"/>
      <c r="AV56" s="52"/>
      <c r="AW56" s="52"/>
      <c r="AX56" s="52"/>
      <c r="AY56" s="52"/>
      <c r="AZ56" s="52"/>
      <c r="BA56" s="53"/>
    </row>
    <row r="57" spans="1:53" s="54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3"/>
      <c r="AV57" s="52"/>
      <c r="AW57" s="52"/>
      <c r="AX57" s="52"/>
      <c r="AY57" s="52"/>
      <c r="AZ57" s="52"/>
      <c r="BA57" s="53"/>
    </row>
    <row r="58" spans="1:53" s="54" customForma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3"/>
      <c r="AV58" s="52"/>
      <c r="AW58" s="52"/>
      <c r="AX58" s="52"/>
      <c r="AY58" s="52"/>
      <c r="AZ58" s="52"/>
      <c r="BA58" s="53"/>
    </row>
    <row r="59" spans="1:53" s="54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3"/>
      <c r="AV59" s="52"/>
      <c r="AW59" s="52"/>
      <c r="AX59" s="52"/>
      <c r="AY59" s="52"/>
      <c r="AZ59" s="52"/>
      <c r="BA59" s="53"/>
    </row>
    <row r="60" spans="1:53" s="54" customForma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3"/>
      <c r="AV60" s="52"/>
      <c r="AW60" s="52"/>
      <c r="AX60" s="52"/>
      <c r="AY60" s="52"/>
      <c r="AZ60" s="52"/>
      <c r="BA60" s="53"/>
    </row>
    <row r="61" spans="1:53" s="54" customForma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3"/>
      <c r="AV61" s="52"/>
      <c r="AW61" s="52"/>
      <c r="AX61" s="52"/>
      <c r="AY61" s="52"/>
      <c r="AZ61" s="52"/>
      <c r="BA61" s="53"/>
    </row>
    <row r="62" spans="1:53" s="54" customForma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3"/>
      <c r="AV62" s="52"/>
      <c r="AW62" s="52"/>
      <c r="AX62" s="52"/>
      <c r="AY62" s="52"/>
      <c r="AZ62" s="52"/>
      <c r="BA62" s="53"/>
    </row>
    <row r="63" spans="1:53" s="54" customForma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3"/>
      <c r="AV63" s="52"/>
      <c r="AW63" s="52"/>
      <c r="AX63" s="52"/>
      <c r="AY63" s="52"/>
      <c r="AZ63" s="52"/>
      <c r="BA63" s="53"/>
    </row>
    <row r="64" spans="1:53" s="54" customForma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3"/>
      <c r="AV64" s="52"/>
      <c r="AW64" s="52"/>
      <c r="AX64" s="52"/>
      <c r="AY64" s="52"/>
      <c r="AZ64" s="52"/>
      <c r="BA64" s="53"/>
    </row>
    <row r="65" spans="1:53" s="54" customForma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3"/>
      <c r="AV65" s="52"/>
      <c r="AW65" s="52"/>
      <c r="AX65" s="52"/>
      <c r="AY65" s="52"/>
      <c r="AZ65" s="52"/>
      <c r="BA65" s="53"/>
    </row>
    <row r="66" spans="1:53" s="54" customForma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3"/>
      <c r="AV66" s="52"/>
      <c r="AW66" s="52"/>
      <c r="AX66" s="52"/>
      <c r="AY66" s="52"/>
      <c r="AZ66" s="52"/>
      <c r="BA66" s="53"/>
    </row>
  </sheetData>
  <mergeCells count="61">
    <mergeCell ref="BD9:BE9"/>
    <mergeCell ref="A31:G31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2">
    <cfRule type="cellIs" dxfId="36" priority="5" stopIfTrue="1" operator="greaterThan">
      <formula>1</formula>
    </cfRule>
  </conditionalFormatting>
  <conditionalFormatting sqref="BD12:BD30">
    <cfRule type="cellIs" dxfId="35" priority="6" stopIfTrue="1" operator="notBetween">
      <formula>1</formula>
      <formula>1</formula>
    </cfRule>
  </conditionalFormatting>
  <conditionalFormatting sqref="AJ12:AJ30">
    <cfRule type="cellIs" dxfId="34" priority="7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Footer>&amp;A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BS25"/>
  <sheetViews>
    <sheetView zoomScale="75" zoomScaleNormal="75" workbookViewId="0">
      <selection activeCell="BQ11" sqref="BQ11"/>
    </sheetView>
  </sheetViews>
  <sheetFormatPr defaultRowHeight="21.75"/>
  <cols>
    <col min="1" max="1" width="8.5703125" style="22" customWidth="1"/>
    <col min="2" max="4" width="2.42578125" style="22" customWidth="1"/>
    <col min="5" max="5" width="2.85546875" style="22" customWidth="1"/>
    <col min="6" max="6" width="2.42578125" style="22" customWidth="1"/>
    <col min="7" max="7" width="3.28515625" style="22" customWidth="1"/>
    <col min="8" max="14" width="2.5703125" style="22" customWidth="1"/>
    <col min="15" max="15" width="3.28515625" style="22" customWidth="1"/>
    <col min="16" max="16" width="3.7109375" style="22" customWidth="1"/>
    <col min="17" max="17" width="4" style="22" customWidth="1"/>
    <col min="18" max="28" width="3.7109375" style="22" customWidth="1"/>
    <col min="29" max="32" width="4" style="22" customWidth="1"/>
    <col min="33" max="44" width="2.42578125" style="22" customWidth="1"/>
    <col min="45" max="45" width="4.5703125" style="22" customWidth="1"/>
    <col min="46" max="46" width="3.5703125" style="22" customWidth="1"/>
    <col min="47" max="47" width="3.7109375" style="22" customWidth="1"/>
    <col min="48" max="48" width="4.28515625" style="22" customWidth="1"/>
    <col min="49" max="49" width="4.42578125" style="22" customWidth="1"/>
    <col min="50" max="50" width="3.7109375" style="22" customWidth="1"/>
    <col min="51" max="51" width="4.28515625" style="22" customWidth="1"/>
    <col min="52" max="52" width="4.42578125" style="22" customWidth="1"/>
    <col min="53" max="53" width="3.140625" style="22" customWidth="1"/>
    <col min="54" max="54" width="3.85546875" style="22" customWidth="1"/>
    <col min="55" max="55" width="4.28515625" style="22" customWidth="1"/>
    <col min="56" max="56" width="3.85546875" style="698" customWidth="1"/>
    <col min="57" max="57" width="3.5703125" style="22" customWidth="1"/>
    <col min="58" max="58" width="3.85546875" style="22" customWidth="1"/>
    <col min="59" max="59" width="3.7109375" style="22" customWidth="1"/>
    <col min="60" max="60" width="4.28515625" style="22" customWidth="1"/>
    <col min="61" max="61" width="4" style="22" customWidth="1"/>
    <col min="62" max="62" width="3.7109375" style="698" customWidth="1"/>
    <col min="63" max="65" width="3.7109375" style="22" customWidth="1"/>
    <col min="66" max="66" width="3.28515625" style="22" customWidth="1"/>
    <col min="67" max="67" width="3.5703125" style="22" customWidth="1"/>
    <col min="68" max="68" width="3.28515625" style="22" customWidth="1"/>
    <col min="69" max="69" width="12.42578125" style="22" customWidth="1"/>
    <col min="70" max="70" width="13.140625" style="22" customWidth="1"/>
    <col min="71" max="71" width="12.5703125" style="22" customWidth="1"/>
    <col min="72" max="16384" width="9.140625" style="22"/>
  </cols>
  <sheetData>
    <row r="1" spans="1:71" ht="24" customHeight="1">
      <c r="BO1" s="27" t="s">
        <v>61</v>
      </c>
    </row>
    <row r="2" spans="1:71" ht="29.25">
      <c r="A2" s="829" t="s">
        <v>445</v>
      </c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829"/>
      <c r="AC2" s="829"/>
      <c r="AD2" s="829"/>
      <c r="AE2" s="829"/>
      <c r="AF2" s="829"/>
      <c r="AG2" s="829"/>
      <c r="AH2" s="829"/>
      <c r="AI2" s="829"/>
      <c r="AJ2" s="829"/>
      <c r="AK2" s="829"/>
      <c r="AL2" s="829"/>
      <c r="AM2" s="829"/>
      <c r="AN2" s="829"/>
      <c r="AO2" s="829"/>
      <c r="AP2" s="829"/>
      <c r="AQ2" s="829"/>
      <c r="AR2" s="829"/>
      <c r="AS2" s="829"/>
      <c r="AT2" s="829"/>
      <c r="AU2" s="829"/>
      <c r="AV2" s="829"/>
      <c r="AW2" s="829"/>
      <c r="AX2" s="829"/>
      <c r="AY2" s="829"/>
      <c r="AZ2" s="829"/>
      <c r="BA2" s="829"/>
      <c r="BB2" s="829"/>
      <c r="BC2" s="829"/>
      <c r="BD2" s="829"/>
      <c r="BE2" s="829"/>
      <c r="BF2" s="829"/>
      <c r="BG2" s="829"/>
      <c r="BH2" s="829"/>
      <c r="BI2" s="829"/>
      <c r="BJ2" s="829"/>
      <c r="BK2" s="829"/>
      <c r="BL2" s="829"/>
      <c r="BM2" s="829"/>
      <c r="BN2" s="829"/>
      <c r="BO2" s="829"/>
    </row>
    <row r="3" spans="1:71" ht="26.25">
      <c r="A3" s="830" t="s">
        <v>219</v>
      </c>
      <c r="B3" s="830"/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0"/>
      <c r="U3" s="830"/>
      <c r="V3" s="830"/>
      <c r="W3" s="830"/>
      <c r="X3" s="830"/>
      <c r="Y3" s="830"/>
      <c r="Z3" s="830"/>
      <c r="AA3" s="830"/>
      <c r="AB3" s="830"/>
      <c r="AC3" s="830"/>
      <c r="AD3" s="830"/>
      <c r="AE3" s="830"/>
      <c r="AF3" s="830"/>
      <c r="AG3" s="830"/>
      <c r="AH3" s="830"/>
      <c r="AI3" s="830"/>
      <c r="AJ3" s="830"/>
      <c r="AK3" s="830"/>
      <c r="AL3" s="830"/>
      <c r="AM3" s="830"/>
      <c r="AN3" s="830"/>
      <c r="AO3" s="830"/>
      <c r="AP3" s="830"/>
      <c r="AQ3" s="830"/>
      <c r="AR3" s="830"/>
      <c r="AS3" s="830"/>
      <c r="AT3" s="830"/>
      <c r="AU3" s="830"/>
      <c r="AV3" s="830"/>
      <c r="AW3" s="830"/>
      <c r="AX3" s="830"/>
      <c r="AY3" s="830"/>
      <c r="AZ3" s="830"/>
      <c r="BA3" s="830"/>
      <c r="BB3" s="830"/>
      <c r="BC3" s="830"/>
      <c r="BD3" s="830"/>
      <c r="BE3" s="830"/>
      <c r="BF3" s="830"/>
      <c r="BG3" s="830"/>
      <c r="BH3" s="830"/>
      <c r="BI3" s="830"/>
      <c r="BJ3" s="830"/>
      <c r="BK3" s="830"/>
      <c r="BL3" s="830"/>
      <c r="BM3" s="830"/>
      <c r="BN3" s="830"/>
      <c r="BO3" s="830"/>
    </row>
    <row r="4" spans="1:71" ht="26.25">
      <c r="A4" s="830" t="s">
        <v>220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  <c r="BB4" s="830"/>
      <c r="BC4" s="830"/>
      <c r="BD4" s="830"/>
      <c r="BE4" s="830"/>
      <c r="BF4" s="830"/>
      <c r="BG4" s="830"/>
      <c r="BH4" s="830"/>
      <c r="BI4" s="830"/>
      <c r="BJ4" s="830"/>
      <c r="BK4" s="830"/>
      <c r="BL4" s="830"/>
      <c r="BM4" s="830"/>
      <c r="BN4" s="830"/>
      <c r="BO4" s="830"/>
    </row>
    <row r="5" spans="1:71" ht="15.75" customHeight="1"/>
    <row r="6" spans="1:71" s="5" customFormat="1">
      <c r="A6" s="3"/>
      <c r="B6" s="831" t="s">
        <v>46</v>
      </c>
      <c r="C6" s="846"/>
      <c r="D6" s="846"/>
      <c r="E6" s="846"/>
      <c r="F6" s="846"/>
      <c r="G6" s="832"/>
      <c r="H6" s="831" t="s">
        <v>98</v>
      </c>
      <c r="I6" s="846"/>
      <c r="J6" s="846"/>
      <c r="K6" s="846"/>
      <c r="L6" s="846"/>
      <c r="M6" s="846"/>
      <c r="N6" s="846"/>
      <c r="O6" s="846"/>
      <c r="P6" s="832"/>
      <c r="Q6" s="835" t="s">
        <v>17</v>
      </c>
      <c r="R6" s="836"/>
      <c r="S6" s="836"/>
      <c r="T6" s="836"/>
      <c r="U6" s="836"/>
      <c r="V6" s="836"/>
      <c r="W6" s="836"/>
      <c r="X6" s="836"/>
      <c r="Y6" s="836"/>
      <c r="Z6" s="836"/>
      <c r="AA6" s="836"/>
      <c r="AB6" s="836"/>
      <c r="AC6" s="836"/>
      <c r="AD6" s="836"/>
      <c r="AE6" s="836"/>
      <c r="AF6" s="836"/>
      <c r="AG6" s="836"/>
      <c r="AH6" s="836"/>
      <c r="AI6" s="836"/>
      <c r="AJ6" s="836"/>
      <c r="AK6" s="836"/>
      <c r="AL6" s="836"/>
      <c r="AM6" s="836"/>
      <c r="AN6" s="836"/>
      <c r="AO6" s="836"/>
      <c r="AP6" s="836"/>
      <c r="AQ6" s="836"/>
      <c r="AR6" s="836"/>
      <c r="AS6" s="836"/>
      <c r="AT6" s="837"/>
      <c r="AU6" s="835" t="s">
        <v>42</v>
      </c>
      <c r="AV6" s="836"/>
      <c r="AW6" s="836"/>
      <c r="AX6" s="836"/>
      <c r="AY6" s="836"/>
      <c r="AZ6" s="837"/>
      <c r="BA6" s="831" t="s">
        <v>26</v>
      </c>
      <c r="BB6" s="846"/>
      <c r="BC6" s="832"/>
      <c r="BD6" s="690"/>
      <c r="BE6" s="3"/>
      <c r="BF6" s="2" t="s">
        <v>22</v>
      </c>
      <c r="BG6" s="2" t="s">
        <v>22</v>
      </c>
      <c r="BH6" s="2" t="s">
        <v>40</v>
      </c>
      <c r="BI6" s="2" t="s">
        <v>49</v>
      </c>
      <c r="BJ6" s="701" t="s">
        <v>72</v>
      </c>
      <c r="BK6" s="831" t="s">
        <v>52</v>
      </c>
      <c r="BL6" s="832"/>
      <c r="BM6" s="831" t="s">
        <v>52</v>
      </c>
      <c r="BN6" s="846"/>
      <c r="BO6" s="3" t="s">
        <v>49</v>
      </c>
      <c r="BQ6" s="852" t="s">
        <v>355</v>
      </c>
      <c r="BR6" s="852"/>
      <c r="BS6" s="852"/>
    </row>
    <row r="7" spans="1:71" s="5" customFormat="1">
      <c r="A7" s="7"/>
      <c r="B7" s="833"/>
      <c r="C7" s="847"/>
      <c r="D7" s="847"/>
      <c r="E7" s="847"/>
      <c r="F7" s="847"/>
      <c r="G7" s="834"/>
      <c r="H7" s="833"/>
      <c r="I7" s="847"/>
      <c r="J7" s="847"/>
      <c r="K7" s="847"/>
      <c r="L7" s="847"/>
      <c r="M7" s="847"/>
      <c r="N7" s="847"/>
      <c r="O7" s="847"/>
      <c r="P7" s="834"/>
      <c r="Q7" s="831" t="s">
        <v>208</v>
      </c>
      <c r="R7" s="832"/>
      <c r="S7" s="831" t="s">
        <v>209</v>
      </c>
      <c r="T7" s="832"/>
      <c r="U7" s="831" t="s">
        <v>210</v>
      </c>
      <c r="V7" s="832"/>
      <c r="W7" s="831" t="s">
        <v>211</v>
      </c>
      <c r="X7" s="832"/>
      <c r="Y7" s="831" t="s">
        <v>212</v>
      </c>
      <c r="Z7" s="832"/>
      <c r="AA7" s="831" t="s">
        <v>213</v>
      </c>
      <c r="AB7" s="832"/>
      <c r="AC7" s="831" t="s">
        <v>201</v>
      </c>
      <c r="AD7" s="832"/>
      <c r="AE7" s="831" t="s">
        <v>202</v>
      </c>
      <c r="AF7" s="832"/>
      <c r="AG7" s="831" t="s">
        <v>111</v>
      </c>
      <c r="AH7" s="832"/>
      <c r="AI7" s="831" t="s">
        <v>112</v>
      </c>
      <c r="AJ7" s="832"/>
      <c r="AK7" s="831" t="s">
        <v>113</v>
      </c>
      <c r="AL7" s="832"/>
      <c r="AM7" s="831" t="s">
        <v>114</v>
      </c>
      <c r="AN7" s="832"/>
      <c r="AO7" s="831" t="s">
        <v>115</v>
      </c>
      <c r="AP7" s="832"/>
      <c r="AQ7" s="831" t="s">
        <v>116</v>
      </c>
      <c r="AR7" s="832"/>
      <c r="AS7" s="831" t="s">
        <v>20</v>
      </c>
      <c r="AT7" s="832"/>
      <c r="AU7" s="835" t="s">
        <v>43</v>
      </c>
      <c r="AV7" s="836"/>
      <c r="AW7" s="837"/>
      <c r="AX7" s="835" t="s">
        <v>180</v>
      </c>
      <c r="AY7" s="836"/>
      <c r="AZ7" s="837"/>
      <c r="BA7" s="833"/>
      <c r="BB7" s="847"/>
      <c r="BC7" s="834"/>
      <c r="BD7" s="691" t="s">
        <v>27</v>
      </c>
      <c r="BE7" s="7" t="s">
        <v>22</v>
      </c>
      <c r="BF7" s="6" t="s">
        <v>66</v>
      </c>
      <c r="BG7" s="6" t="s">
        <v>68</v>
      </c>
      <c r="BH7" s="6" t="s">
        <v>38</v>
      </c>
      <c r="BI7" s="34" t="s">
        <v>72</v>
      </c>
      <c r="BJ7" s="692" t="s">
        <v>73</v>
      </c>
      <c r="BK7" s="833" t="s">
        <v>53</v>
      </c>
      <c r="BL7" s="834"/>
      <c r="BM7" s="833" t="s">
        <v>106</v>
      </c>
      <c r="BN7" s="847"/>
      <c r="BO7" s="7" t="s">
        <v>105</v>
      </c>
      <c r="BQ7" s="852" t="s">
        <v>356</v>
      </c>
      <c r="BR7" s="852"/>
      <c r="BS7" s="852"/>
    </row>
    <row r="8" spans="1:71" s="5" customFormat="1">
      <c r="A8" s="7" t="s">
        <v>47</v>
      </c>
      <c r="B8" s="6"/>
      <c r="C8" s="6"/>
      <c r="D8" s="6"/>
      <c r="E8" s="6"/>
      <c r="F8" s="6"/>
      <c r="G8" s="7"/>
      <c r="H8" s="6"/>
      <c r="I8" s="6"/>
      <c r="J8" s="6"/>
      <c r="K8" s="6"/>
      <c r="L8" s="6"/>
      <c r="M8" s="6"/>
      <c r="N8" s="6"/>
      <c r="O8" s="6"/>
      <c r="P8" s="6"/>
      <c r="Q8" s="833"/>
      <c r="R8" s="834"/>
      <c r="S8" s="833"/>
      <c r="T8" s="834"/>
      <c r="U8" s="833"/>
      <c r="V8" s="834"/>
      <c r="W8" s="833"/>
      <c r="X8" s="834"/>
      <c r="Y8" s="833"/>
      <c r="Z8" s="834"/>
      <c r="AA8" s="833"/>
      <c r="AB8" s="834"/>
      <c r="AC8" s="833"/>
      <c r="AD8" s="834"/>
      <c r="AE8" s="833"/>
      <c r="AF8" s="834"/>
      <c r="AG8" s="833"/>
      <c r="AH8" s="834"/>
      <c r="AI8" s="833"/>
      <c r="AJ8" s="834"/>
      <c r="AK8" s="833"/>
      <c r="AL8" s="834"/>
      <c r="AM8" s="833"/>
      <c r="AN8" s="834"/>
      <c r="AO8" s="833"/>
      <c r="AP8" s="834"/>
      <c r="AQ8" s="833"/>
      <c r="AR8" s="834"/>
      <c r="AS8" s="833"/>
      <c r="AT8" s="834"/>
      <c r="AU8" s="838" t="s">
        <v>21</v>
      </c>
      <c r="AV8" s="8" t="s">
        <v>22</v>
      </c>
      <c r="AW8" s="838" t="s">
        <v>20</v>
      </c>
      <c r="AX8" s="838" t="s">
        <v>21</v>
      </c>
      <c r="AY8" s="8" t="s">
        <v>22</v>
      </c>
      <c r="AZ8" s="838" t="s">
        <v>20</v>
      </c>
      <c r="BA8" s="838" t="s">
        <v>21</v>
      </c>
      <c r="BB8" s="8" t="s">
        <v>22</v>
      </c>
      <c r="BC8" s="838" t="s">
        <v>20</v>
      </c>
      <c r="BD8" s="692" t="s">
        <v>28</v>
      </c>
      <c r="BE8" s="7" t="s">
        <v>37</v>
      </c>
      <c r="BF8" s="7" t="s">
        <v>67</v>
      </c>
      <c r="BG8" s="7" t="s">
        <v>67</v>
      </c>
      <c r="BH8" s="7" t="s">
        <v>39</v>
      </c>
      <c r="BI8" s="7" t="s">
        <v>73</v>
      </c>
      <c r="BJ8" s="692" t="s">
        <v>74</v>
      </c>
      <c r="BK8" s="7" t="s">
        <v>49</v>
      </c>
      <c r="BL8" s="7" t="s">
        <v>49</v>
      </c>
      <c r="BM8" s="7" t="s">
        <v>49</v>
      </c>
      <c r="BN8" s="6" t="s">
        <v>49</v>
      </c>
      <c r="BO8" s="7" t="s">
        <v>109</v>
      </c>
      <c r="BQ8" s="852" t="s">
        <v>349</v>
      </c>
      <c r="BR8" s="852"/>
      <c r="BS8" s="233" t="s">
        <v>350</v>
      </c>
    </row>
    <row r="9" spans="1:71" s="5" customFormat="1">
      <c r="A9" s="7"/>
      <c r="B9" s="6">
        <v>1</v>
      </c>
      <c r="C9" s="6">
        <v>2</v>
      </c>
      <c r="D9" s="6">
        <v>3</v>
      </c>
      <c r="E9" s="6">
        <v>4</v>
      </c>
      <c r="F9" s="6">
        <v>5</v>
      </c>
      <c r="G9" s="7" t="s">
        <v>20</v>
      </c>
      <c r="H9" s="7" t="s">
        <v>103</v>
      </c>
      <c r="I9" s="7" t="s">
        <v>99</v>
      </c>
      <c r="J9" s="7" t="s">
        <v>101</v>
      </c>
      <c r="K9" s="7" t="s">
        <v>100</v>
      </c>
      <c r="L9" s="7" t="s">
        <v>102</v>
      </c>
      <c r="M9" s="7" t="s">
        <v>178</v>
      </c>
      <c r="N9" s="7" t="s">
        <v>179</v>
      </c>
      <c r="O9" s="7" t="s">
        <v>104</v>
      </c>
      <c r="P9" s="7" t="s">
        <v>20</v>
      </c>
      <c r="Q9" s="838" t="s">
        <v>18</v>
      </c>
      <c r="R9" s="838" t="s">
        <v>19</v>
      </c>
      <c r="S9" s="838" t="s">
        <v>18</v>
      </c>
      <c r="T9" s="838" t="s">
        <v>19</v>
      </c>
      <c r="U9" s="838" t="s">
        <v>18</v>
      </c>
      <c r="V9" s="838" t="s">
        <v>19</v>
      </c>
      <c r="W9" s="838" t="s">
        <v>18</v>
      </c>
      <c r="X9" s="838" t="s">
        <v>19</v>
      </c>
      <c r="Y9" s="838" t="s">
        <v>18</v>
      </c>
      <c r="Z9" s="838" t="s">
        <v>19</v>
      </c>
      <c r="AA9" s="838" t="s">
        <v>18</v>
      </c>
      <c r="AB9" s="838" t="s">
        <v>19</v>
      </c>
      <c r="AC9" s="838" t="s">
        <v>18</v>
      </c>
      <c r="AD9" s="838" t="s">
        <v>19</v>
      </c>
      <c r="AE9" s="838" t="s">
        <v>18</v>
      </c>
      <c r="AF9" s="838" t="s">
        <v>19</v>
      </c>
      <c r="AG9" s="838" t="s">
        <v>18</v>
      </c>
      <c r="AH9" s="838" t="s">
        <v>19</v>
      </c>
      <c r="AI9" s="838" t="s">
        <v>18</v>
      </c>
      <c r="AJ9" s="838" t="s">
        <v>19</v>
      </c>
      <c r="AK9" s="838" t="s">
        <v>18</v>
      </c>
      <c r="AL9" s="838" t="s">
        <v>19</v>
      </c>
      <c r="AM9" s="838" t="s">
        <v>18</v>
      </c>
      <c r="AN9" s="838" t="s">
        <v>19</v>
      </c>
      <c r="AO9" s="838" t="s">
        <v>18</v>
      </c>
      <c r="AP9" s="838" t="s">
        <v>19</v>
      </c>
      <c r="AQ9" s="838" t="s">
        <v>18</v>
      </c>
      <c r="AR9" s="838" t="s">
        <v>19</v>
      </c>
      <c r="AS9" s="838" t="s">
        <v>18</v>
      </c>
      <c r="AT9" s="838" t="s">
        <v>19</v>
      </c>
      <c r="AU9" s="839"/>
      <c r="AV9" s="8" t="s">
        <v>25</v>
      </c>
      <c r="AW9" s="839"/>
      <c r="AX9" s="839"/>
      <c r="AY9" s="8" t="s">
        <v>25</v>
      </c>
      <c r="AZ9" s="839"/>
      <c r="BA9" s="839"/>
      <c r="BB9" s="8" t="s">
        <v>25</v>
      </c>
      <c r="BC9" s="839"/>
      <c r="BD9" s="692"/>
      <c r="BE9" s="351" t="s">
        <v>439</v>
      </c>
      <c r="BF9" s="7" t="s">
        <v>38</v>
      </c>
      <c r="BG9" s="7" t="s">
        <v>38</v>
      </c>
      <c r="BH9" s="7" t="s">
        <v>41</v>
      </c>
      <c r="BI9" s="7" t="s">
        <v>74</v>
      </c>
      <c r="BJ9" s="692" t="s">
        <v>28</v>
      </c>
      <c r="BK9" s="7" t="s">
        <v>63</v>
      </c>
      <c r="BL9" s="7" t="s">
        <v>62</v>
      </c>
      <c r="BM9" s="7" t="s">
        <v>107</v>
      </c>
      <c r="BN9" s="6" t="s">
        <v>108</v>
      </c>
      <c r="BO9" s="7" t="s">
        <v>110</v>
      </c>
      <c r="BQ9" s="233" t="s">
        <v>351</v>
      </c>
      <c r="BR9" s="233" t="s">
        <v>352</v>
      </c>
      <c r="BS9" s="233" t="s">
        <v>353</v>
      </c>
    </row>
    <row r="10" spans="1:71" s="5" customFormat="1">
      <c r="A10" s="11"/>
      <c r="B10" s="26"/>
      <c r="C10" s="26"/>
      <c r="D10" s="26"/>
      <c r="E10" s="26"/>
      <c r="F10" s="2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840"/>
      <c r="R10" s="840"/>
      <c r="S10" s="840"/>
      <c r="T10" s="840"/>
      <c r="U10" s="840"/>
      <c r="V10" s="840"/>
      <c r="W10" s="840"/>
      <c r="X10" s="840"/>
      <c r="Y10" s="840"/>
      <c r="Z10" s="840"/>
      <c r="AA10" s="840"/>
      <c r="AB10" s="840"/>
      <c r="AC10" s="840"/>
      <c r="AD10" s="840"/>
      <c r="AE10" s="840"/>
      <c r="AF10" s="840"/>
      <c r="AG10" s="840"/>
      <c r="AH10" s="840"/>
      <c r="AI10" s="840"/>
      <c r="AJ10" s="840"/>
      <c r="AK10" s="840"/>
      <c r="AL10" s="840"/>
      <c r="AM10" s="840"/>
      <c r="AN10" s="840"/>
      <c r="AO10" s="840"/>
      <c r="AP10" s="840"/>
      <c r="AQ10" s="840"/>
      <c r="AR10" s="840"/>
      <c r="AS10" s="840"/>
      <c r="AT10" s="840"/>
      <c r="AU10" s="840"/>
      <c r="AV10" s="14"/>
      <c r="AW10" s="840"/>
      <c r="AX10" s="840"/>
      <c r="AY10" s="10"/>
      <c r="AZ10" s="840"/>
      <c r="BA10" s="840"/>
      <c r="BB10" s="10"/>
      <c r="BC10" s="840"/>
      <c r="BD10" s="693"/>
      <c r="BE10" s="13"/>
      <c r="BF10" s="13"/>
      <c r="BG10" s="13"/>
      <c r="BH10" s="11"/>
      <c r="BI10" s="11"/>
      <c r="BJ10" s="702"/>
      <c r="BK10" s="11" t="s">
        <v>50</v>
      </c>
      <c r="BL10" s="11" t="s">
        <v>51</v>
      </c>
      <c r="BM10" s="11" t="s">
        <v>50</v>
      </c>
      <c r="BN10" s="26" t="s">
        <v>51</v>
      </c>
      <c r="BO10" s="11" t="s">
        <v>50</v>
      </c>
      <c r="BQ10" s="233"/>
      <c r="BR10" s="233"/>
      <c r="BS10" s="233" t="s">
        <v>354</v>
      </c>
    </row>
    <row r="11" spans="1:71" s="35" customFormat="1" ht="27.75" customHeight="1">
      <c r="A11" s="28" t="s">
        <v>54</v>
      </c>
      <c r="B11" s="28">
        <v>4</v>
      </c>
      <c r="C11" s="28"/>
      <c r="D11" s="28"/>
      <c r="E11" s="28">
        <v>12</v>
      </c>
      <c r="F11" s="28"/>
      <c r="G11" s="41">
        <f t="shared" ref="G11:G17" si="0">SUM(B11:F11)</f>
        <v>16</v>
      </c>
      <c r="H11" s="28"/>
      <c r="I11" s="28"/>
      <c r="J11" s="28"/>
      <c r="K11" s="28"/>
      <c r="L11" s="28"/>
      <c r="M11" s="28"/>
      <c r="N11" s="28"/>
      <c r="O11" s="28">
        <v>16</v>
      </c>
      <c r="P11" s="41">
        <f>SUM(H11:O11)</f>
        <v>16</v>
      </c>
      <c r="Q11" s="42">
        <f>SUM(ป1!H29)</f>
        <v>66</v>
      </c>
      <c r="R11" s="42">
        <f>SUM(ป1!I29)</f>
        <v>13</v>
      </c>
      <c r="S11" s="42">
        <f>SUM(ป1!J29)</f>
        <v>70</v>
      </c>
      <c r="T11" s="42">
        <f>SUM(ป1!K29)</f>
        <v>13</v>
      </c>
      <c r="U11" s="42">
        <f>SUM(ป1!L29)</f>
        <v>106</v>
      </c>
      <c r="V11" s="42">
        <f>SUM(ป1!M29)</f>
        <v>16</v>
      </c>
      <c r="W11" s="42">
        <f>SUM(ป1!N29)</f>
        <v>104</v>
      </c>
      <c r="X11" s="42">
        <f>SUM(ป1!O29)</f>
        <v>16</v>
      </c>
      <c r="Y11" s="42">
        <f>SUM(ป1!P29)</f>
        <v>87</v>
      </c>
      <c r="Z11" s="42">
        <f>SUM(ป1!Q29)</f>
        <v>16</v>
      </c>
      <c r="AA11" s="42">
        <f>SUM(ป1!R29)</f>
        <v>91</v>
      </c>
      <c r="AB11" s="42">
        <f>SUM(ป1!S29)</f>
        <v>15</v>
      </c>
      <c r="AC11" s="42">
        <f>SUM(ป1!T29)</f>
        <v>93</v>
      </c>
      <c r="AD11" s="42">
        <f>SUM(ป1!U29)</f>
        <v>16</v>
      </c>
      <c r="AE11" s="42">
        <f>SUM(ป1!V29)</f>
        <v>112</v>
      </c>
      <c r="AF11" s="42">
        <f>SUM(ป1!W29)</f>
        <v>16</v>
      </c>
      <c r="AG11" s="42">
        <f>SUM(ป1!X29)</f>
        <v>0</v>
      </c>
      <c r="AH11" s="42">
        <f>SUM(ป1!Y29)</f>
        <v>0</v>
      </c>
      <c r="AI11" s="42">
        <f>SUM(ป1!Z29)</f>
        <v>0</v>
      </c>
      <c r="AJ11" s="42">
        <f>SUM(ป1!AA29)</f>
        <v>0</v>
      </c>
      <c r="AK11" s="42">
        <f>SUM(ป1!AB29)</f>
        <v>0</v>
      </c>
      <c r="AL11" s="42">
        <f>SUM(ป1!AC29)</f>
        <v>0</v>
      </c>
      <c r="AM11" s="42">
        <f>SUM(ป1!AD29)</f>
        <v>0</v>
      </c>
      <c r="AN11" s="42">
        <f>SUM(ป1!AE29)</f>
        <v>0</v>
      </c>
      <c r="AO11" s="42">
        <f>SUM(ป1!AF29)</f>
        <v>0</v>
      </c>
      <c r="AP11" s="42">
        <f>SUM(ป1!AG29)</f>
        <v>0</v>
      </c>
      <c r="AQ11" s="42">
        <f>SUM(ป1!AH29)</f>
        <v>0</v>
      </c>
      <c r="AR11" s="42">
        <f>SUM(ป1!AI29)</f>
        <v>0</v>
      </c>
      <c r="AS11" s="42">
        <f>SUM(ป1!AJ29)</f>
        <v>729</v>
      </c>
      <c r="AT11" s="42">
        <f>SUM(ป1!AK29)</f>
        <v>121</v>
      </c>
      <c r="AU11" s="42">
        <f>SUM(ป1!AL29)</f>
        <v>16</v>
      </c>
      <c r="AV11" s="42">
        <f>SUM(ป1!AM29)</f>
        <v>74</v>
      </c>
      <c r="AW11" s="42">
        <f>SUM(ป1!AN29)</f>
        <v>90</v>
      </c>
      <c r="AX11" s="42">
        <f>SUM(ป1!AO29)</f>
        <v>16</v>
      </c>
      <c r="AY11" s="42">
        <f>SUM(ป1!AP29)</f>
        <v>43</v>
      </c>
      <c r="AZ11" s="42">
        <f>SUM(ป1!AQ29)</f>
        <v>59</v>
      </c>
      <c r="BA11" s="42">
        <f>SUM(ป1!AR29)</f>
        <v>0</v>
      </c>
      <c r="BB11" s="42">
        <f>SUM(ป1!AS29)</f>
        <v>31</v>
      </c>
      <c r="BC11" s="42">
        <f>SUM(ป1!AT29)</f>
        <v>31</v>
      </c>
      <c r="BD11" s="699">
        <f>SUM(ป1!AU29)</f>
        <v>52.542372881355938</v>
      </c>
      <c r="BE11" s="42">
        <f>SUM(ป1!AV29)</f>
        <v>6</v>
      </c>
      <c r="BF11" s="42">
        <f>SUM(ป1!AW29)</f>
        <v>0</v>
      </c>
      <c r="BG11" s="42">
        <f>SUM(ป1!AX29)</f>
        <v>0</v>
      </c>
      <c r="BH11" s="42">
        <f>SUM(ป1!AY29)</f>
        <v>0</v>
      </c>
      <c r="BI11" s="42">
        <f>SUM(ป1!AZ29)</f>
        <v>25</v>
      </c>
      <c r="BJ11" s="699">
        <f>SUM(ป1!BA29)</f>
        <v>42.372881355932201</v>
      </c>
      <c r="BK11" s="28">
        <v>0</v>
      </c>
      <c r="BL11" s="28">
        <v>0</v>
      </c>
      <c r="BM11" s="28">
        <v>14</v>
      </c>
      <c r="BN11" s="28">
        <v>31</v>
      </c>
      <c r="BO11" s="37">
        <v>2</v>
      </c>
      <c r="BQ11" s="234">
        <f>SUM(G11)-P11</f>
        <v>0</v>
      </c>
      <c r="BR11" s="234">
        <f>SUM(P11)-BK11-BM11-BO11</f>
        <v>0</v>
      </c>
      <c r="BS11" s="234">
        <f>SUM(BC11)-BN11+BL11</f>
        <v>0</v>
      </c>
    </row>
    <row r="12" spans="1:71" s="35" customFormat="1" ht="24" customHeight="1">
      <c r="A12" s="29" t="s">
        <v>55</v>
      </c>
      <c r="B12" s="29">
        <v>2</v>
      </c>
      <c r="C12" s="29"/>
      <c r="D12" s="29"/>
      <c r="E12" s="29">
        <v>24</v>
      </c>
      <c r="F12" s="29"/>
      <c r="G12" s="41">
        <f t="shared" si="0"/>
        <v>26</v>
      </c>
      <c r="H12" s="29"/>
      <c r="I12" s="29"/>
      <c r="J12" s="29"/>
      <c r="K12" s="29"/>
      <c r="L12" s="29"/>
      <c r="M12" s="29"/>
      <c r="N12" s="29"/>
      <c r="O12" s="29">
        <v>26</v>
      </c>
      <c r="P12" s="41">
        <f t="shared" ref="P12:P17" si="1">SUM(H12:O12)</f>
        <v>26</v>
      </c>
      <c r="Q12" s="43">
        <f>SUM(ป2!H39)</f>
        <v>240</v>
      </c>
      <c r="R12" s="43">
        <f>SUM(ป2!I39)</f>
        <v>24</v>
      </c>
      <c r="S12" s="43">
        <f>SUM(ป2!J39)</f>
        <v>281</v>
      </c>
      <c r="T12" s="43">
        <f>SUM(ป2!K39)</f>
        <v>24</v>
      </c>
      <c r="U12" s="43">
        <f>SUM(ป2!L39)</f>
        <v>307</v>
      </c>
      <c r="V12" s="43">
        <f>SUM(ป2!M39)</f>
        <v>26</v>
      </c>
      <c r="W12" s="43">
        <f>SUM(ป2!N39)</f>
        <v>285</v>
      </c>
      <c r="X12" s="43">
        <f>SUM(ป2!O39)</f>
        <v>26</v>
      </c>
      <c r="Y12" s="43">
        <f>SUM(ป2!P39)</f>
        <v>297</v>
      </c>
      <c r="Z12" s="43">
        <f>SUM(ป2!Q39)</f>
        <v>26</v>
      </c>
      <c r="AA12" s="43">
        <f>SUM(ป2!R39)</f>
        <v>304</v>
      </c>
      <c r="AB12" s="43">
        <f>SUM(ป2!S39)</f>
        <v>26</v>
      </c>
      <c r="AC12" s="43">
        <f>SUM(ป2!T39)</f>
        <v>323</v>
      </c>
      <c r="AD12" s="43">
        <f>SUM(ป2!U39)</f>
        <v>26</v>
      </c>
      <c r="AE12" s="43">
        <f>SUM(ป2!V39)</f>
        <v>298</v>
      </c>
      <c r="AF12" s="43">
        <f>SUM(ป2!W39)</f>
        <v>26</v>
      </c>
      <c r="AG12" s="43">
        <f>SUM(ป2!X39)</f>
        <v>0</v>
      </c>
      <c r="AH12" s="43">
        <f>SUM(ป2!Y39)</f>
        <v>0</v>
      </c>
      <c r="AI12" s="43">
        <f>SUM(ป2!Z39)</f>
        <v>0</v>
      </c>
      <c r="AJ12" s="43">
        <f>SUM(ป2!AA39)</f>
        <v>0</v>
      </c>
      <c r="AK12" s="43">
        <f>SUM(ป2!AB39)</f>
        <v>0</v>
      </c>
      <c r="AL12" s="43">
        <f>SUM(ป2!AC39)</f>
        <v>0</v>
      </c>
      <c r="AM12" s="43">
        <f>SUM(ป2!AD39)</f>
        <v>0</v>
      </c>
      <c r="AN12" s="43">
        <f>SUM(ป2!AE39)</f>
        <v>0</v>
      </c>
      <c r="AO12" s="43">
        <f>SUM(ป2!AF39)</f>
        <v>0</v>
      </c>
      <c r="AP12" s="43">
        <f>SUM(ป2!AG39)</f>
        <v>0</v>
      </c>
      <c r="AQ12" s="43">
        <f>SUM(ป2!AH39)</f>
        <v>0</v>
      </c>
      <c r="AR12" s="43">
        <f>SUM(ป2!AI39)</f>
        <v>0</v>
      </c>
      <c r="AS12" s="43">
        <f>SUM(ป2!AJ39)</f>
        <v>2335</v>
      </c>
      <c r="AT12" s="43">
        <f>SUM(ป2!AK39)</f>
        <v>204</v>
      </c>
      <c r="AU12" s="43">
        <f>SUM(ป2!AL39)</f>
        <v>26</v>
      </c>
      <c r="AV12" s="43">
        <f>SUM(ป2!AM39)</f>
        <v>188</v>
      </c>
      <c r="AW12" s="43">
        <f>SUM(ป2!AN39)</f>
        <v>214</v>
      </c>
      <c r="AX12" s="43">
        <f>SUM(ป2!AO39)</f>
        <v>26</v>
      </c>
      <c r="AY12" s="43">
        <f>SUM(ป2!AP39)</f>
        <v>129</v>
      </c>
      <c r="AZ12" s="43">
        <f>SUM(ป2!AQ39)</f>
        <v>155</v>
      </c>
      <c r="BA12" s="43">
        <f>SUM(ป2!AR39)</f>
        <v>0</v>
      </c>
      <c r="BB12" s="43">
        <f>SUM(ป2!AS39)</f>
        <v>59</v>
      </c>
      <c r="BC12" s="43">
        <f>SUM(ป2!AT39)</f>
        <v>59</v>
      </c>
      <c r="BD12" s="703">
        <f>SUM(ป2!AU39)</f>
        <v>38.064516129032256</v>
      </c>
      <c r="BE12" s="43">
        <f>SUM(ป2!AV39)</f>
        <v>7</v>
      </c>
      <c r="BF12" s="43">
        <f>SUM(ป2!AW39)</f>
        <v>1</v>
      </c>
      <c r="BG12" s="43">
        <f>SUM(ป2!AX39)</f>
        <v>1</v>
      </c>
      <c r="BH12" s="43">
        <f>SUM(ป2!AY39)</f>
        <v>2</v>
      </c>
      <c r="BI12" s="43">
        <f>SUM(ป2!AZ39)</f>
        <v>54</v>
      </c>
      <c r="BJ12" s="703">
        <f>SUM(ป2!BA39)</f>
        <v>34.838709677419352</v>
      </c>
      <c r="BK12" s="29"/>
      <c r="BL12" s="29"/>
      <c r="BM12" s="29">
        <v>24</v>
      </c>
      <c r="BN12" s="29">
        <v>59</v>
      </c>
      <c r="BO12" s="29">
        <v>2</v>
      </c>
      <c r="BQ12" s="234">
        <f t="shared" ref="BQ12:BQ18" si="2">SUM(G12)-P12</f>
        <v>0</v>
      </c>
      <c r="BR12" s="234">
        <f t="shared" ref="BR12:BR18" si="3">SUM(P12)-BK12-BM12-BO12</f>
        <v>0</v>
      </c>
      <c r="BS12" s="234">
        <f t="shared" ref="BS12:BS18" si="4">SUM(BC12)-BN12+BL12</f>
        <v>0</v>
      </c>
    </row>
    <row r="13" spans="1:71" s="35" customFormat="1" ht="24" customHeight="1">
      <c r="A13" s="29" t="s">
        <v>56</v>
      </c>
      <c r="B13" s="29">
        <v>5</v>
      </c>
      <c r="C13" s="29"/>
      <c r="D13" s="29"/>
      <c r="E13" s="29">
        <v>39</v>
      </c>
      <c r="F13" s="29"/>
      <c r="G13" s="41">
        <f t="shared" si="0"/>
        <v>44</v>
      </c>
      <c r="H13" s="29"/>
      <c r="I13" s="29"/>
      <c r="J13" s="29"/>
      <c r="K13" s="29"/>
      <c r="L13" s="29"/>
      <c r="M13" s="29"/>
      <c r="N13" s="29"/>
      <c r="O13" s="29">
        <v>44</v>
      </c>
      <c r="P13" s="41">
        <f t="shared" si="1"/>
        <v>44</v>
      </c>
      <c r="Q13" s="43">
        <f>SUM(ป3!H57)</f>
        <v>838</v>
      </c>
      <c r="R13" s="43">
        <f>SUM(ป3!I57)</f>
        <v>44</v>
      </c>
      <c r="S13" s="43">
        <f>SUM(ป3!J57)</f>
        <v>941</v>
      </c>
      <c r="T13" s="43">
        <f>SUM(ป3!K57)</f>
        <v>46</v>
      </c>
      <c r="U13" s="43">
        <f>SUM(ป3!L57)</f>
        <v>940</v>
      </c>
      <c r="V13" s="43">
        <f>SUM(ป3!M57)</f>
        <v>44</v>
      </c>
      <c r="W13" s="43">
        <f>SUM(ป3!N57)</f>
        <v>940</v>
      </c>
      <c r="X13" s="43">
        <f>SUM(ป3!O57)</f>
        <v>44</v>
      </c>
      <c r="Y13" s="43">
        <f>SUM(ป3!P57)</f>
        <v>958</v>
      </c>
      <c r="Z13" s="43">
        <f>SUM(ป3!Q57)</f>
        <v>44</v>
      </c>
      <c r="AA13" s="43">
        <f>SUM(ป3!R57)</f>
        <v>977</v>
      </c>
      <c r="AB13" s="43">
        <f>SUM(ป3!S57)</f>
        <v>44</v>
      </c>
      <c r="AC13" s="43">
        <f>SUM(ป3!T57)</f>
        <v>923</v>
      </c>
      <c r="AD13" s="43">
        <f>SUM(ป3!U57)</f>
        <v>44</v>
      </c>
      <c r="AE13" s="43">
        <f>SUM(ป3!V57)</f>
        <v>929</v>
      </c>
      <c r="AF13" s="43">
        <f>SUM(ป3!W57)</f>
        <v>44</v>
      </c>
      <c r="AG13" s="43">
        <f>SUM(ป3!X57)</f>
        <v>0</v>
      </c>
      <c r="AH13" s="43">
        <f>SUM(ป3!Y57)</f>
        <v>0</v>
      </c>
      <c r="AI13" s="43">
        <f>SUM(ป3!Z57)</f>
        <v>0</v>
      </c>
      <c r="AJ13" s="43">
        <f>SUM(ป3!AA57)</f>
        <v>0</v>
      </c>
      <c r="AK13" s="43">
        <f>SUM(ป3!AB57)</f>
        <v>0</v>
      </c>
      <c r="AL13" s="43">
        <f>SUM(ป3!AC57)</f>
        <v>0</v>
      </c>
      <c r="AM13" s="43">
        <f>SUM(ป3!AD57)</f>
        <v>0</v>
      </c>
      <c r="AN13" s="43">
        <f>SUM(ป3!AE57)</f>
        <v>0</v>
      </c>
      <c r="AO13" s="43">
        <f>SUM(ป3!AF57)</f>
        <v>0</v>
      </c>
      <c r="AP13" s="43">
        <f>SUM(ป3!AG57)</f>
        <v>0</v>
      </c>
      <c r="AQ13" s="43">
        <f>SUM(ป3!AH57)</f>
        <v>0</v>
      </c>
      <c r="AR13" s="43">
        <f>SUM(ป3!AI57)</f>
        <v>0</v>
      </c>
      <c r="AS13" s="43">
        <f>SUM(ป3!AJ57)</f>
        <v>7446</v>
      </c>
      <c r="AT13" s="43">
        <f>SUM(ป3!AK57)</f>
        <v>354</v>
      </c>
      <c r="AU13" s="43">
        <f>SUM(ป3!AL57)</f>
        <v>45</v>
      </c>
      <c r="AV13" s="43">
        <f>SUM(ป3!AM57)</f>
        <v>443</v>
      </c>
      <c r="AW13" s="43">
        <f>SUM(ป3!AN57)</f>
        <v>488</v>
      </c>
      <c r="AX13" s="43">
        <f>SUM(ป3!AO57)</f>
        <v>44</v>
      </c>
      <c r="AY13" s="43">
        <f>SUM(ป3!AP57)</f>
        <v>417</v>
      </c>
      <c r="AZ13" s="43">
        <f>SUM(ป3!AQ57)</f>
        <v>461</v>
      </c>
      <c r="BA13" s="43">
        <f>SUM(ป3!AR57)</f>
        <v>1</v>
      </c>
      <c r="BB13" s="43">
        <f>SUM(ป3!AS57)</f>
        <v>26</v>
      </c>
      <c r="BC13" s="43">
        <f>SUM(ป3!AT57)</f>
        <v>27</v>
      </c>
      <c r="BD13" s="703">
        <f>SUM(ป3!AU57)</f>
        <v>5.8568329718004337</v>
      </c>
      <c r="BE13" s="43">
        <f>SUM(ป3!AV57)</f>
        <v>14</v>
      </c>
      <c r="BF13" s="43">
        <f>SUM(ป3!AW57)</f>
        <v>3</v>
      </c>
      <c r="BG13" s="43">
        <f>SUM(ป3!AX57)</f>
        <v>1</v>
      </c>
      <c r="BH13" s="43">
        <f>SUM(ป3!AY57)</f>
        <v>4</v>
      </c>
      <c r="BI13" s="43">
        <f>SUM(ป3!AZ57)</f>
        <v>15</v>
      </c>
      <c r="BJ13" s="703">
        <f>SUM(ป3!BA57)</f>
        <v>3.2537960954446854</v>
      </c>
      <c r="BK13" s="44">
        <v>5</v>
      </c>
      <c r="BL13" s="29">
        <v>6</v>
      </c>
      <c r="BM13" s="44">
        <v>21</v>
      </c>
      <c r="BN13" s="29">
        <v>33</v>
      </c>
      <c r="BO13" s="44">
        <v>18</v>
      </c>
      <c r="BQ13" s="234">
        <f t="shared" si="2"/>
        <v>0</v>
      </c>
      <c r="BR13" s="234">
        <f t="shared" si="3"/>
        <v>0</v>
      </c>
      <c r="BS13" s="234">
        <f t="shared" si="4"/>
        <v>0</v>
      </c>
    </row>
    <row r="14" spans="1:71" s="35" customFormat="1" ht="24" customHeight="1">
      <c r="A14" s="29" t="s">
        <v>57</v>
      </c>
      <c r="B14" s="38">
        <v>2</v>
      </c>
      <c r="C14" s="38"/>
      <c r="D14" s="38"/>
      <c r="E14" s="38">
        <v>7</v>
      </c>
      <c r="F14" s="38"/>
      <c r="G14" s="41">
        <f t="shared" si="0"/>
        <v>9</v>
      </c>
      <c r="H14" s="38"/>
      <c r="I14" s="38"/>
      <c r="J14" s="38"/>
      <c r="K14" s="38"/>
      <c r="L14" s="38"/>
      <c r="M14" s="38"/>
      <c r="N14" s="38"/>
      <c r="O14" s="38">
        <v>9</v>
      </c>
      <c r="P14" s="41">
        <f t="shared" si="1"/>
        <v>9</v>
      </c>
      <c r="Q14" s="45">
        <f>SUM(ป4!H22)</f>
        <v>283</v>
      </c>
      <c r="R14" s="45">
        <f>SUM(ป4!I22)</f>
        <v>11</v>
      </c>
      <c r="S14" s="45">
        <f>SUM(ป4!J22)</f>
        <v>291</v>
      </c>
      <c r="T14" s="45">
        <f>SUM(ป4!K22)</f>
        <v>10</v>
      </c>
      <c r="U14" s="45">
        <f>SUM(ป4!L22)</f>
        <v>340</v>
      </c>
      <c r="V14" s="45">
        <f>SUM(ป4!M22)</f>
        <v>11</v>
      </c>
      <c r="W14" s="45">
        <f>SUM(ป4!N22)</f>
        <v>349</v>
      </c>
      <c r="X14" s="45">
        <f>SUM(ป4!O22)</f>
        <v>10</v>
      </c>
      <c r="Y14" s="45">
        <f>SUM(ป4!P22)</f>
        <v>328</v>
      </c>
      <c r="Z14" s="45">
        <f>SUM(ป4!Q22)</f>
        <v>10</v>
      </c>
      <c r="AA14" s="45">
        <f>SUM(ป4!R22)</f>
        <v>374</v>
      </c>
      <c r="AB14" s="45">
        <f>SUM(ป4!S22)</f>
        <v>9</v>
      </c>
      <c r="AC14" s="45">
        <f>SUM(ป4!T22)</f>
        <v>357</v>
      </c>
      <c r="AD14" s="45">
        <f>SUM(ป4!U22)</f>
        <v>9</v>
      </c>
      <c r="AE14" s="45">
        <f>SUM(ป4!V22)</f>
        <v>304</v>
      </c>
      <c r="AF14" s="45">
        <f>SUM(ป4!W22)</f>
        <v>9</v>
      </c>
      <c r="AG14" s="45">
        <f>SUM(ป4!X22)</f>
        <v>0</v>
      </c>
      <c r="AH14" s="45">
        <f>SUM(ป4!Y22)</f>
        <v>0</v>
      </c>
      <c r="AI14" s="45">
        <f>SUM(ป4!Z22)</f>
        <v>0</v>
      </c>
      <c r="AJ14" s="45">
        <f>SUM(ป4!AA22)</f>
        <v>0</v>
      </c>
      <c r="AK14" s="45">
        <f>SUM(ป4!AB22)</f>
        <v>0</v>
      </c>
      <c r="AL14" s="45">
        <f>SUM(ป4!AC22)</f>
        <v>0</v>
      </c>
      <c r="AM14" s="45">
        <f>SUM(ป4!AD22)</f>
        <v>0</v>
      </c>
      <c r="AN14" s="45">
        <f>SUM(ป4!AE22)</f>
        <v>0</v>
      </c>
      <c r="AO14" s="45">
        <f>SUM(ป4!AF22)</f>
        <v>0</v>
      </c>
      <c r="AP14" s="45">
        <f>SUM(ป4!AG22)</f>
        <v>0</v>
      </c>
      <c r="AQ14" s="45">
        <f>SUM(ป4!AH22)</f>
        <v>0</v>
      </c>
      <c r="AR14" s="45">
        <f>SUM(ป4!AI22)</f>
        <v>0</v>
      </c>
      <c r="AS14" s="45">
        <f>SUM(ป4!AJ22)</f>
        <v>2626</v>
      </c>
      <c r="AT14" s="45">
        <f>SUM(ป4!AK22)</f>
        <v>79</v>
      </c>
      <c r="AU14" s="45">
        <f>SUM(ป4!AL22)</f>
        <v>13</v>
      </c>
      <c r="AV14" s="45">
        <f>SUM(ป4!AM22)</f>
        <v>134</v>
      </c>
      <c r="AW14" s="45">
        <f>SUM(ป4!AN22)</f>
        <v>147</v>
      </c>
      <c r="AX14" s="45">
        <f>SUM(ป4!AO22)</f>
        <v>9</v>
      </c>
      <c r="AY14" s="45">
        <f>SUM(ป4!AP22)</f>
        <v>111</v>
      </c>
      <c r="AZ14" s="45">
        <f>SUM(ป4!AQ22)</f>
        <v>120</v>
      </c>
      <c r="BA14" s="45">
        <f>SUM(ป4!AR22)</f>
        <v>4</v>
      </c>
      <c r="BB14" s="45">
        <f>SUM(ป4!AS22)</f>
        <v>23</v>
      </c>
      <c r="BC14" s="45">
        <f>SUM(ป4!AT22)</f>
        <v>27</v>
      </c>
      <c r="BD14" s="704">
        <f>SUM(ป4!AU22)</f>
        <v>22.5</v>
      </c>
      <c r="BE14" s="45">
        <f>SUM(ป4!AV22)</f>
        <v>7</v>
      </c>
      <c r="BF14" s="45">
        <f>SUM(ป4!AW22)</f>
        <v>2</v>
      </c>
      <c r="BG14" s="45">
        <f>SUM(ป4!AX22)</f>
        <v>0</v>
      </c>
      <c r="BH14" s="45">
        <f>SUM(ป4!AY22)</f>
        <v>1</v>
      </c>
      <c r="BI14" s="45">
        <f>SUM(ป4!AZ22)</f>
        <v>19</v>
      </c>
      <c r="BJ14" s="704">
        <f>SUM(ป4!BA22)</f>
        <v>15.833333333333332</v>
      </c>
      <c r="BK14" s="46"/>
      <c r="BL14" s="38"/>
      <c r="BM14" s="46">
        <v>6</v>
      </c>
      <c r="BN14" s="38">
        <v>27</v>
      </c>
      <c r="BO14" s="46">
        <v>3</v>
      </c>
      <c r="BQ14" s="234">
        <f t="shared" si="2"/>
        <v>0</v>
      </c>
      <c r="BR14" s="234">
        <f t="shared" si="3"/>
        <v>0</v>
      </c>
      <c r="BS14" s="234">
        <f t="shared" si="4"/>
        <v>0</v>
      </c>
    </row>
    <row r="15" spans="1:71" s="35" customFormat="1" ht="24" customHeight="1">
      <c r="A15" s="29" t="s">
        <v>58</v>
      </c>
      <c r="B15" s="38">
        <v>3</v>
      </c>
      <c r="C15" s="38"/>
      <c r="D15" s="38"/>
      <c r="E15" s="38">
        <v>1</v>
      </c>
      <c r="F15" s="38"/>
      <c r="G15" s="41">
        <f t="shared" si="0"/>
        <v>4</v>
      </c>
      <c r="H15" s="38"/>
      <c r="I15" s="38"/>
      <c r="J15" s="38"/>
      <c r="K15" s="38"/>
      <c r="L15" s="38"/>
      <c r="M15" s="38"/>
      <c r="N15" s="38"/>
      <c r="O15" s="38">
        <v>4</v>
      </c>
      <c r="P15" s="41">
        <f t="shared" si="1"/>
        <v>4</v>
      </c>
      <c r="Q15" s="45">
        <f>SUM(ป5!H17)</f>
        <v>265</v>
      </c>
      <c r="R15" s="45">
        <f>SUM(ป5!I17)</f>
        <v>9</v>
      </c>
      <c r="S15" s="45">
        <f>SUM(ป5!J17)</f>
        <v>244</v>
      </c>
      <c r="T15" s="45">
        <f>SUM(ป5!K17)</f>
        <v>8</v>
      </c>
      <c r="U15" s="45">
        <f>SUM(ป5!L17)</f>
        <v>310</v>
      </c>
      <c r="V15" s="45">
        <f>SUM(ป5!M17)</f>
        <v>9</v>
      </c>
      <c r="W15" s="45">
        <f>SUM(ป5!N17)</f>
        <v>324</v>
      </c>
      <c r="X15" s="45">
        <f>SUM(ป5!O17)</f>
        <v>9</v>
      </c>
      <c r="Y15" s="45">
        <f>SUM(ป5!P17)</f>
        <v>337</v>
      </c>
      <c r="Z15" s="45">
        <f>SUM(ป5!Q17)</f>
        <v>10</v>
      </c>
      <c r="AA15" s="45">
        <f>SUM(ป5!R17)</f>
        <v>329</v>
      </c>
      <c r="AB15" s="45">
        <f>SUM(ป5!S17)</f>
        <v>10</v>
      </c>
      <c r="AC15" s="45">
        <f>SUM(ป5!T17)</f>
        <v>334</v>
      </c>
      <c r="AD15" s="45">
        <f>SUM(ป5!U17)</f>
        <v>9</v>
      </c>
      <c r="AE15" s="45">
        <f>SUM(ป5!V17)</f>
        <v>341</v>
      </c>
      <c r="AF15" s="45">
        <f>SUM(ป5!W17)</f>
        <v>10</v>
      </c>
      <c r="AG15" s="45">
        <f>SUM(ป5!X17)</f>
        <v>0</v>
      </c>
      <c r="AH15" s="45">
        <f>SUM(ป5!Y17)</f>
        <v>0</v>
      </c>
      <c r="AI15" s="45">
        <f>SUM(ป5!Z17)</f>
        <v>0</v>
      </c>
      <c r="AJ15" s="45">
        <f>SUM(ป5!AA17)</f>
        <v>0</v>
      </c>
      <c r="AK15" s="45">
        <f>SUM(ป5!AB17)</f>
        <v>0</v>
      </c>
      <c r="AL15" s="45">
        <f>SUM(ป5!AC17)</f>
        <v>0</v>
      </c>
      <c r="AM15" s="45">
        <f>SUM(ป5!AD17)</f>
        <v>0</v>
      </c>
      <c r="AN15" s="45">
        <f>SUM(ป5!AE17)</f>
        <v>0</v>
      </c>
      <c r="AO15" s="45">
        <f>SUM(ป5!AF17)</f>
        <v>0</v>
      </c>
      <c r="AP15" s="45">
        <f>SUM(ป5!AG17)</f>
        <v>0</v>
      </c>
      <c r="AQ15" s="45">
        <f>SUM(ป5!AH17)</f>
        <v>0</v>
      </c>
      <c r="AR15" s="45">
        <f>SUM(ป5!AI17)</f>
        <v>0</v>
      </c>
      <c r="AS15" s="45">
        <f>SUM(ป5!AJ17)</f>
        <v>2484</v>
      </c>
      <c r="AT15" s="45">
        <f>SUM(ป5!AK17)</f>
        <v>74</v>
      </c>
      <c r="AU15" s="45">
        <f>SUM(ป5!AL17)</f>
        <v>10</v>
      </c>
      <c r="AV15" s="45">
        <f>SUM(ป5!AM17)</f>
        <v>112</v>
      </c>
      <c r="AW15" s="45">
        <f>SUM(ป5!AN17)</f>
        <v>122</v>
      </c>
      <c r="AX15" s="45">
        <f>SUM(ป5!AO17)</f>
        <v>9</v>
      </c>
      <c r="AY15" s="45">
        <f>SUM(ป5!AP17)</f>
        <v>105</v>
      </c>
      <c r="AZ15" s="45">
        <f>SUM(ป5!AQ17)</f>
        <v>114</v>
      </c>
      <c r="BA15" s="45">
        <f>SUM(ป5!AR17)</f>
        <v>1</v>
      </c>
      <c r="BB15" s="45">
        <f>SUM(ป5!AS17)</f>
        <v>7</v>
      </c>
      <c r="BC15" s="45">
        <f>SUM(ป5!AT17)</f>
        <v>8</v>
      </c>
      <c r="BD15" s="704">
        <f>SUM(ป5!AU17)</f>
        <v>7.0175438596491224</v>
      </c>
      <c r="BE15" s="45">
        <f>SUM(ป5!AV17)</f>
        <v>1</v>
      </c>
      <c r="BF15" s="45">
        <f>SUM(ป5!AW17)</f>
        <v>1</v>
      </c>
      <c r="BG15" s="45">
        <f>SUM(ป5!AX17)</f>
        <v>0</v>
      </c>
      <c r="BH15" s="45">
        <f>SUM(ป5!AY17)</f>
        <v>1</v>
      </c>
      <c r="BI15" s="45">
        <f>SUM(ป5!AZ17)</f>
        <v>7</v>
      </c>
      <c r="BJ15" s="704">
        <f>SUM(ป5!BA17)</f>
        <v>6.140350877192982</v>
      </c>
      <c r="BK15" s="46">
        <v>1</v>
      </c>
      <c r="BL15" s="38">
        <v>1</v>
      </c>
      <c r="BM15" s="46">
        <v>2</v>
      </c>
      <c r="BN15" s="38">
        <v>9</v>
      </c>
      <c r="BO15" s="46">
        <v>1</v>
      </c>
      <c r="BQ15" s="234">
        <f t="shared" si="2"/>
        <v>0</v>
      </c>
      <c r="BR15" s="234">
        <f t="shared" si="3"/>
        <v>0</v>
      </c>
      <c r="BS15" s="234">
        <f t="shared" si="4"/>
        <v>0</v>
      </c>
    </row>
    <row r="16" spans="1:71" s="35" customFormat="1" ht="24" customHeight="1">
      <c r="A16" s="29" t="s">
        <v>59</v>
      </c>
      <c r="B16" s="38"/>
      <c r="C16" s="38"/>
      <c r="D16" s="38"/>
      <c r="E16" s="38"/>
      <c r="F16" s="38"/>
      <c r="G16" s="41">
        <f t="shared" si="0"/>
        <v>0</v>
      </c>
      <c r="H16" s="38"/>
      <c r="I16" s="38"/>
      <c r="J16" s="38"/>
      <c r="K16" s="38"/>
      <c r="L16" s="38"/>
      <c r="M16" s="38"/>
      <c r="N16" s="38"/>
      <c r="O16" s="38"/>
      <c r="P16" s="41">
        <f t="shared" si="1"/>
        <v>0</v>
      </c>
      <c r="Q16" s="45">
        <f>SUM(ป6!H49)</f>
        <v>0</v>
      </c>
      <c r="R16" s="45">
        <f>SUM(ป6!I49)</f>
        <v>0</v>
      </c>
      <c r="S16" s="45">
        <f>SUM(ป6!J49)</f>
        <v>0</v>
      </c>
      <c r="T16" s="45">
        <f>SUM(ป6!K49)</f>
        <v>0</v>
      </c>
      <c r="U16" s="45">
        <f>SUM(ป6!L49)</f>
        <v>0</v>
      </c>
      <c r="V16" s="45">
        <f>SUM(ป6!M49)</f>
        <v>0</v>
      </c>
      <c r="W16" s="45">
        <f>SUM(ป6!N49)</f>
        <v>0</v>
      </c>
      <c r="X16" s="45">
        <f>SUM(ป6!O49)</f>
        <v>0</v>
      </c>
      <c r="Y16" s="45">
        <f>SUM(ป6!P49)</f>
        <v>0</v>
      </c>
      <c r="Z16" s="45">
        <f>SUM(ป6!Q49)</f>
        <v>0</v>
      </c>
      <c r="AA16" s="45">
        <f>SUM(ป6!R49)</f>
        <v>0</v>
      </c>
      <c r="AB16" s="45">
        <f>SUM(ป6!S49)</f>
        <v>0</v>
      </c>
      <c r="AC16" s="45">
        <f>SUM(ป6!T49)</f>
        <v>0</v>
      </c>
      <c r="AD16" s="45">
        <f>SUM(ป6!U49)</f>
        <v>0</v>
      </c>
      <c r="AE16" s="45">
        <f>SUM(ป6!V49)</f>
        <v>0</v>
      </c>
      <c r="AF16" s="45">
        <f>SUM(ป6!W49)</f>
        <v>0</v>
      </c>
      <c r="AG16" s="45">
        <f>SUM(ป6!X49)</f>
        <v>0</v>
      </c>
      <c r="AH16" s="45">
        <f>SUM(ป6!Y49)</f>
        <v>0</v>
      </c>
      <c r="AI16" s="45">
        <f>SUM(ป6!Z49)</f>
        <v>0</v>
      </c>
      <c r="AJ16" s="45">
        <f>SUM(ป6!AA49)</f>
        <v>0</v>
      </c>
      <c r="AK16" s="45">
        <f>SUM(ป6!AB49)</f>
        <v>0</v>
      </c>
      <c r="AL16" s="45">
        <f>SUM(ป6!AC49)</f>
        <v>0</v>
      </c>
      <c r="AM16" s="45">
        <f>SUM(ป6!AD49)</f>
        <v>0</v>
      </c>
      <c r="AN16" s="45">
        <f>SUM(ป6!AE49)</f>
        <v>0</v>
      </c>
      <c r="AO16" s="45">
        <f>SUM(ป6!AF49)</f>
        <v>0</v>
      </c>
      <c r="AP16" s="45">
        <f>SUM(ป6!AG49)</f>
        <v>0</v>
      </c>
      <c r="AQ16" s="45">
        <f>SUM(ป6!AH49)</f>
        <v>0</v>
      </c>
      <c r="AR16" s="45">
        <f>SUM(ป6!AI49)</f>
        <v>0</v>
      </c>
      <c r="AS16" s="45">
        <f>SUM(ป6!AJ49)</f>
        <v>0</v>
      </c>
      <c r="AT16" s="45">
        <f>SUM(ป6!AK49)</f>
        <v>0</v>
      </c>
      <c r="AU16" s="45">
        <f>SUM(ป6!AL49)</f>
        <v>0</v>
      </c>
      <c r="AV16" s="45">
        <f>SUM(ป6!AM49)</f>
        <v>0</v>
      </c>
      <c r="AW16" s="45">
        <f>SUM(ป6!AN49)</f>
        <v>0</v>
      </c>
      <c r="AX16" s="45">
        <f>SUM(ป6!AO49)</f>
        <v>0</v>
      </c>
      <c r="AY16" s="45">
        <f>SUM(ป6!AP49)</f>
        <v>0</v>
      </c>
      <c r="AZ16" s="45">
        <f>SUM(ป6!AQ49)</f>
        <v>0</v>
      </c>
      <c r="BA16" s="45">
        <f>SUM(ป6!AR49)</f>
        <v>0</v>
      </c>
      <c r="BB16" s="45">
        <f>SUM(ป6!AS49)</f>
        <v>0</v>
      </c>
      <c r="BC16" s="45">
        <f>SUM(ป6!AT49)</f>
        <v>0</v>
      </c>
      <c r="BD16" s="704" t="e">
        <f>SUM(ป6!AU49)</f>
        <v>#DIV/0!</v>
      </c>
      <c r="BE16" s="45">
        <f>SUM(ป6!AV49)</f>
        <v>0</v>
      </c>
      <c r="BF16" s="45">
        <f>SUM(ป6!AW49)</f>
        <v>0</v>
      </c>
      <c r="BG16" s="45">
        <f>SUM(ป6!AX49)</f>
        <v>0</v>
      </c>
      <c r="BH16" s="45">
        <f>SUM(ป6!AY49)</f>
        <v>0</v>
      </c>
      <c r="BI16" s="45">
        <f>SUM(ป6!AZ49)</f>
        <v>0</v>
      </c>
      <c r="BJ16" s="704" t="e">
        <f>SUM(ป6!BA49)</f>
        <v>#DIV/0!</v>
      </c>
      <c r="BK16" s="46"/>
      <c r="BL16" s="38"/>
      <c r="BM16" s="46"/>
      <c r="BN16" s="38"/>
      <c r="BO16" s="46"/>
      <c r="BQ16" s="234">
        <f t="shared" si="2"/>
        <v>0</v>
      </c>
      <c r="BR16" s="234">
        <f t="shared" si="3"/>
        <v>0</v>
      </c>
      <c r="BS16" s="234">
        <f t="shared" si="4"/>
        <v>0</v>
      </c>
    </row>
    <row r="17" spans="1:71" s="35" customFormat="1" ht="24" customHeight="1">
      <c r="A17" s="47" t="s">
        <v>60</v>
      </c>
      <c r="B17" s="38"/>
      <c r="C17" s="38"/>
      <c r="D17" s="38"/>
      <c r="E17" s="38"/>
      <c r="F17" s="38"/>
      <c r="G17" s="41">
        <f t="shared" si="0"/>
        <v>0</v>
      </c>
      <c r="H17" s="38"/>
      <c r="I17" s="38"/>
      <c r="J17" s="38"/>
      <c r="K17" s="38"/>
      <c r="L17" s="38"/>
      <c r="M17" s="38"/>
      <c r="N17" s="38"/>
      <c r="O17" s="38"/>
      <c r="P17" s="41">
        <f t="shared" si="1"/>
        <v>0</v>
      </c>
      <c r="Q17" s="45">
        <f>SUM(ป7!H31)</f>
        <v>0</v>
      </c>
      <c r="R17" s="45">
        <f>SUM(ป7!I31)</f>
        <v>0</v>
      </c>
      <c r="S17" s="45">
        <f>SUM(ป7!J31)</f>
        <v>0</v>
      </c>
      <c r="T17" s="45">
        <f>SUM(ป7!K31)</f>
        <v>0</v>
      </c>
      <c r="U17" s="45">
        <f>SUM(ป7!L31)</f>
        <v>0</v>
      </c>
      <c r="V17" s="45">
        <f>SUM(ป7!M31)</f>
        <v>0</v>
      </c>
      <c r="W17" s="45">
        <f>SUM(ป7!N31)</f>
        <v>0</v>
      </c>
      <c r="X17" s="45">
        <f>SUM(ป7!O31)</f>
        <v>0</v>
      </c>
      <c r="Y17" s="45">
        <f>SUM(ป7!P31)</f>
        <v>0</v>
      </c>
      <c r="Z17" s="45">
        <f>SUM(ป7!Q31)</f>
        <v>0</v>
      </c>
      <c r="AA17" s="45">
        <f>SUM(ป7!R31)</f>
        <v>0</v>
      </c>
      <c r="AB17" s="45">
        <f>SUM(ป7!S31)</f>
        <v>0</v>
      </c>
      <c r="AC17" s="45">
        <f>SUM(ป7!T31)</f>
        <v>0</v>
      </c>
      <c r="AD17" s="45">
        <f>SUM(ป7!U31)</f>
        <v>0</v>
      </c>
      <c r="AE17" s="45">
        <f>SUM(ป7!V31)</f>
        <v>0</v>
      </c>
      <c r="AF17" s="45">
        <f>SUM(ป7!W31)</f>
        <v>0</v>
      </c>
      <c r="AG17" s="45">
        <f>SUM(ป7!X31)</f>
        <v>0</v>
      </c>
      <c r="AH17" s="45">
        <f>SUM(ป7!Y31)</f>
        <v>0</v>
      </c>
      <c r="AI17" s="45">
        <f>SUM(ป7!Z31)</f>
        <v>0</v>
      </c>
      <c r="AJ17" s="45">
        <f>SUM(ป7!AA31)</f>
        <v>0</v>
      </c>
      <c r="AK17" s="45">
        <f>SUM(ป7!AB31)</f>
        <v>0</v>
      </c>
      <c r="AL17" s="45">
        <f>SUM(ป7!AC31)</f>
        <v>0</v>
      </c>
      <c r="AM17" s="45">
        <f>SUM(ป7!AD31)</f>
        <v>0</v>
      </c>
      <c r="AN17" s="45">
        <f>SUM(ป7!AE31)</f>
        <v>0</v>
      </c>
      <c r="AO17" s="45">
        <f>SUM(ป7!AF31)</f>
        <v>0</v>
      </c>
      <c r="AP17" s="45">
        <f>SUM(ป7!AG31)</f>
        <v>0</v>
      </c>
      <c r="AQ17" s="45">
        <f>SUM(ป7!AH31)</f>
        <v>0</v>
      </c>
      <c r="AR17" s="45">
        <f>SUM(ป7!AI31)</f>
        <v>0</v>
      </c>
      <c r="AS17" s="45">
        <f>SUM(ป7!AJ31)</f>
        <v>0</v>
      </c>
      <c r="AT17" s="45">
        <f>SUM(ป7!AK31)</f>
        <v>0</v>
      </c>
      <c r="AU17" s="45">
        <f>SUM(ป7!AL31)</f>
        <v>0</v>
      </c>
      <c r="AV17" s="45">
        <f>SUM(ป7!AM31)</f>
        <v>0</v>
      </c>
      <c r="AW17" s="45">
        <f>SUM(ป7!AN31)</f>
        <v>0</v>
      </c>
      <c r="AX17" s="45">
        <f>SUM(ป7!AO31)</f>
        <v>0</v>
      </c>
      <c r="AY17" s="45">
        <f>SUM(ป7!AP31)</f>
        <v>0</v>
      </c>
      <c r="AZ17" s="45">
        <f>SUM(ป7!AQ31)</f>
        <v>0</v>
      </c>
      <c r="BA17" s="45">
        <f>SUM(ป7!AR31)</f>
        <v>0</v>
      </c>
      <c r="BB17" s="45">
        <f>SUM(ป7!AS31)</f>
        <v>0</v>
      </c>
      <c r="BC17" s="45">
        <f>SUM(ป7!AT31)</f>
        <v>0</v>
      </c>
      <c r="BD17" s="704" t="e">
        <f>SUM(ป7!AU31)</f>
        <v>#DIV/0!</v>
      </c>
      <c r="BE17" s="45">
        <f>SUM(ป7!AV31)</f>
        <v>0</v>
      </c>
      <c r="BF17" s="45">
        <f>SUM(ป7!AW31)</f>
        <v>0</v>
      </c>
      <c r="BG17" s="45">
        <f>SUM(ป7!AX31)</f>
        <v>0</v>
      </c>
      <c r="BH17" s="45">
        <f>SUM(ป7!AY31)</f>
        <v>0</v>
      </c>
      <c r="BI17" s="45">
        <f>SUM(ป7!AZ31)</f>
        <v>0</v>
      </c>
      <c r="BJ17" s="704" t="e">
        <f>SUM(ป7!BA31)</f>
        <v>#DIV/0!</v>
      </c>
      <c r="BK17" s="38"/>
      <c r="BL17" s="38"/>
      <c r="BM17" s="38"/>
      <c r="BN17" s="38"/>
      <c r="BO17" s="38"/>
      <c r="BQ17" s="234">
        <f t="shared" si="2"/>
        <v>0</v>
      </c>
      <c r="BR17" s="234">
        <f t="shared" si="3"/>
        <v>0</v>
      </c>
      <c r="BS17" s="234">
        <f t="shared" si="4"/>
        <v>0</v>
      </c>
    </row>
    <row r="18" spans="1:71" s="40" customFormat="1" ht="30.75" customHeight="1">
      <c r="A18" s="48" t="s">
        <v>48</v>
      </c>
      <c r="B18" s="39">
        <f>SUM(B11:B17)</f>
        <v>16</v>
      </c>
      <c r="C18" s="39">
        <f t="shared" ref="C18:BN18" si="5">SUM(C11:C17)</f>
        <v>0</v>
      </c>
      <c r="D18" s="39">
        <f t="shared" si="5"/>
        <v>0</v>
      </c>
      <c r="E18" s="39">
        <f t="shared" si="5"/>
        <v>83</v>
      </c>
      <c r="F18" s="39">
        <f t="shared" si="5"/>
        <v>0</v>
      </c>
      <c r="G18" s="39">
        <f t="shared" si="5"/>
        <v>99</v>
      </c>
      <c r="H18" s="39">
        <f t="shared" si="5"/>
        <v>0</v>
      </c>
      <c r="I18" s="39">
        <f t="shared" si="5"/>
        <v>0</v>
      </c>
      <c r="J18" s="39">
        <f t="shared" si="5"/>
        <v>0</v>
      </c>
      <c r="K18" s="39">
        <f t="shared" si="5"/>
        <v>0</v>
      </c>
      <c r="L18" s="39">
        <f t="shared" si="5"/>
        <v>0</v>
      </c>
      <c r="M18" s="39">
        <f t="shared" si="5"/>
        <v>0</v>
      </c>
      <c r="N18" s="39">
        <f t="shared" si="5"/>
        <v>0</v>
      </c>
      <c r="O18" s="39">
        <f t="shared" si="5"/>
        <v>99</v>
      </c>
      <c r="P18" s="39">
        <f t="shared" si="5"/>
        <v>99</v>
      </c>
      <c r="Q18" s="39">
        <f t="shared" si="5"/>
        <v>1692</v>
      </c>
      <c r="R18" s="39">
        <f t="shared" si="5"/>
        <v>101</v>
      </c>
      <c r="S18" s="39">
        <f t="shared" si="5"/>
        <v>1827</v>
      </c>
      <c r="T18" s="39">
        <f t="shared" si="5"/>
        <v>101</v>
      </c>
      <c r="U18" s="39">
        <f t="shared" si="5"/>
        <v>2003</v>
      </c>
      <c r="V18" s="39">
        <f t="shared" si="5"/>
        <v>106</v>
      </c>
      <c r="W18" s="39">
        <f t="shared" si="5"/>
        <v>2002</v>
      </c>
      <c r="X18" s="39">
        <f t="shared" si="5"/>
        <v>105</v>
      </c>
      <c r="Y18" s="39">
        <f t="shared" si="5"/>
        <v>2007</v>
      </c>
      <c r="Z18" s="39">
        <f t="shared" si="5"/>
        <v>106</v>
      </c>
      <c r="AA18" s="39">
        <f t="shared" si="5"/>
        <v>2075</v>
      </c>
      <c r="AB18" s="39">
        <f t="shared" si="5"/>
        <v>104</v>
      </c>
      <c r="AC18" s="39">
        <f t="shared" si="5"/>
        <v>2030</v>
      </c>
      <c r="AD18" s="39">
        <f t="shared" si="5"/>
        <v>104</v>
      </c>
      <c r="AE18" s="39">
        <f t="shared" si="5"/>
        <v>1984</v>
      </c>
      <c r="AF18" s="39">
        <f t="shared" si="5"/>
        <v>105</v>
      </c>
      <c r="AG18" s="39">
        <f t="shared" si="5"/>
        <v>0</v>
      </c>
      <c r="AH18" s="39">
        <f t="shared" si="5"/>
        <v>0</v>
      </c>
      <c r="AI18" s="39">
        <f t="shared" si="5"/>
        <v>0</v>
      </c>
      <c r="AJ18" s="39">
        <f t="shared" si="5"/>
        <v>0</v>
      </c>
      <c r="AK18" s="39">
        <f t="shared" si="5"/>
        <v>0</v>
      </c>
      <c r="AL18" s="39">
        <f t="shared" si="5"/>
        <v>0</v>
      </c>
      <c r="AM18" s="39">
        <f t="shared" si="5"/>
        <v>0</v>
      </c>
      <c r="AN18" s="39">
        <f t="shared" si="5"/>
        <v>0</v>
      </c>
      <c r="AO18" s="39">
        <f t="shared" si="5"/>
        <v>0</v>
      </c>
      <c r="AP18" s="39">
        <f t="shared" si="5"/>
        <v>0</v>
      </c>
      <c r="AQ18" s="39">
        <f t="shared" si="5"/>
        <v>0</v>
      </c>
      <c r="AR18" s="39">
        <f t="shared" si="5"/>
        <v>0</v>
      </c>
      <c r="AS18" s="39">
        <f t="shared" si="5"/>
        <v>15620</v>
      </c>
      <c r="AT18" s="39">
        <f t="shared" si="5"/>
        <v>832</v>
      </c>
      <c r="AU18" s="39">
        <f t="shared" si="5"/>
        <v>110</v>
      </c>
      <c r="AV18" s="39">
        <f t="shared" si="5"/>
        <v>951</v>
      </c>
      <c r="AW18" s="39">
        <f t="shared" si="5"/>
        <v>1061</v>
      </c>
      <c r="AX18" s="39">
        <f t="shared" si="5"/>
        <v>104</v>
      </c>
      <c r="AY18" s="39">
        <f t="shared" si="5"/>
        <v>805</v>
      </c>
      <c r="AZ18" s="39">
        <f t="shared" si="5"/>
        <v>909</v>
      </c>
      <c r="BA18" s="39">
        <f t="shared" si="5"/>
        <v>6</v>
      </c>
      <c r="BB18" s="39">
        <f t="shared" si="5"/>
        <v>146</v>
      </c>
      <c r="BC18" s="39">
        <f t="shared" si="5"/>
        <v>152</v>
      </c>
      <c r="BD18" s="49">
        <f>SUM(BC18)/AZ18*100</f>
        <v>16.721672167216724</v>
      </c>
      <c r="BE18" s="39">
        <f t="shared" si="5"/>
        <v>35</v>
      </c>
      <c r="BF18" s="39">
        <f t="shared" si="5"/>
        <v>7</v>
      </c>
      <c r="BG18" s="39">
        <f t="shared" si="5"/>
        <v>2</v>
      </c>
      <c r="BH18" s="39">
        <f t="shared" si="5"/>
        <v>8</v>
      </c>
      <c r="BI18" s="39">
        <f t="shared" si="5"/>
        <v>120</v>
      </c>
      <c r="BJ18" s="49">
        <f>SUM(BI18)/AZ18*100</f>
        <v>13.201320132013199</v>
      </c>
      <c r="BK18" s="39">
        <f t="shared" si="5"/>
        <v>6</v>
      </c>
      <c r="BL18" s="39">
        <f t="shared" si="5"/>
        <v>7</v>
      </c>
      <c r="BM18" s="39">
        <f t="shared" si="5"/>
        <v>67</v>
      </c>
      <c r="BN18" s="39">
        <f t="shared" si="5"/>
        <v>159</v>
      </c>
      <c r="BO18" s="39">
        <f>SUM(BO11:BO17)</f>
        <v>26</v>
      </c>
      <c r="BQ18" s="234">
        <f t="shared" si="2"/>
        <v>0</v>
      </c>
      <c r="BR18" s="234">
        <f t="shared" si="3"/>
        <v>0</v>
      </c>
      <c r="BS18" s="234">
        <f t="shared" si="4"/>
        <v>0</v>
      </c>
    </row>
    <row r="19" spans="1:71" ht="12" customHeight="1"/>
    <row r="21" spans="1:71">
      <c r="A21" s="32" t="s">
        <v>119</v>
      </c>
      <c r="C21" s="232" t="s">
        <v>230</v>
      </c>
    </row>
    <row r="22" spans="1:71">
      <c r="C22" s="231" t="s">
        <v>348</v>
      </c>
    </row>
    <row r="23" spans="1:71">
      <c r="C23" s="232" t="s">
        <v>231</v>
      </c>
    </row>
    <row r="25" spans="1:71" ht="13.5" customHeight="1"/>
  </sheetData>
  <mergeCells count="68">
    <mergeCell ref="S9:S10"/>
    <mergeCell ref="T9:T10"/>
    <mergeCell ref="U9:U10"/>
    <mergeCell ref="V9:V10"/>
    <mergeCell ref="W9:W10"/>
    <mergeCell ref="W7:X8"/>
    <mergeCell ref="Y7:Z8"/>
    <mergeCell ref="AM7:AN8"/>
    <mergeCell ref="AE9:AE10"/>
    <mergeCell ref="AF9:AF10"/>
    <mergeCell ref="AG9:AG10"/>
    <mergeCell ref="AH9:AH10"/>
    <mergeCell ref="AA7:AB8"/>
    <mergeCell ref="X9:X10"/>
    <mergeCell ref="Y9:Y10"/>
    <mergeCell ref="Z9:Z10"/>
    <mergeCell ref="AA9:AA10"/>
    <mergeCell ref="AI7:AJ8"/>
    <mergeCell ref="AB9:AB10"/>
    <mergeCell ref="AD9:AD10"/>
    <mergeCell ref="AC9:AC10"/>
    <mergeCell ref="AO9:AO10"/>
    <mergeCell ref="AP9:AP10"/>
    <mergeCell ref="AS9:AS10"/>
    <mergeCell ref="AQ9:AQ10"/>
    <mergeCell ref="AI9:AI10"/>
    <mergeCell ref="AJ9:AJ10"/>
    <mergeCell ref="AK9:AK10"/>
    <mergeCell ref="AL9:AL10"/>
    <mergeCell ref="AN9:AN10"/>
    <mergeCell ref="AM9:AM10"/>
    <mergeCell ref="BK6:BL6"/>
    <mergeCell ref="BK7:BL7"/>
    <mergeCell ref="BA6:BC7"/>
    <mergeCell ref="AU8:AU10"/>
    <mergeCell ref="BC8:BC10"/>
    <mergeCell ref="B6:G7"/>
    <mergeCell ref="AU6:AZ6"/>
    <mergeCell ref="AU7:AW7"/>
    <mergeCell ref="AX7:AZ7"/>
    <mergeCell ref="H6:P7"/>
    <mergeCell ref="Q7:R8"/>
    <mergeCell ref="AC7:AD8"/>
    <mergeCell ref="AO7:AP8"/>
    <mergeCell ref="AS7:AT8"/>
    <mergeCell ref="AQ7:AR8"/>
    <mergeCell ref="Q6:AT6"/>
    <mergeCell ref="AE7:AF8"/>
    <mergeCell ref="AG7:AH8"/>
    <mergeCell ref="AK7:AL8"/>
    <mergeCell ref="S7:T8"/>
    <mergeCell ref="U7:V8"/>
    <mergeCell ref="BQ8:BR8"/>
    <mergeCell ref="BQ6:BS6"/>
    <mergeCell ref="BQ7:BS7"/>
    <mergeCell ref="A2:BO2"/>
    <mergeCell ref="A3:BO3"/>
    <mergeCell ref="A4:BO4"/>
    <mergeCell ref="AW8:AW10"/>
    <mergeCell ref="AX8:AX10"/>
    <mergeCell ref="AZ8:AZ10"/>
    <mergeCell ref="BA8:BA10"/>
    <mergeCell ref="BM6:BN6"/>
    <mergeCell ref="BM7:BN7"/>
    <mergeCell ref="AT9:AT10"/>
    <mergeCell ref="AR9:AR10"/>
    <mergeCell ref="Q9:Q10"/>
    <mergeCell ref="R9:R10"/>
  </mergeCells>
  <phoneticPr fontId="0" type="noConversion"/>
  <pageMargins left="0.35433070866141703" right="0.15748031496063" top="0.734251969" bottom="0.59055118110236204" header="0.118110236220472" footer="0.118110236220472"/>
  <pageSetup paperSize="9" scale="65" orientation="landscape" r:id="rId1"/>
  <headerFooter alignWithMargins="0">
    <oddFooter>&amp;A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enableFormatConditionsCalculation="0">
    <tabColor theme="3" tint="0.59999389629810485"/>
  </sheetPr>
  <dimension ref="A1:CK107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B13" sqref="B13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30.75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176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160</v>
      </c>
      <c r="BD2" s="89">
        <f>IF(AJ2&lt;=0,0,IF(AJ2&lt;=359,1,IF(AJ2&lt;=719,2,IF(AJ2&lt;=1079,3,IF(AJ2&lt;=1679,4,IF(AJ2&lt;=1680,5,IF(AJ2&lt;=1680,1,5)))))))</f>
        <v>0</v>
      </c>
      <c r="BE2" s="89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89" ht="27.75" customHeight="1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7" customHeight="1">
      <c r="A4" s="830" t="s">
        <v>221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4.7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37" t="s">
        <v>0</v>
      </c>
      <c r="B7" s="235"/>
      <c r="C7" s="238"/>
      <c r="D7" s="238"/>
      <c r="E7" s="235" t="s">
        <v>8</v>
      </c>
      <c r="F7" s="235"/>
      <c r="G7" s="237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235"/>
      <c r="AV7" s="235"/>
      <c r="AW7" s="235" t="s">
        <v>22</v>
      </c>
      <c r="AX7" s="235" t="s">
        <v>22</v>
      </c>
      <c r="AY7" s="235" t="s">
        <v>40</v>
      </c>
      <c r="AZ7" s="239" t="s">
        <v>49</v>
      </c>
      <c r="BA7" s="239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41"/>
      <c r="C8" s="8" t="s">
        <v>6</v>
      </c>
      <c r="D8" s="8"/>
      <c r="E8" s="241" t="s">
        <v>10</v>
      </c>
      <c r="F8" s="241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31" t="s">
        <v>111</v>
      </c>
      <c r="Y8" s="832"/>
      <c r="Z8" s="831" t="s">
        <v>112</v>
      </c>
      <c r="AA8" s="832"/>
      <c r="AB8" s="831" t="s">
        <v>113</v>
      </c>
      <c r="AC8" s="832"/>
      <c r="AD8" s="831" t="s">
        <v>114</v>
      </c>
      <c r="AE8" s="832"/>
      <c r="AF8" s="831" t="s">
        <v>115</v>
      </c>
      <c r="AG8" s="832"/>
      <c r="AH8" s="831" t="s">
        <v>116</v>
      </c>
      <c r="AI8" s="832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241" t="s">
        <v>22</v>
      </c>
      <c r="AW8" s="241" t="s">
        <v>66</v>
      </c>
      <c r="AX8" s="241" t="s">
        <v>68</v>
      </c>
      <c r="AY8" s="241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41" t="s">
        <v>5</v>
      </c>
      <c r="C9" s="8" t="s">
        <v>7</v>
      </c>
      <c r="D9" s="8"/>
      <c r="E9" s="241" t="s">
        <v>9</v>
      </c>
      <c r="F9" s="241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33"/>
      <c r="Y9" s="834"/>
      <c r="Z9" s="833"/>
      <c r="AA9" s="834"/>
      <c r="AB9" s="833"/>
      <c r="AC9" s="834"/>
      <c r="AD9" s="833"/>
      <c r="AE9" s="834"/>
      <c r="AF9" s="833"/>
      <c r="AG9" s="834"/>
      <c r="AH9" s="833"/>
      <c r="AI9" s="834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241" t="s">
        <v>28</v>
      </c>
      <c r="AV9" s="241" t="s">
        <v>37</v>
      </c>
      <c r="AW9" s="241" t="s">
        <v>67</v>
      </c>
      <c r="AX9" s="241" t="s">
        <v>67</v>
      </c>
      <c r="AY9" s="241" t="s">
        <v>39</v>
      </c>
      <c r="AZ9" s="9" t="s">
        <v>73</v>
      </c>
      <c r="BA9" s="241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41"/>
      <c r="C10" s="8"/>
      <c r="D10" s="8"/>
      <c r="E10" s="241" t="s">
        <v>11</v>
      </c>
      <c r="F10" s="241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38" t="s">
        <v>18</v>
      </c>
      <c r="Y10" s="838" t="s">
        <v>19</v>
      </c>
      <c r="Z10" s="838" t="s">
        <v>18</v>
      </c>
      <c r="AA10" s="838" t="s">
        <v>19</v>
      </c>
      <c r="AB10" s="838" t="s">
        <v>18</v>
      </c>
      <c r="AC10" s="838" t="s">
        <v>19</v>
      </c>
      <c r="AD10" s="838" t="s">
        <v>18</v>
      </c>
      <c r="AE10" s="838" t="s">
        <v>19</v>
      </c>
      <c r="AF10" s="838" t="s">
        <v>18</v>
      </c>
      <c r="AG10" s="838" t="s">
        <v>19</v>
      </c>
      <c r="AH10" s="838" t="s">
        <v>18</v>
      </c>
      <c r="AI10" s="838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241"/>
      <c r="AV10" s="172" t="s">
        <v>307</v>
      </c>
      <c r="AW10" s="241" t="s">
        <v>38</v>
      </c>
      <c r="AX10" s="241" t="s">
        <v>38</v>
      </c>
      <c r="AY10" s="241" t="s">
        <v>41</v>
      </c>
      <c r="AZ10" s="9" t="s">
        <v>74</v>
      </c>
      <c r="BA10" s="241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36"/>
      <c r="C11" s="240"/>
      <c r="D11" s="240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0"/>
      <c r="Y11" s="840"/>
      <c r="Z11" s="840"/>
      <c r="AA11" s="840"/>
      <c r="AB11" s="840"/>
      <c r="AC11" s="840"/>
      <c r="AD11" s="840"/>
      <c r="AE11" s="840"/>
      <c r="AF11" s="840"/>
      <c r="AG11" s="840"/>
      <c r="AH11" s="840"/>
      <c r="AI11" s="840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78"/>
      <c r="B12" s="78"/>
      <c r="C12" s="78"/>
      <c r="D12" s="78"/>
      <c r="E12" s="78"/>
      <c r="F12" s="78"/>
      <c r="G12" s="78"/>
      <c r="H12" s="79"/>
      <c r="I12" s="229">
        <f t="shared" ref="I12:K15" si="3">IF(H12=0,0,IF(H12&lt;10,1,IF(MOD(H12,30)&lt;10,ROUNDDOWN(H12/30,0),ROUNDUP(H12/30,0))))</f>
        <v>0</v>
      </c>
      <c r="J12" s="79"/>
      <c r="K12" s="230">
        <f t="shared" si="3"/>
        <v>0</v>
      </c>
      <c r="L12" s="79"/>
      <c r="M12" s="229">
        <f>IF(L12=0,0,IF(L12&lt;10,1,IF(MOD(L12,40)&lt;10,ROUNDDOWN(L12/40,0),ROUNDUP(L12/40,0))))</f>
        <v>0</v>
      </c>
      <c r="N12" s="79"/>
      <c r="O12" s="229">
        <f>IF(N12=0,0,IF(N12&lt;10,1,IF(MOD(N12,40)&lt;10,ROUNDDOWN(N12/40,0),ROUNDUP(N12/40,0))))</f>
        <v>0</v>
      </c>
      <c r="P12" s="79"/>
      <c r="Q12" s="229">
        <f>IF(P12=0,0,IF(P12&lt;10,1,IF(MOD(P12,40)&lt;10,ROUNDDOWN(P12/40,0),ROUNDUP(P12/40,0))))</f>
        <v>0</v>
      </c>
      <c r="R12" s="79"/>
      <c r="S12" s="229">
        <f>IF(R12=0,0,IF(R12&lt;10,1,IF(MOD(R12,40)&lt;10,ROUNDDOWN(R12/40,0),ROUNDUP(R12/40,0))))</f>
        <v>0</v>
      </c>
      <c r="T12" s="79"/>
      <c r="U12" s="229">
        <f>IF(T12=0,0,IF(T12&lt;10,1,IF(MOD(T12,40)&lt;10,ROUNDDOWN(T12/40,0),ROUNDUP(T12/40,0))))</f>
        <v>0</v>
      </c>
      <c r="V12" s="79"/>
      <c r="W12" s="229">
        <f>IF(V12=0,0,IF(V12&lt;10,1,IF(MOD(V12,40)&lt;10,ROUNDDOWN(V12/40,0),ROUNDUP(V12/40,0))))</f>
        <v>0</v>
      </c>
      <c r="X12" s="78"/>
      <c r="Y12" s="230">
        <f>IF(X12=0,0,IF(X12&lt;10,1,IF(MOD(X12,40)&lt;10,ROUNDDOWN(X12/40,0),ROUNDUP(X12/40,0))))</f>
        <v>0</v>
      </c>
      <c r="Z12" s="83"/>
      <c r="AA12" s="230">
        <f>IF(Z12=0,0,IF(Z12&lt;10,1,IF(MOD(Z12,40)&lt;10,ROUNDDOWN(Z12/40,0),ROUNDUP(Z12/40,0))))</f>
        <v>0</v>
      </c>
      <c r="AB12" s="83"/>
      <c r="AC12" s="230">
        <f>IF(AB12=0,0,IF(AB12&lt;10,1,IF(MOD(AB12,40)&lt;10,ROUNDDOWN(AB12/40,0),ROUNDUP(AB12/40,0))))</f>
        <v>0</v>
      </c>
      <c r="AD12" s="83"/>
      <c r="AE12" s="230">
        <f>IF(AD12=0,0,IF(AD12&lt;10,1,IF(MOD(AD12,40)&lt;10,ROUNDDOWN(AD12/40,0),ROUNDUP(AD12/40,0))))</f>
        <v>0</v>
      </c>
      <c r="AF12" s="83"/>
      <c r="AG12" s="230">
        <f>IF(AF12=0,0,IF(AF12&lt;10,1,IF(MOD(AF12,40)&lt;10,ROUNDDOWN(AF12/40,0),ROUNDUP(AF12/40,0))))</f>
        <v>0</v>
      </c>
      <c r="AH12" s="83"/>
      <c r="AI12" s="230">
        <f>IF(AH12=0,0,IF(AH12&lt;10,1,IF(MOD(AH12,40)&lt;10,ROUNDDOWN(AH12/40,0),ROUNDUP(AH12/40,0))))</f>
        <v>0</v>
      </c>
      <c r="AJ12" s="106">
        <f>SUM(H12)+T12+V12+X12+Z12+AB12+AD12+AF12+AH12+J12+L12+N12+P12+R12</f>
        <v>0</v>
      </c>
      <c r="AK12" s="80">
        <f>SUM(I12+U12+W12+Y12+AA12+AC12+AE12+AG12+AI12+K12+M12+O12+Q12+S12)</f>
        <v>0</v>
      </c>
      <c r="AL12" s="78"/>
      <c r="AM12" s="78"/>
      <c r="AN12" s="80">
        <f>SUM(AL12:AM12)</f>
        <v>0</v>
      </c>
      <c r="AO12" s="167">
        <f>IF(AJ12&lt;=0,0,IF(AJ12&lt;=359,1,IF(AJ12&lt;=719,2,IF(AJ12&lt;=1079,3,IF(AJ12&lt;=1679,4,IF(AJ12&lt;=1680,5,IF(AJ12&lt;=1680,1,5)))))))</f>
        <v>0</v>
      </c>
      <c r="AP12" s="168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80">
        <f>SUM(AO12:AP12)</f>
        <v>0</v>
      </c>
      <c r="AR12" s="81">
        <f t="shared" ref="AR12:AT13" si="4">SUM(AL12)-AO12</f>
        <v>0</v>
      </c>
      <c r="AS12" s="81">
        <f t="shared" si="4"/>
        <v>0</v>
      </c>
      <c r="AT12" s="81">
        <f t="shared" si="4"/>
        <v>0</v>
      </c>
      <c r="AU12" s="82" t="e">
        <f>SUM(AT12)/AQ12*100</f>
        <v>#DIV/0!</v>
      </c>
      <c r="AV12" s="78"/>
      <c r="AW12" s="78"/>
      <c r="AX12" s="78"/>
      <c r="AY12" s="78"/>
      <c r="AZ12" s="80">
        <f>SUM(AT12)-AV12-AW12+AX12+AY12</f>
        <v>0</v>
      </c>
      <c r="BA12" s="82" t="e">
        <f>SUM(AZ12)/AQ12*100</f>
        <v>#DIV/0!</v>
      </c>
      <c r="BC12" s="53"/>
      <c r="BD12" s="53">
        <f>IF(AJ12&lt;=0,0,IF(AJ12&lt;=359,1,IF(AJ12&lt;=719,2,IF(AJ12&lt;=1079,3,IF(AJ12&lt;=1679,4,IF(AJ12&lt;=1680,5,IF(AJ12&lt;=1680,1,5)))))))</f>
        <v>0</v>
      </c>
      <c r="BE12" s="53">
        <f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83"/>
      <c r="B13" s="568" t="s">
        <v>506</v>
      </c>
      <c r="C13" s="83"/>
      <c r="D13" s="83"/>
      <c r="E13" s="83"/>
      <c r="F13" s="83"/>
      <c r="G13" s="83"/>
      <c r="H13" s="83"/>
      <c r="I13" s="230">
        <f t="shared" si="3"/>
        <v>0</v>
      </c>
      <c r="J13" s="83"/>
      <c r="K13" s="230">
        <f t="shared" si="3"/>
        <v>0</v>
      </c>
      <c r="L13" s="83"/>
      <c r="M13" s="230">
        <f>IF(L13=0,0,IF(L13&lt;10,1,IF(MOD(L13,40)&lt;10,ROUNDDOWN(L13/40,0),ROUNDUP(L13/40,0))))</f>
        <v>0</v>
      </c>
      <c r="N13" s="83"/>
      <c r="O13" s="230">
        <f>IF(N13=0,0,IF(N13&lt;10,1,IF(MOD(N13,40)&lt;10,ROUNDDOWN(N13/40,0),ROUNDUP(N13/40,0))))</f>
        <v>0</v>
      </c>
      <c r="P13" s="83"/>
      <c r="Q13" s="230">
        <f>IF(P13=0,0,IF(P13&lt;10,1,IF(MOD(P13,40)&lt;10,ROUNDDOWN(P13/40,0),ROUNDUP(P13/40,0))))</f>
        <v>0</v>
      </c>
      <c r="R13" s="83"/>
      <c r="S13" s="230">
        <f>IF(R13=0,0,IF(R13&lt;10,1,IF(MOD(R13,40)&lt;10,ROUNDDOWN(R13/40,0),ROUNDUP(R13/40,0))))</f>
        <v>0</v>
      </c>
      <c r="T13" s="83"/>
      <c r="U13" s="230">
        <f>IF(T13=0,0,IF(T13&lt;10,1,IF(MOD(T13,40)&lt;10,ROUNDDOWN(T13/40,0),ROUNDUP(T13/40,0))))</f>
        <v>0</v>
      </c>
      <c r="V13" s="83"/>
      <c r="W13" s="230">
        <f>IF(V13=0,0,IF(V13&lt;10,1,IF(MOD(V13,40)&lt;10,ROUNDDOWN(V13/40,0),ROUNDUP(V13/40,0))))</f>
        <v>0</v>
      </c>
      <c r="X13" s="83"/>
      <c r="Y13" s="230">
        <f>IF(X13=0,0,IF(X13&lt;10,1,IF(MOD(X13,40)&lt;10,ROUNDDOWN(X13/40,0),ROUNDUP(X13/40,0))))</f>
        <v>0</v>
      </c>
      <c r="Z13" s="83"/>
      <c r="AA13" s="230">
        <f>IF(Z13=0,0,IF(Z13&lt;10,1,IF(MOD(Z13,40)&lt;10,ROUNDDOWN(Z13/40,0),ROUNDUP(Z13/40,0))))</f>
        <v>0</v>
      </c>
      <c r="AB13" s="83"/>
      <c r="AC13" s="230">
        <f>IF(AB13=0,0,IF(AB13&lt;10,1,IF(MOD(AB13,40)&lt;10,ROUNDDOWN(AB13/40,0),ROUNDUP(AB13/40,0))))</f>
        <v>0</v>
      </c>
      <c r="AD13" s="83"/>
      <c r="AE13" s="230">
        <f>IF(AD13=0,0,IF(AD13&lt;10,1,IF(MOD(AD13,40)&lt;10,ROUNDDOWN(AD13/40,0),ROUNDUP(AD13/40,0))))</f>
        <v>0</v>
      </c>
      <c r="AF13" s="83"/>
      <c r="AG13" s="230">
        <f>IF(AF13=0,0,IF(AF13&lt;10,1,IF(MOD(AF13,40)&lt;10,ROUNDDOWN(AF13/40,0),ROUNDUP(AF13/40,0))))</f>
        <v>0</v>
      </c>
      <c r="AH13" s="83"/>
      <c r="AI13" s="230">
        <f>IF(AH13=0,0,IF(AH13&lt;10,1,IF(MOD(AH13,40)&lt;10,ROUNDDOWN(AH13/40,0),ROUNDUP(AH13/40,0))))</f>
        <v>0</v>
      </c>
      <c r="AJ13" s="108">
        <f>SUM(H13)+T13+V13+X13+Z13+AB13+AD13+AF13+AH13+J13+L13+N13+P13+R13</f>
        <v>0</v>
      </c>
      <c r="AK13" s="84">
        <f>SUM(I13+U13+W13+Y13+AA13+AC13+AE13+AG13+AI13+K13+M13+O13+Q13+S13)</f>
        <v>0</v>
      </c>
      <c r="AL13" s="83"/>
      <c r="AM13" s="83"/>
      <c r="AN13" s="84">
        <f>SUM(AL13:AM13)</f>
        <v>0</v>
      </c>
      <c r="AO13" s="169">
        <f t="shared" ref="AO13:AO15" si="5">IF(AJ13&lt;=0,0,IF(AJ13&lt;=359,1,IF(AJ13&lt;=719,2,IF(AJ13&lt;=1079,3,IF(AJ13&lt;=1679,4,IF(AJ13&lt;=1680,5,IF(AJ13&lt;=1680,1,5)))))))</f>
        <v>0</v>
      </c>
      <c r="AP13" s="170">
        <f>IF((H13+J13+L13+N13+P13+R13+T13+V13)&lt;=0,0,IF((H13+J13+L13+N13+P13+R13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0</v>
      </c>
      <c r="AQ13" s="84">
        <f>SUM(AO13:AP13)</f>
        <v>0</v>
      </c>
      <c r="AR13" s="85">
        <f t="shared" si="4"/>
        <v>0</v>
      </c>
      <c r="AS13" s="85">
        <f t="shared" si="4"/>
        <v>0</v>
      </c>
      <c r="AT13" s="85">
        <f t="shared" si="4"/>
        <v>0</v>
      </c>
      <c r="AU13" s="86" t="e">
        <f>SUM(AT13)/AQ13*100</f>
        <v>#DIV/0!</v>
      </c>
      <c r="AV13" s="83"/>
      <c r="AW13" s="83"/>
      <c r="AX13" s="83"/>
      <c r="AY13" s="83"/>
      <c r="AZ13" s="84">
        <f>SUM(AT13)-AV13-AW13+AX13+AY13</f>
        <v>0</v>
      </c>
      <c r="BA13" s="86" t="e">
        <f>SUM(AZ13)/AQ13*100</f>
        <v>#DIV/0!</v>
      </c>
      <c r="BC13" s="53"/>
      <c r="BD13" s="53">
        <f t="shared" ref="BD13:BD15" si="6">IF(AJ13&lt;=0,0,IF(AJ13&lt;=359,1,IF(AJ13&lt;=719,2,IF(AJ13&lt;=1079,3,IF(AJ13&lt;=1679,4,IF(AJ13&lt;=1680,5,IF(AJ13&lt;=1680,1,5)))))))</f>
        <v>0</v>
      </c>
      <c r="BE13" s="53">
        <f t="shared" ref="BE13:BE15" si="7">IF((H13+J13+L13+N13+P13+R13+T13+V13)&lt;=0,0,IF((H13+J13+L13+N13+P13+R13+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0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83"/>
      <c r="C14" s="83"/>
      <c r="D14" s="83"/>
      <c r="E14" s="83"/>
      <c r="F14" s="83"/>
      <c r="G14" s="83"/>
      <c r="H14" s="83"/>
      <c r="I14" s="230">
        <f t="shared" si="3"/>
        <v>0</v>
      </c>
      <c r="J14" s="83"/>
      <c r="K14" s="230">
        <f t="shared" si="3"/>
        <v>0</v>
      </c>
      <c r="L14" s="83"/>
      <c r="M14" s="230">
        <f t="shared" ref="M14:O15" si="8">IF(L14=0,0,IF(L14&lt;10,1,IF(MOD(L14,40)&lt;10,ROUNDDOWN(L14/40,0),ROUNDUP(L14/40,0))))</f>
        <v>0</v>
      </c>
      <c r="N14" s="83"/>
      <c r="O14" s="230">
        <f t="shared" si="8"/>
        <v>0</v>
      </c>
      <c r="P14" s="83"/>
      <c r="Q14" s="230">
        <f t="shared" ref="Q14:S15" si="9">IF(P14=0,0,IF(P14&lt;10,1,IF(MOD(P14,40)&lt;10,ROUNDDOWN(P14/40,0),ROUNDUP(P14/40,0))))</f>
        <v>0</v>
      </c>
      <c r="R14" s="83"/>
      <c r="S14" s="230">
        <f t="shared" si="9"/>
        <v>0</v>
      </c>
      <c r="T14" s="83"/>
      <c r="U14" s="230">
        <f t="shared" ref="U14:W15" si="10">IF(T14=0,0,IF(T14&lt;10,1,IF(MOD(T14,40)&lt;10,ROUNDDOWN(T14/40,0),ROUNDUP(T14/40,0))))</f>
        <v>0</v>
      </c>
      <c r="V14" s="83"/>
      <c r="W14" s="230">
        <f t="shared" si="10"/>
        <v>0</v>
      </c>
      <c r="X14" s="83"/>
      <c r="Y14" s="230">
        <f t="shared" ref="Y14:Y15" si="11">IF(X14=0,0,IF(X14&lt;10,1,IF(MOD(X14,40)&lt;10,ROUNDDOWN(X14/40,0),ROUNDUP(X14/40,0))))</f>
        <v>0</v>
      </c>
      <c r="Z14" s="83"/>
      <c r="AA14" s="230">
        <f t="shared" ref="AA14:AA15" si="12">IF(Z14=0,0,IF(Z14&lt;10,1,IF(MOD(Z14,40)&lt;10,ROUNDDOWN(Z14/40,0),ROUNDUP(Z14/40,0))))</f>
        <v>0</v>
      </c>
      <c r="AB14" s="83"/>
      <c r="AC14" s="230">
        <f t="shared" ref="AC14:AC15" si="13">IF(AB14=0,0,IF(AB14&lt;10,1,IF(MOD(AB14,40)&lt;10,ROUNDDOWN(AB14/40,0),ROUNDUP(AB14/40,0))))</f>
        <v>0</v>
      </c>
      <c r="AD14" s="83"/>
      <c r="AE14" s="230">
        <f t="shared" ref="AE14:AE15" si="14">IF(AD14=0,0,IF(AD14&lt;10,1,IF(MOD(AD14,40)&lt;10,ROUNDDOWN(AD14/40,0),ROUNDUP(AD14/40,0))))</f>
        <v>0</v>
      </c>
      <c r="AF14" s="83"/>
      <c r="AG14" s="230">
        <f t="shared" ref="AG14:AG15" si="15">IF(AF14=0,0,IF(AF14&lt;10,1,IF(MOD(AF14,40)&lt;10,ROUNDDOWN(AF14/40,0),ROUNDUP(AF14/40,0))))</f>
        <v>0</v>
      </c>
      <c r="AH14" s="83"/>
      <c r="AI14" s="230">
        <f t="shared" ref="AI14:AI15" si="16">IF(AH14=0,0,IF(AH14&lt;10,1,IF(MOD(AH14,40)&lt;10,ROUNDDOWN(AH14/40,0),ROUNDUP(AH14/40,0))))</f>
        <v>0</v>
      </c>
      <c r="AJ14" s="108">
        <f t="shared" ref="AJ14:AJ15" si="17">SUM(H14)+T14+V14+X14+Z14+AB14+AD14+AF14+AH14+J14+L14+N14+P14+R14</f>
        <v>0</v>
      </c>
      <c r="AK14" s="84">
        <f t="shared" ref="AK14:AK15" si="18">SUM(I14+U14+W14+Y14+AA14+AC14+AE14+AG14+AI14+K14+M14+O14+Q14+S14)</f>
        <v>0</v>
      </c>
      <c r="AL14" s="83"/>
      <c r="AM14" s="83"/>
      <c r="AN14" s="84">
        <f t="shared" ref="AN14:AN15" si="19">SUM(AL14:AM14)</f>
        <v>0</v>
      </c>
      <c r="AO14" s="169">
        <f t="shared" si="5"/>
        <v>0</v>
      </c>
      <c r="AP14" s="170">
        <f t="shared" ref="AP14:AP15" si="20">IF((H14+J14+L14+N14+P14+R14+T14+V14)&lt;=0,0,IF((H14+J14+L14+N14+P14+R14+T14+V14)&lt;=20,1,IF((H14+J14+L14+N14+P14+R14+T14+V14)&lt;=40,2,IF((H14+J14+L14+N14+P14+R14+T14+V14)&lt;=60,3,IF((H14+J14+L14+N14+P14+R14+T14+V14)&lt;=80,4,IF((H14+J14+L14+N14+P14+R14+T14+V14)&lt;=100,5,IF((H14+J14+L14+N14+P14+R14+T14+V14)&lt;=120,6,0)))))))+((Y14+AA14+AC14+AE14+AG14+AI14)*2)</f>
        <v>0</v>
      </c>
      <c r="AQ14" s="84">
        <f t="shared" ref="AQ14:AQ15" si="21">SUM(AO14:AP14)</f>
        <v>0</v>
      </c>
      <c r="AR14" s="85">
        <f t="shared" ref="AR14:AR15" si="22">SUM(AL14)-AO14</f>
        <v>0</v>
      </c>
      <c r="AS14" s="85">
        <f t="shared" ref="AS14:AS15" si="23">SUM(AM14)-AP14</f>
        <v>0</v>
      </c>
      <c r="AT14" s="85">
        <f t="shared" ref="AT14:AT15" si="24">SUM(AN14)-AQ14</f>
        <v>0</v>
      </c>
      <c r="AU14" s="86" t="e">
        <f t="shared" ref="AU14:AU15" si="25">SUM(AT14)/AQ14*100</f>
        <v>#DIV/0!</v>
      </c>
      <c r="AV14" s="83"/>
      <c r="AW14" s="83"/>
      <c r="AX14" s="83"/>
      <c r="AY14" s="83"/>
      <c r="AZ14" s="84">
        <f t="shared" ref="AZ14:AZ15" si="26">SUM(AT14)-AV14-AW14+AX14+AY14</f>
        <v>0</v>
      </c>
      <c r="BA14" s="86" t="e">
        <f t="shared" ref="BA14:BA15" si="27">SUM(AZ14)/AQ14*100</f>
        <v>#DIV/0!</v>
      </c>
      <c r="BC14" s="53"/>
      <c r="BD14" s="53">
        <f t="shared" si="6"/>
        <v>0</v>
      </c>
      <c r="BE14" s="53">
        <f t="shared" si="7"/>
        <v>0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83"/>
      <c r="B15" s="83"/>
      <c r="C15" s="83"/>
      <c r="D15" s="83"/>
      <c r="E15" s="83"/>
      <c r="F15" s="83"/>
      <c r="G15" s="83"/>
      <c r="H15" s="83"/>
      <c r="I15" s="230">
        <f t="shared" si="3"/>
        <v>0</v>
      </c>
      <c r="J15" s="83"/>
      <c r="K15" s="230">
        <f t="shared" si="3"/>
        <v>0</v>
      </c>
      <c r="L15" s="83"/>
      <c r="M15" s="230">
        <f t="shared" si="8"/>
        <v>0</v>
      </c>
      <c r="N15" s="83"/>
      <c r="O15" s="230">
        <f t="shared" si="8"/>
        <v>0</v>
      </c>
      <c r="P15" s="83"/>
      <c r="Q15" s="230">
        <f t="shared" si="9"/>
        <v>0</v>
      </c>
      <c r="R15" s="83"/>
      <c r="S15" s="230">
        <f t="shared" si="9"/>
        <v>0</v>
      </c>
      <c r="T15" s="83"/>
      <c r="U15" s="230">
        <f t="shared" si="10"/>
        <v>0</v>
      </c>
      <c r="V15" s="83"/>
      <c r="W15" s="230">
        <f t="shared" si="10"/>
        <v>0</v>
      </c>
      <c r="X15" s="83"/>
      <c r="Y15" s="230">
        <f t="shared" si="11"/>
        <v>0</v>
      </c>
      <c r="Z15" s="83"/>
      <c r="AA15" s="230">
        <f t="shared" si="12"/>
        <v>0</v>
      </c>
      <c r="AB15" s="83"/>
      <c r="AC15" s="230">
        <f t="shared" si="13"/>
        <v>0</v>
      </c>
      <c r="AD15" s="83"/>
      <c r="AE15" s="230">
        <f t="shared" si="14"/>
        <v>0</v>
      </c>
      <c r="AF15" s="83"/>
      <c r="AG15" s="230">
        <f t="shared" si="15"/>
        <v>0</v>
      </c>
      <c r="AH15" s="83"/>
      <c r="AI15" s="230">
        <f t="shared" si="16"/>
        <v>0</v>
      </c>
      <c r="AJ15" s="108">
        <f t="shared" si="17"/>
        <v>0</v>
      </c>
      <c r="AK15" s="84">
        <f t="shared" si="18"/>
        <v>0</v>
      </c>
      <c r="AL15" s="83"/>
      <c r="AM15" s="83"/>
      <c r="AN15" s="84">
        <f t="shared" si="19"/>
        <v>0</v>
      </c>
      <c r="AO15" s="169">
        <f t="shared" si="5"/>
        <v>0</v>
      </c>
      <c r="AP15" s="170">
        <f t="shared" si="20"/>
        <v>0</v>
      </c>
      <c r="AQ15" s="84">
        <f t="shared" si="21"/>
        <v>0</v>
      </c>
      <c r="AR15" s="85">
        <f t="shared" si="22"/>
        <v>0</v>
      </c>
      <c r="AS15" s="85">
        <f t="shared" si="23"/>
        <v>0</v>
      </c>
      <c r="AT15" s="85">
        <f t="shared" si="24"/>
        <v>0</v>
      </c>
      <c r="AU15" s="86" t="e">
        <f t="shared" si="25"/>
        <v>#DIV/0!</v>
      </c>
      <c r="AV15" s="83"/>
      <c r="AW15" s="83"/>
      <c r="AX15" s="83"/>
      <c r="AY15" s="83"/>
      <c r="AZ15" s="84">
        <f t="shared" si="26"/>
        <v>0</v>
      </c>
      <c r="BA15" s="86" t="e">
        <f t="shared" si="27"/>
        <v>#DIV/0!</v>
      </c>
      <c r="BC15" s="53"/>
      <c r="BD15" s="53">
        <f t="shared" si="6"/>
        <v>0</v>
      </c>
      <c r="BE15" s="53">
        <f t="shared" si="7"/>
        <v>0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40" customFormat="1" ht="22.5" customHeight="1">
      <c r="A16" s="851" t="s">
        <v>122</v>
      </c>
      <c r="B16" s="849"/>
      <c r="C16" s="849"/>
      <c r="D16" s="849"/>
      <c r="E16" s="849"/>
      <c r="F16" s="849"/>
      <c r="G16" s="850"/>
      <c r="H16" s="39">
        <f t="shared" ref="H16:AT16" si="28">SUM(H12:H15)</f>
        <v>0</v>
      </c>
      <c r="I16" s="39">
        <f t="shared" si="28"/>
        <v>0</v>
      </c>
      <c r="J16" s="39">
        <f t="shared" si="28"/>
        <v>0</v>
      </c>
      <c r="K16" s="39">
        <f t="shared" si="28"/>
        <v>0</v>
      </c>
      <c r="L16" s="39">
        <f t="shared" si="28"/>
        <v>0</v>
      </c>
      <c r="M16" s="39">
        <f t="shared" si="28"/>
        <v>0</v>
      </c>
      <c r="N16" s="39">
        <f t="shared" si="28"/>
        <v>0</v>
      </c>
      <c r="O16" s="39">
        <f t="shared" si="28"/>
        <v>0</v>
      </c>
      <c r="P16" s="39">
        <f t="shared" si="28"/>
        <v>0</v>
      </c>
      <c r="Q16" s="39">
        <f t="shared" si="28"/>
        <v>0</v>
      </c>
      <c r="R16" s="39">
        <f t="shared" si="28"/>
        <v>0</v>
      </c>
      <c r="S16" s="39">
        <f t="shared" si="28"/>
        <v>0</v>
      </c>
      <c r="T16" s="39">
        <f t="shared" si="28"/>
        <v>0</v>
      </c>
      <c r="U16" s="39">
        <f t="shared" si="28"/>
        <v>0</v>
      </c>
      <c r="V16" s="39">
        <f t="shared" si="28"/>
        <v>0</v>
      </c>
      <c r="W16" s="39">
        <f t="shared" si="28"/>
        <v>0</v>
      </c>
      <c r="X16" s="39">
        <f t="shared" si="28"/>
        <v>0</v>
      </c>
      <c r="Y16" s="39">
        <f t="shared" si="28"/>
        <v>0</v>
      </c>
      <c r="Z16" s="39">
        <f t="shared" si="28"/>
        <v>0</v>
      </c>
      <c r="AA16" s="39">
        <f t="shared" si="28"/>
        <v>0</v>
      </c>
      <c r="AB16" s="39">
        <f t="shared" si="28"/>
        <v>0</v>
      </c>
      <c r="AC16" s="39">
        <f t="shared" si="28"/>
        <v>0</v>
      </c>
      <c r="AD16" s="39">
        <f t="shared" si="28"/>
        <v>0</v>
      </c>
      <c r="AE16" s="39">
        <f t="shared" si="28"/>
        <v>0</v>
      </c>
      <c r="AF16" s="39">
        <f t="shared" si="28"/>
        <v>0</v>
      </c>
      <c r="AG16" s="39">
        <f t="shared" si="28"/>
        <v>0</v>
      </c>
      <c r="AH16" s="39">
        <f t="shared" si="28"/>
        <v>0</v>
      </c>
      <c r="AI16" s="39">
        <f t="shared" si="28"/>
        <v>0</v>
      </c>
      <c r="AJ16" s="39">
        <f t="shared" si="28"/>
        <v>0</v>
      </c>
      <c r="AK16" s="39">
        <f t="shared" si="28"/>
        <v>0</v>
      </c>
      <c r="AL16" s="39">
        <f t="shared" si="28"/>
        <v>0</v>
      </c>
      <c r="AM16" s="39">
        <f t="shared" si="28"/>
        <v>0</v>
      </c>
      <c r="AN16" s="39">
        <f t="shared" si="28"/>
        <v>0</v>
      </c>
      <c r="AO16" s="39">
        <f t="shared" si="28"/>
        <v>0</v>
      </c>
      <c r="AP16" s="39">
        <f t="shared" si="28"/>
        <v>0</v>
      </c>
      <c r="AQ16" s="39">
        <f t="shared" si="28"/>
        <v>0</v>
      </c>
      <c r="AR16" s="39">
        <f t="shared" si="28"/>
        <v>0</v>
      </c>
      <c r="AS16" s="39">
        <f t="shared" si="28"/>
        <v>0</v>
      </c>
      <c r="AT16" s="39">
        <f t="shared" si="28"/>
        <v>0</v>
      </c>
      <c r="AU16" s="50" t="e">
        <f>SUM(AT16)/AQ16*100</f>
        <v>#DIV/0!</v>
      </c>
      <c r="AV16" s="39">
        <f>SUM(AV12:AV15)</f>
        <v>0</v>
      </c>
      <c r="AW16" s="39">
        <f>SUM(AW12:AW15)</f>
        <v>0</v>
      </c>
      <c r="AX16" s="39">
        <f>SUM(AX12:AX15)</f>
        <v>0</v>
      </c>
      <c r="AY16" s="39">
        <f>SUM(AY12:AY15)</f>
        <v>0</v>
      </c>
      <c r="AZ16" s="39">
        <f>SUM(AZ12:AZ15)</f>
        <v>0</v>
      </c>
      <c r="BA16" s="50" t="e">
        <f>SUM(AZ16)/AQ16*100</f>
        <v>#DIV/0!</v>
      </c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</row>
    <row r="17" spans="1:89" ht="9.75" customHeight="1"/>
    <row r="18" spans="1:89">
      <c r="A18" s="23" t="s">
        <v>443</v>
      </c>
    </row>
    <row r="19" spans="1:89">
      <c r="A19" s="18" t="s">
        <v>4</v>
      </c>
      <c r="B19" s="22" t="s">
        <v>81</v>
      </c>
    </row>
    <row r="20" spans="1:89">
      <c r="A20" s="18" t="s">
        <v>12</v>
      </c>
      <c r="B20" s="22" t="s">
        <v>44</v>
      </c>
    </row>
    <row r="21" spans="1:89">
      <c r="A21" s="18" t="s">
        <v>16</v>
      </c>
      <c r="B21" s="22" t="s">
        <v>90</v>
      </c>
    </row>
    <row r="22" spans="1:89" s="21" customFormat="1">
      <c r="A22" s="20"/>
      <c r="B22" s="25" t="s">
        <v>92</v>
      </c>
      <c r="C22" s="25" t="s">
        <v>93</v>
      </c>
      <c r="D22" s="25"/>
      <c r="E22" s="24"/>
      <c r="F22" s="24"/>
      <c r="G22" s="24"/>
      <c r="H22" s="25" t="s">
        <v>94</v>
      </c>
      <c r="I22" s="24"/>
      <c r="J22" s="24"/>
      <c r="K22" s="24"/>
      <c r="L22" s="24"/>
      <c r="M22" s="24"/>
      <c r="N22" s="25" t="s">
        <v>95</v>
      </c>
      <c r="O22" s="24"/>
      <c r="P22" s="24"/>
      <c r="Q22" s="24"/>
      <c r="R22" s="24"/>
      <c r="S22" s="24"/>
      <c r="T22" s="24"/>
      <c r="U22" s="24"/>
      <c r="V22" s="24"/>
      <c r="W22" s="24"/>
      <c r="X22" s="25" t="s">
        <v>96</v>
      </c>
      <c r="Y22" s="24"/>
      <c r="AK22" s="24"/>
      <c r="AL22" s="24"/>
      <c r="AM22" s="24"/>
      <c r="AN22" s="24"/>
      <c r="AO22" s="24"/>
      <c r="AR22" s="24"/>
      <c r="AS22" s="24"/>
      <c r="AT22" s="24"/>
      <c r="AU22" s="36"/>
      <c r="AV22" s="24"/>
      <c r="AW22" s="24"/>
      <c r="AX22" s="24"/>
      <c r="AY22" s="24"/>
      <c r="AZ22" s="24"/>
      <c r="BA22" s="36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</row>
    <row r="23" spans="1:89">
      <c r="A23" s="18" t="s">
        <v>23</v>
      </c>
      <c r="B23" s="22" t="s">
        <v>91</v>
      </c>
    </row>
    <row r="24" spans="1:89">
      <c r="A24" s="17"/>
      <c r="B24" s="22" t="s">
        <v>169</v>
      </c>
      <c r="C24" s="22" t="s">
        <v>174</v>
      </c>
      <c r="G24" s="22" t="s">
        <v>170</v>
      </c>
      <c r="N24" s="22" t="s">
        <v>171</v>
      </c>
      <c r="S24" s="22" t="s">
        <v>172</v>
      </c>
      <c r="Z24" s="22" t="s">
        <v>173</v>
      </c>
      <c r="AH24" s="22" t="s">
        <v>175</v>
      </c>
      <c r="AK24" s="35"/>
      <c r="AM24" s="22" t="s">
        <v>88</v>
      </c>
    </row>
    <row r="25" spans="1:89">
      <c r="A25" s="19" t="s">
        <v>82</v>
      </c>
      <c r="B25" s="25" t="s">
        <v>182</v>
      </c>
    </row>
    <row r="26" spans="1:89">
      <c r="A26" s="19" t="s">
        <v>83</v>
      </c>
      <c r="B26" s="25" t="s">
        <v>181</v>
      </c>
      <c r="AU26" s="22"/>
      <c r="BA26" s="22"/>
    </row>
    <row r="27" spans="1:89">
      <c r="A27" s="19" t="s">
        <v>84</v>
      </c>
      <c r="B27" s="25" t="s">
        <v>85</v>
      </c>
      <c r="X27" s="18" t="s">
        <v>65</v>
      </c>
      <c r="Y27" s="22" t="s">
        <v>86</v>
      </c>
      <c r="AU27" s="22"/>
      <c r="BA27" s="22"/>
    </row>
    <row r="28" spans="1:89">
      <c r="A28" s="30" t="s">
        <v>444</v>
      </c>
      <c r="X28" s="18" t="s">
        <v>70</v>
      </c>
      <c r="Y28" s="22" t="s">
        <v>87</v>
      </c>
      <c r="AU28" s="22"/>
      <c r="BA28" s="22"/>
    </row>
    <row r="29" spans="1:89">
      <c r="A29" s="32" t="s">
        <v>89</v>
      </c>
      <c r="X29" s="30" t="s">
        <v>117</v>
      </c>
      <c r="AU29" s="22"/>
      <c r="BA29" s="22"/>
    </row>
    <row r="30" spans="1:89">
      <c r="A30" s="32" t="s">
        <v>118</v>
      </c>
      <c r="X30" s="32" t="s">
        <v>121</v>
      </c>
      <c r="AU30" s="22"/>
      <c r="BA30" s="22"/>
    </row>
    <row r="31" spans="1:89" ht="21" customHeight="1">
      <c r="A31" s="33" t="s">
        <v>97</v>
      </c>
      <c r="AU31" s="22"/>
      <c r="BA31" s="22"/>
    </row>
    <row r="32" spans="1:89" s="54" customForma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3"/>
      <c r="AV32" s="52"/>
      <c r="AW32" s="52"/>
      <c r="AX32" s="52"/>
      <c r="AY32" s="52"/>
      <c r="AZ32" s="52"/>
      <c r="BA32" s="53"/>
    </row>
    <row r="33" spans="1:53" s="54" customFormat="1">
      <c r="A33" s="52"/>
      <c r="B33" s="52"/>
      <c r="C33" s="52"/>
      <c r="D33" s="52"/>
      <c r="E33" s="52"/>
      <c r="F33" s="52"/>
      <c r="G33" s="52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3"/>
      <c r="AV33" s="52"/>
      <c r="AW33" s="52"/>
      <c r="AX33" s="52"/>
      <c r="AY33" s="52"/>
      <c r="AZ33" s="52"/>
      <c r="BA33" s="53"/>
    </row>
    <row r="34" spans="1:53" s="54" customFormat="1">
      <c r="A34" s="52"/>
      <c r="C34" s="52"/>
      <c r="D34" s="52"/>
      <c r="E34" s="52"/>
      <c r="F34" s="52"/>
      <c r="G34" s="52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3"/>
      <c r="AV34" s="52"/>
      <c r="AW34" s="52"/>
      <c r="AX34" s="52"/>
      <c r="AY34" s="52"/>
      <c r="AZ34" s="52"/>
      <c r="BA34" s="53"/>
    </row>
    <row r="35" spans="1:53" s="54" customFormat="1">
      <c r="A35" s="52"/>
      <c r="B35" s="52"/>
      <c r="C35" s="52"/>
      <c r="D35" s="52"/>
      <c r="E35" s="52"/>
      <c r="F35" s="52"/>
      <c r="G35" s="52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3"/>
      <c r="AV35" s="52"/>
      <c r="AW35" s="52"/>
      <c r="AX35" s="52"/>
      <c r="AY35" s="52"/>
      <c r="AZ35" s="52"/>
      <c r="BA35" s="53"/>
    </row>
    <row r="36" spans="1:53" s="54" customForma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3"/>
      <c r="AV36" s="52"/>
      <c r="AW36" s="52"/>
      <c r="AX36" s="52"/>
      <c r="AY36" s="52"/>
      <c r="AZ36" s="52"/>
      <c r="BA36" s="53"/>
    </row>
    <row r="37" spans="1:53" s="54" customForma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3"/>
      <c r="AV37" s="52"/>
      <c r="AW37" s="52"/>
      <c r="AX37" s="52"/>
      <c r="AY37" s="52"/>
      <c r="AZ37" s="52"/>
      <c r="BA37" s="53"/>
    </row>
    <row r="38" spans="1:53" s="54" customForma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3"/>
      <c r="AV38" s="52"/>
      <c r="AW38" s="52"/>
      <c r="AX38" s="52"/>
      <c r="AY38" s="52"/>
      <c r="AZ38" s="52"/>
      <c r="BA38" s="53"/>
    </row>
    <row r="39" spans="1:53" s="54" customForma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3"/>
      <c r="AV39" s="52"/>
      <c r="AW39" s="52"/>
      <c r="AX39" s="52"/>
      <c r="AY39" s="52"/>
      <c r="AZ39" s="52"/>
      <c r="BA39" s="53"/>
    </row>
    <row r="40" spans="1:53" s="54" customForma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3"/>
      <c r="AV40" s="52"/>
      <c r="AW40" s="52"/>
      <c r="AX40" s="52"/>
      <c r="AY40" s="52"/>
      <c r="AZ40" s="52"/>
      <c r="BA40" s="53"/>
    </row>
    <row r="41" spans="1:53" s="54" customForma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3"/>
      <c r="AV41" s="52"/>
      <c r="AW41" s="52"/>
      <c r="AX41" s="52"/>
      <c r="AY41" s="52"/>
      <c r="AZ41" s="52"/>
      <c r="BA41" s="53"/>
    </row>
    <row r="42" spans="1:53" s="54" customForma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3"/>
      <c r="AV42" s="52"/>
      <c r="AW42" s="52"/>
      <c r="AX42" s="52"/>
      <c r="AY42" s="52"/>
      <c r="AZ42" s="52"/>
      <c r="BA42" s="53"/>
    </row>
    <row r="43" spans="1:53" s="54" customForma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3"/>
      <c r="AV43" s="52"/>
      <c r="AW43" s="52"/>
      <c r="AX43" s="52"/>
      <c r="AY43" s="52"/>
      <c r="AZ43" s="52"/>
      <c r="BA43" s="53"/>
    </row>
    <row r="44" spans="1:53" s="54" customForma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3"/>
      <c r="AV44" s="52"/>
      <c r="AW44" s="52"/>
      <c r="AX44" s="52"/>
      <c r="AY44" s="52"/>
      <c r="AZ44" s="52"/>
      <c r="BA44" s="53"/>
    </row>
    <row r="45" spans="1:53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3"/>
      <c r="AV45" s="52"/>
      <c r="AW45" s="52"/>
      <c r="AX45" s="52"/>
      <c r="AY45" s="52"/>
      <c r="AZ45" s="52"/>
      <c r="BA45" s="53"/>
    </row>
    <row r="46" spans="1:53" s="54" customForma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3"/>
      <c r="AV46" s="52"/>
      <c r="AW46" s="52"/>
      <c r="AX46" s="52"/>
      <c r="AY46" s="52"/>
      <c r="AZ46" s="52"/>
      <c r="BA46" s="53"/>
    </row>
    <row r="47" spans="1:53" s="54" customForma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3"/>
      <c r="AV47" s="52"/>
      <c r="AW47" s="52"/>
      <c r="AX47" s="52"/>
      <c r="AY47" s="52"/>
      <c r="AZ47" s="52"/>
      <c r="BA47" s="53"/>
    </row>
    <row r="48" spans="1:53" s="54" customForma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3"/>
      <c r="AV48" s="52"/>
      <c r="AW48" s="52"/>
      <c r="AX48" s="52"/>
      <c r="AY48" s="52"/>
      <c r="AZ48" s="52"/>
      <c r="BA48" s="53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3"/>
      <c r="AV49" s="52"/>
      <c r="AW49" s="52"/>
      <c r="AX49" s="52"/>
      <c r="AY49" s="52"/>
      <c r="AZ49" s="52"/>
      <c r="BA49" s="53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3"/>
      <c r="AV50" s="52"/>
      <c r="AW50" s="52"/>
      <c r="AX50" s="52"/>
      <c r="AY50" s="52"/>
      <c r="AZ50" s="52"/>
      <c r="BA50" s="53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3"/>
      <c r="AV51" s="52"/>
      <c r="AW51" s="52"/>
      <c r="AX51" s="52"/>
      <c r="AY51" s="52"/>
      <c r="AZ51" s="52"/>
      <c r="BA51" s="53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3"/>
      <c r="AV52" s="52"/>
      <c r="AW52" s="52"/>
      <c r="AX52" s="52"/>
      <c r="AY52" s="52"/>
      <c r="AZ52" s="52"/>
      <c r="BA52" s="53"/>
    </row>
    <row r="53" spans="1:53" s="54" customForma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3"/>
      <c r="AV53" s="52"/>
      <c r="AW53" s="52"/>
      <c r="AX53" s="52"/>
      <c r="AY53" s="52"/>
      <c r="AZ53" s="52"/>
      <c r="BA53" s="53"/>
    </row>
    <row r="54" spans="1:53" s="54" customForma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3"/>
      <c r="AV54" s="52"/>
      <c r="AW54" s="52"/>
      <c r="AX54" s="52"/>
      <c r="AY54" s="52"/>
      <c r="AZ54" s="52"/>
      <c r="BA54" s="53"/>
    </row>
    <row r="55" spans="1:53" s="54" customForma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3"/>
      <c r="AV55" s="52"/>
      <c r="AW55" s="52"/>
      <c r="AX55" s="52"/>
      <c r="AY55" s="52"/>
      <c r="AZ55" s="52"/>
      <c r="BA55" s="53"/>
    </row>
    <row r="56" spans="1:53" s="54" customForma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3"/>
      <c r="AV56" s="52"/>
      <c r="AW56" s="52"/>
      <c r="AX56" s="52"/>
      <c r="AY56" s="52"/>
      <c r="AZ56" s="52"/>
      <c r="BA56" s="53"/>
    </row>
    <row r="57" spans="1:53" s="54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3"/>
      <c r="AV57" s="52"/>
      <c r="AW57" s="52"/>
      <c r="AX57" s="52"/>
      <c r="AY57" s="52"/>
      <c r="AZ57" s="52"/>
      <c r="BA57" s="53"/>
    </row>
    <row r="58" spans="1:53" s="54" customForma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3"/>
      <c r="AV58" s="52"/>
      <c r="AW58" s="52"/>
      <c r="AX58" s="52"/>
      <c r="AY58" s="52"/>
      <c r="AZ58" s="52"/>
      <c r="BA58" s="53"/>
    </row>
    <row r="59" spans="1:53" s="54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3"/>
      <c r="AV59" s="52"/>
      <c r="AW59" s="52"/>
      <c r="AX59" s="52"/>
      <c r="AY59" s="52"/>
      <c r="AZ59" s="52"/>
      <c r="BA59" s="53"/>
    </row>
    <row r="60" spans="1:53" s="54" customForma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3"/>
      <c r="AV60" s="52"/>
      <c r="AW60" s="52"/>
      <c r="AX60" s="52"/>
      <c r="AY60" s="52"/>
      <c r="AZ60" s="52"/>
      <c r="BA60" s="53"/>
    </row>
    <row r="61" spans="1:53" s="54" customForma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3"/>
      <c r="AV61" s="52"/>
      <c r="AW61" s="52"/>
      <c r="AX61" s="52"/>
      <c r="AY61" s="52"/>
      <c r="AZ61" s="52"/>
      <c r="BA61" s="53"/>
    </row>
    <row r="62" spans="1:53" s="54" customForma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3"/>
      <c r="AV62" s="52"/>
      <c r="AW62" s="52"/>
      <c r="AX62" s="52"/>
      <c r="AY62" s="52"/>
      <c r="AZ62" s="52"/>
      <c r="BA62" s="53"/>
    </row>
    <row r="63" spans="1:53" s="54" customForma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3"/>
      <c r="AV63" s="52"/>
      <c r="AW63" s="52"/>
      <c r="AX63" s="52"/>
      <c r="AY63" s="52"/>
      <c r="AZ63" s="52"/>
      <c r="BA63" s="53"/>
    </row>
    <row r="64" spans="1:53" s="54" customForma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3"/>
      <c r="AV64" s="52"/>
      <c r="AW64" s="52"/>
      <c r="AX64" s="52"/>
      <c r="AY64" s="52"/>
      <c r="AZ64" s="52"/>
      <c r="BA64" s="53"/>
    </row>
    <row r="65" spans="1:53" s="54" customForma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3"/>
      <c r="AV65" s="52"/>
      <c r="AW65" s="52"/>
      <c r="AX65" s="52"/>
      <c r="AY65" s="52"/>
      <c r="AZ65" s="52"/>
      <c r="BA65" s="53"/>
    </row>
    <row r="66" spans="1:53" s="54" customForma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3"/>
      <c r="AV66" s="52"/>
      <c r="AW66" s="52"/>
      <c r="AX66" s="52"/>
      <c r="AY66" s="52"/>
      <c r="AZ66" s="52"/>
      <c r="BA66" s="53"/>
    </row>
    <row r="67" spans="1:53" s="54" customForma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3"/>
      <c r="AV67" s="52"/>
      <c r="AW67" s="52"/>
      <c r="AX67" s="52"/>
      <c r="AY67" s="52"/>
      <c r="AZ67" s="52"/>
      <c r="BA67" s="53"/>
    </row>
    <row r="68" spans="1:53" s="54" customForma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3"/>
      <c r="AV68" s="52"/>
      <c r="AW68" s="52"/>
      <c r="AX68" s="52"/>
      <c r="AY68" s="52"/>
      <c r="AZ68" s="52"/>
      <c r="BA68" s="53"/>
    </row>
    <row r="69" spans="1:53" s="54" customForma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3"/>
      <c r="AV69" s="52"/>
      <c r="AW69" s="52"/>
      <c r="AX69" s="52"/>
      <c r="AY69" s="52"/>
      <c r="AZ69" s="52"/>
      <c r="BA69" s="53"/>
    </row>
    <row r="70" spans="1:53" s="54" customForma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3"/>
      <c r="AV70" s="52"/>
      <c r="AW70" s="52"/>
      <c r="AX70" s="52"/>
      <c r="AY70" s="52"/>
      <c r="AZ70" s="52"/>
      <c r="BA70" s="53"/>
    </row>
    <row r="71" spans="1:53" s="54" customForma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3"/>
      <c r="AV71" s="52"/>
      <c r="AW71" s="52"/>
      <c r="AX71" s="52"/>
      <c r="AY71" s="52"/>
      <c r="AZ71" s="52"/>
      <c r="BA71" s="53"/>
    </row>
    <row r="72" spans="1:53" s="54" customForma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3"/>
      <c r="AV72" s="52"/>
      <c r="AW72" s="52"/>
      <c r="AX72" s="52"/>
      <c r="AY72" s="52"/>
      <c r="AZ72" s="52"/>
      <c r="BA72" s="53"/>
    </row>
    <row r="73" spans="1:53" s="54" customForma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3"/>
      <c r="AV73" s="52"/>
      <c r="AW73" s="52"/>
      <c r="AX73" s="52"/>
      <c r="AY73" s="52"/>
      <c r="AZ73" s="52"/>
      <c r="BA73" s="53"/>
    </row>
    <row r="74" spans="1:53" s="54" customForma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3"/>
      <c r="AV74" s="52"/>
      <c r="AW74" s="52"/>
      <c r="AX74" s="52"/>
      <c r="AY74" s="52"/>
      <c r="AZ74" s="52"/>
      <c r="BA74" s="53"/>
    </row>
    <row r="75" spans="1:53" s="54" customForma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3"/>
      <c r="AV75" s="52"/>
      <c r="AW75" s="52"/>
      <c r="AX75" s="52"/>
      <c r="AY75" s="52"/>
      <c r="AZ75" s="52"/>
      <c r="BA75" s="53"/>
    </row>
    <row r="76" spans="1:53" s="54" customForma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3"/>
      <c r="AV76" s="52"/>
      <c r="AW76" s="52"/>
      <c r="AX76" s="52"/>
      <c r="AY76" s="52"/>
      <c r="AZ76" s="52"/>
      <c r="BA76" s="53"/>
    </row>
    <row r="77" spans="1:53" s="54" customForma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3"/>
      <c r="AV77" s="52"/>
      <c r="AW77" s="52"/>
      <c r="AX77" s="52"/>
      <c r="AY77" s="52"/>
      <c r="AZ77" s="52"/>
      <c r="BA77" s="53"/>
    </row>
    <row r="78" spans="1:53" s="54" customForma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3"/>
      <c r="AV78" s="52"/>
      <c r="AW78" s="52"/>
      <c r="AX78" s="52"/>
      <c r="AY78" s="52"/>
      <c r="AZ78" s="52"/>
      <c r="BA78" s="53"/>
    </row>
    <row r="79" spans="1:53" s="54" customForma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3"/>
      <c r="AV79" s="52"/>
      <c r="AW79" s="52"/>
      <c r="AX79" s="52"/>
      <c r="AY79" s="52"/>
      <c r="AZ79" s="52"/>
      <c r="BA79" s="53"/>
    </row>
    <row r="80" spans="1:53" s="54" customForma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3"/>
      <c r="AV80" s="52"/>
      <c r="AW80" s="52"/>
      <c r="AX80" s="52"/>
      <c r="AY80" s="52"/>
      <c r="AZ80" s="52"/>
      <c r="BA80" s="53"/>
    </row>
    <row r="81" spans="1:53" s="54" customForma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3"/>
      <c r="AV81" s="52"/>
      <c r="AW81" s="52"/>
      <c r="AX81" s="52"/>
      <c r="AY81" s="52"/>
      <c r="AZ81" s="52"/>
      <c r="BA81" s="53"/>
    </row>
    <row r="82" spans="1:53" s="54" customForma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3"/>
      <c r="AV82" s="52"/>
      <c r="AW82" s="52"/>
      <c r="AX82" s="52"/>
      <c r="AY82" s="52"/>
      <c r="AZ82" s="52"/>
      <c r="BA82" s="53"/>
    </row>
    <row r="83" spans="1:53" s="54" customForma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3"/>
      <c r="AV83" s="52"/>
      <c r="AW83" s="52"/>
      <c r="AX83" s="52"/>
      <c r="AY83" s="52"/>
      <c r="AZ83" s="52"/>
      <c r="BA83" s="53"/>
    </row>
    <row r="84" spans="1:53" s="54" customForma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3"/>
      <c r="AV84" s="52"/>
      <c r="AW84" s="52"/>
      <c r="AX84" s="52"/>
      <c r="AY84" s="52"/>
      <c r="AZ84" s="52"/>
      <c r="BA84" s="53"/>
    </row>
    <row r="85" spans="1:53" s="54" customForma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3"/>
      <c r="AV85" s="52"/>
      <c r="AW85" s="52"/>
      <c r="AX85" s="52"/>
      <c r="AY85" s="52"/>
      <c r="AZ85" s="52"/>
      <c r="BA85" s="53"/>
    </row>
    <row r="86" spans="1:53" s="54" customForma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3"/>
      <c r="AV86" s="52"/>
      <c r="AW86" s="52"/>
      <c r="AX86" s="52"/>
      <c r="AY86" s="52"/>
      <c r="AZ86" s="52"/>
      <c r="BA86" s="53"/>
    </row>
    <row r="87" spans="1:53" s="54" customFormat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3"/>
      <c r="AV87" s="52"/>
      <c r="AW87" s="52"/>
      <c r="AX87" s="52"/>
      <c r="AY87" s="52"/>
      <c r="AZ87" s="52"/>
      <c r="BA87" s="53"/>
    </row>
    <row r="88" spans="1:53" s="54" customFormat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3"/>
      <c r="AV88" s="52"/>
      <c r="AW88" s="52"/>
      <c r="AX88" s="52"/>
      <c r="AY88" s="52"/>
      <c r="AZ88" s="52"/>
      <c r="BA88" s="53"/>
    </row>
    <row r="89" spans="1:53" s="54" customFormat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3"/>
      <c r="AV89" s="52"/>
      <c r="AW89" s="52"/>
      <c r="AX89" s="52"/>
      <c r="AY89" s="52"/>
      <c r="AZ89" s="52"/>
      <c r="BA89" s="53"/>
    </row>
    <row r="90" spans="1:53" s="54" customFormat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3"/>
      <c r="AV90" s="52"/>
      <c r="AW90" s="52"/>
      <c r="AX90" s="52"/>
      <c r="AY90" s="52"/>
      <c r="AZ90" s="52"/>
      <c r="BA90" s="53"/>
    </row>
    <row r="91" spans="1:53" s="54" customFormat="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3"/>
      <c r="AV91" s="52"/>
      <c r="AW91" s="52"/>
      <c r="AX91" s="52"/>
      <c r="AY91" s="52"/>
      <c r="AZ91" s="52"/>
      <c r="BA91" s="53"/>
    </row>
    <row r="92" spans="1:53" s="54" customFormat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3"/>
      <c r="AV92" s="52"/>
      <c r="AW92" s="52"/>
      <c r="AX92" s="52"/>
      <c r="AY92" s="52"/>
      <c r="AZ92" s="52"/>
      <c r="BA92" s="53"/>
    </row>
    <row r="93" spans="1:53" s="54" customFormat="1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3"/>
      <c r="AV93" s="52"/>
      <c r="AW93" s="52"/>
      <c r="AX93" s="52"/>
      <c r="AY93" s="52"/>
      <c r="AZ93" s="52"/>
      <c r="BA93" s="53"/>
    </row>
    <row r="94" spans="1:53" s="54" customForma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3"/>
      <c r="AV94" s="52"/>
      <c r="AW94" s="52"/>
      <c r="AX94" s="52"/>
      <c r="AY94" s="52"/>
      <c r="AZ94" s="52"/>
      <c r="BA94" s="53"/>
    </row>
    <row r="95" spans="1:53" s="54" customFormat="1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3"/>
      <c r="AV95" s="52"/>
      <c r="AW95" s="52"/>
      <c r="AX95" s="52"/>
      <c r="AY95" s="52"/>
      <c r="AZ95" s="52"/>
      <c r="BA95" s="53"/>
    </row>
    <row r="96" spans="1:53" s="54" customForma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3"/>
      <c r="AV96" s="52"/>
      <c r="AW96" s="52"/>
      <c r="AX96" s="52"/>
      <c r="AY96" s="52"/>
      <c r="AZ96" s="52"/>
      <c r="BA96" s="53"/>
    </row>
    <row r="97" spans="1:53" s="54" customForma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3"/>
      <c r="AV97" s="52"/>
      <c r="AW97" s="52"/>
      <c r="AX97" s="52"/>
      <c r="AY97" s="52"/>
      <c r="AZ97" s="52"/>
      <c r="BA97" s="53"/>
    </row>
    <row r="98" spans="1:53" s="54" customFormat="1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3"/>
      <c r="AV98" s="52"/>
      <c r="AW98" s="52"/>
      <c r="AX98" s="52"/>
      <c r="AY98" s="52"/>
      <c r="AZ98" s="52"/>
      <c r="BA98" s="53"/>
    </row>
    <row r="99" spans="1:53" s="54" customForma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3"/>
      <c r="AV99" s="52"/>
      <c r="AW99" s="52"/>
      <c r="AX99" s="52"/>
      <c r="AY99" s="52"/>
      <c r="AZ99" s="52"/>
      <c r="BA99" s="53"/>
    </row>
    <row r="100" spans="1:53" s="54" customFormat="1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3"/>
      <c r="AV100" s="52"/>
      <c r="AW100" s="52"/>
      <c r="AX100" s="52"/>
      <c r="AY100" s="52"/>
      <c r="AZ100" s="52"/>
      <c r="BA100" s="53"/>
    </row>
    <row r="101" spans="1:53" s="54" customFormat="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3"/>
      <c r="AV101" s="52"/>
      <c r="AW101" s="52"/>
      <c r="AX101" s="52"/>
      <c r="AY101" s="52"/>
      <c r="AZ101" s="52"/>
      <c r="BA101" s="53"/>
    </row>
    <row r="102" spans="1:53" s="54" customFormat="1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3"/>
      <c r="AV102" s="52"/>
      <c r="AW102" s="52"/>
      <c r="AX102" s="52"/>
      <c r="AY102" s="52"/>
      <c r="AZ102" s="52"/>
      <c r="BA102" s="53"/>
    </row>
    <row r="103" spans="1:53" s="54" customFormat="1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3"/>
      <c r="AV103" s="52"/>
      <c r="AW103" s="52"/>
      <c r="AX103" s="52"/>
      <c r="AY103" s="52"/>
      <c r="AZ103" s="52"/>
      <c r="BA103" s="53"/>
    </row>
    <row r="104" spans="1:53" s="54" customFormat="1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3"/>
      <c r="AV104" s="52"/>
      <c r="AW104" s="52"/>
      <c r="AX104" s="52"/>
      <c r="AY104" s="52"/>
      <c r="AZ104" s="52"/>
      <c r="BA104" s="53"/>
    </row>
    <row r="105" spans="1:53" s="54" customFormat="1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3"/>
      <c r="AV105" s="52"/>
      <c r="AW105" s="52"/>
      <c r="AX105" s="52"/>
      <c r="AY105" s="52"/>
      <c r="AZ105" s="52"/>
      <c r="BA105" s="53"/>
    </row>
    <row r="106" spans="1:53" s="54" customFormat="1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3"/>
      <c r="AV106" s="52"/>
      <c r="AW106" s="52"/>
      <c r="AX106" s="52"/>
      <c r="AY106" s="52"/>
      <c r="AZ106" s="52"/>
      <c r="BA106" s="53"/>
    </row>
    <row r="107" spans="1:53" s="54" customFormat="1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3"/>
      <c r="AV107" s="52"/>
      <c r="AW107" s="52"/>
      <c r="AX107" s="52"/>
      <c r="AY107" s="52"/>
      <c r="AZ107" s="52"/>
      <c r="BA107" s="53"/>
    </row>
  </sheetData>
  <mergeCells count="61"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P8:Q9"/>
    <mergeCell ref="R8:S9"/>
    <mergeCell ref="T8:U9"/>
    <mergeCell ref="V8:W9"/>
    <mergeCell ref="X8:Y9"/>
    <mergeCell ref="Z8:AA9"/>
    <mergeCell ref="AB8:AC9"/>
    <mergeCell ref="AD8:AE9"/>
    <mergeCell ref="AF8:AG9"/>
    <mergeCell ref="AH8:AI9"/>
    <mergeCell ref="AJ8:AK9"/>
    <mergeCell ref="AL8:AN8"/>
    <mergeCell ref="AO8:AQ8"/>
    <mergeCell ref="AL9:AL10"/>
    <mergeCell ref="AN9:AN10"/>
    <mergeCell ref="AO9:AO10"/>
    <mergeCell ref="AQ9:AQ10"/>
    <mergeCell ref="AK10:AK11"/>
    <mergeCell ref="AE10:AE11"/>
    <mergeCell ref="AR9:AR10"/>
    <mergeCell ref="AT9:AT10"/>
    <mergeCell ref="BD9:BE9"/>
    <mergeCell ref="AF10:AF11"/>
    <mergeCell ref="AG10:AG11"/>
    <mergeCell ref="AH10:AH11"/>
    <mergeCell ref="AI10:AI11"/>
    <mergeCell ref="AJ10:AJ11"/>
    <mergeCell ref="R10:R11"/>
    <mergeCell ref="S10:S11"/>
    <mergeCell ref="A16:G16"/>
    <mergeCell ref="AA10:AA11"/>
    <mergeCell ref="AB10:AB11"/>
    <mergeCell ref="M10:M11"/>
    <mergeCell ref="N10:N11"/>
    <mergeCell ref="O10:O11"/>
    <mergeCell ref="P10:P11"/>
    <mergeCell ref="Q10:Q11"/>
    <mergeCell ref="H10:H11"/>
    <mergeCell ref="I10:I11"/>
    <mergeCell ref="J10:J11"/>
    <mergeCell ref="K10:K11"/>
    <mergeCell ref="L10:L11"/>
    <mergeCell ref="AC10:AC11"/>
    <mergeCell ref="AD10:AD11"/>
    <mergeCell ref="T10:T11"/>
    <mergeCell ref="U10:U11"/>
    <mergeCell ref="V10:V11"/>
    <mergeCell ref="W10:W11"/>
    <mergeCell ref="X10:X11"/>
    <mergeCell ref="Y10:Y11"/>
    <mergeCell ref="Z10:Z11"/>
  </mergeCells>
  <phoneticPr fontId="8" type="noConversion"/>
  <conditionalFormatting sqref="AJ12:AJ15">
    <cfRule type="cellIs" dxfId="33" priority="6" stopIfTrue="1" operator="notBetween">
      <formula>1</formula>
      <formula>60</formula>
    </cfRule>
  </conditionalFormatting>
  <conditionalFormatting sqref="BD2">
    <cfRule type="cellIs" dxfId="32" priority="5" stopIfTrue="1" operator="greaterThan">
      <formula>1</formula>
    </cfRule>
  </conditionalFormatting>
  <conditionalFormatting sqref="BD12:BD15">
    <cfRule type="cellIs" dxfId="31" priority="4" stopIfTrue="1" operator="notBetween">
      <formula>1</formula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F0"/>
  </sheetPr>
  <dimension ref="A1:O36"/>
  <sheetViews>
    <sheetView topLeftCell="A4" zoomScale="85" zoomScaleNormal="85" workbookViewId="0">
      <selection activeCell="K33" sqref="K33"/>
    </sheetView>
  </sheetViews>
  <sheetFormatPr defaultRowHeight="21.75"/>
  <cols>
    <col min="1" max="1" width="20.7109375" style="75" customWidth="1"/>
    <col min="2" max="2" width="8.85546875" style="75" customWidth="1"/>
    <col min="3" max="3" width="11.28515625" style="75" customWidth="1"/>
    <col min="4" max="4" width="9.5703125" style="75" customWidth="1"/>
    <col min="5" max="5" width="8.7109375" style="75" customWidth="1"/>
    <col min="6" max="6" width="12.140625" style="75" customWidth="1"/>
    <col min="7" max="9" width="10.7109375" style="75" customWidth="1"/>
    <col min="10" max="10" width="10.140625" style="75" customWidth="1"/>
    <col min="11" max="11" width="10.28515625" style="75" customWidth="1"/>
    <col min="12" max="12" width="20.85546875" style="75" customWidth="1"/>
    <col min="13" max="13" width="16.140625" style="75" customWidth="1"/>
    <col min="14" max="14" width="16" style="75" customWidth="1"/>
    <col min="15" max="15" width="6.140625" style="75" customWidth="1"/>
    <col min="16" max="16384" width="9.140625" style="75"/>
  </cols>
  <sheetData>
    <row r="1" spans="1:15" ht="34.5">
      <c r="A1" s="726" t="s">
        <v>428</v>
      </c>
      <c r="B1" s="726"/>
      <c r="C1" s="726"/>
      <c r="D1" s="726"/>
      <c r="E1" s="726"/>
      <c r="F1" s="726"/>
      <c r="G1" s="726"/>
      <c r="H1" s="726"/>
      <c r="I1" s="726"/>
      <c r="J1" s="726"/>
      <c r="K1" s="726"/>
      <c r="L1" s="726"/>
      <c r="M1" s="726"/>
      <c r="N1" s="726"/>
      <c r="O1" s="146"/>
    </row>
    <row r="2" spans="1:15" ht="27" customHeight="1">
      <c r="A2" s="180" t="s">
        <v>389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</row>
    <row r="3" spans="1:15" ht="8.25" customHeight="1">
      <c r="A3" s="250"/>
    </row>
    <row r="4" spans="1:15" ht="26.25">
      <c r="A4" s="180" t="s">
        <v>370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5" ht="6.75" customHeight="1"/>
    <row r="6" spans="1:15" s="148" customFormat="1" ht="24.75" customHeight="1">
      <c r="A6" s="727" t="s">
        <v>284</v>
      </c>
      <c r="B6" s="727" t="s">
        <v>285</v>
      </c>
      <c r="C6" s="728"/>
      <c r="D6" s="728"/>
      <c r="E6" s="728"/>
      <c r="F6" s="729"/>
      <c r="G6" s="730" t="s">
        <v>286</v>
      </c>
      <c r="H6" s="731"/>
      <c r="I6" s="731"/>
      <c r="J6" s="731"/>
      <c r="K6" s="732"/>
      <c r="L6" s="733" t="s">
        <v>388</v>
      </c>
      <c r="M6" s="735" t="s">
        <v>382</v>
      </c>
      <c r="N6" s="736"/>
    </row>
    <row r="7" spans="1:15" s="148" customFormat="1" ht="38.25" customHeight="1">
      <c r="A7" s="727"/>
      <c r="B7" s="149" t="s">
        <v>377</v>
      </c>
      <c r="C7" s="255" t="s">
        <v>378</v>
      </c>
      <c r="D7" s="255" t="s">
        <v>379</v>
      </c>
      <c r="E7" s="149" t="s">
        <v>380</v>
      </c>
      <c r="F7" s="256" t="s">
        <v>20</v>
      </c>
      <c r="G7" s="256" t="s">
        <v>377</v>
      </c>
      <c r="H7" s="257" t="s">
        <v>378</v>
      </c>
      <c r="I7" s="257" t="s">
        <v>379</v>
      </c>
      <c r="J7" s="256" t="s">
        <v>380</v>
      </c>
      <c r="K7" s="265" t="s">
        <v>20</v>
      </c>
      <c r="L7" s="734"/>
      <c r="M7" s="332" t="s">
        <v>381</v>
      </c>
      <c r="N7" s="333" t="s">
        <v>384</v>
      </c>
    </row>
    <row r="8" spans="1:15" s="148" customFormat="1" ht="23.25" customHeight="1">
      <c r="A8" s="258" t="s">
        <v>386</v>
      </c>
      <c r="B8" s="258"/>
      <c r="C8" s="258"/>
      <c r="D8" s="258"/>
      <c r="E8" s="258"/>
      <c r="F8" s="259">
        <f>SUM(B8:E8)</f>
        <v>0</v>
      </c>
      <c r="G8" s="260">
        <f>IF(MOD(B8,30)&lt;10,ROUNDDOWN(B8/30,0),ROUNDUP(B8/30,0))</f>
        <v>0</v>
      </c>
      <c r="H8" s="260">
        <f>IF(MOD(C8,10)&lt;10,ROUNDDOWN(C8/10,0),ROUNDUP(C8/10,0))</f>
        <v>0</v>
      </c>
      <c r="I8" s="260">
        <f>IF(MOD(D8,8)&lt;8,ROUNDDOWN(D8/8,0),ROUNDUP(D8/8,0))</f>
        <v>0</v>
      </c>
      <c r="J8" s="260">
        <f>IF(MOD(E8,6)&lt;6,ROUNDDOWN(E8/6,0),ROUNDUP(E8/6,0))</f>
        <v>0</v>
      </c>
      <c r="K8" s="260">
        <f>SUM(G8:J8)</f>
        <v>0</v>
      </c>
      <c r="L8" s="307"/>
      <c r="M8" s="334">
        <f>IF(MOD(F8,30)&lt;10,ROUNDDOWN(F8/30,0),ROUNDUP(F8/30,0))</f>
        <v>0</v>
      </c>
      <c r="N8" s="335"/>
    </row>
    <row r="9" spans="1:15" s="148" customFormat="1" ht="23.25" customHeight="1">
      <c r="A9" s="155" t="s">
        <v>387</v>
      </c>
      <c r="B9" s="155"/>
      <c r="C9" s="155"/>
      <c r="D9" s="155"/>
      <c r="E9" s="155"/>
      <c r="F9" s="156">
        <f t="shared" ref="F9" si="0">SUM(B9:E9)</f>
        <v>0</v>
      </c>
      <c r="G9" s="261">
        <f>IF(MOD(B9,30)&lt;10,ROUNDDOWN(B9/30,0),ROUNDUP(B9/30,0))</f>
        <v>0</v>
      </c>
      <c r="H9" s="261">
        <f t="shared" ref="H9" si="1">IF(MOD(C9,10)&lt;10,ROUNDDOWN(C9/10,0),ROUNDUP(C9/10,0))</f>
        <v>0</v>
      </c>
      <c r="I9" s="261">
        <f t="shared" ref="I9" si="2">IF(MOD(D9,8)&lt;8,ROUNDDOWN(D9/8,0),ROUNDUP(D9/8,0))</f>
        <v>0</v>
      </c>
      <c r="J9" s="261">
        <f t="shared" ref="J9" si="3">IF(MOD(E9,6)&lt;6,ROUNDDOWN(E9/6,0),ROUNDUP(E9/6,0))</f>
        <v>0</v>
      </c>
      <c r="K9" s="261">
        <f t="shared" ref="K9" si="4">SUM(G9:J9)</f>
        <v>0</v>
      </c>
      <c r="L9" s="308"/>
      <c r="M9" s="336">
        <f>IF(MOD(F9,30)&lt;10,ROUNDDOWN(F9/30,0),ROUNDUP(F9/30,0))</f>
        <v>0</v>
      </c>
      <c r="N9" s="337"/>
    </row>
    <row r="10" spans="1:15" s="148" customFormat="1" ht="23.25" customHeight="1">
      <c r="A10" s="155" t="s">
        <v>371</v>
      </c>
      <c r="B10" s="155"/>
      <c r="C10" s="155"/>
      <c r="D10" s="155"/>
      <c r="E10" s="155"/>
      <c r="F10" s="156">
        <f>SUM(B10:E10)</f>
        <v>0</v>
      </c>
      <c r="G10" s="261">
        <f>IF(MOD(B10,40)&lt;10,ROUNDDOWN(B10/40,0),ROUNDUP(B10/40,0))</f>
        <v>0</v>
      </c>
      <c r="H10" s="261">
        <f>IF(MOD(C10,10)&lt;10,ROUNDDOWN(C10/10,0),ROUNDUP(C10/10,0))</f>
        <v>0</v>
      </c>
      <c r="I10" s="261">
        <f>IF(MOD(D10,8)&lt;8,ROUNDDOWN(D10/8,0),ROUNDUP(D10/8,0))</f>
        <v>0</v>
      </c>
      <c r="J10" s="261">
        <f>IF(MOD(E10,6)&lt;6,ROUNDDOWN(E10/6,0),ROUNDUP(E10/6,0))</f>
        <v>0</v>
      </c>
      <c r="K10" s="261">
        <f>SUM(G10:J10)</f>
        <v>0</v>
      </c>
      <c r="L10" s="308"/>
      <c r="M10" s="336">
        <f>IF(MOD(F10,40)&lt;10,ROUNDDOWN(F10/40,0),ROUNDUP(F10/40,0))</f>
        <v>0</v>
      </c>
      <c r="N10" s="337"/>
    </row>
    <row r="11" spans="1:15" s="148" customFormat="1" ht="23.25" customHeight="1">
      <c r="A11" s="155" t="s">
        <v>372</v>
      </c>
      <c r="B11" s="155"/>
      <c r="C11" s="155"/>
      <c r="D11" s="155"/>
      <c r="E11" s="155"/>
      <c r="F11" s="156">
        <f t="shared" ref="F11:F21" si="5">SUM(B11:E11)</f>
        <v>0</v>
      </c>
      <c r="G11" s="261">
        <f t="shared" ref="G11:G21" si="6">IF(MOD(B11,40)&lt;10,ROUNDDOWN(B11/40,0),ROUNDUP(B11/40,0))</f>
        <v>0</v>
      </c>
      <c r="H11" s="261">
        <f t="shared" ref="H11:H21" si="7">IF(MOD(C11,10)&lt;10,ROUNDDOWN(C11/10,0),ROUNDUP(C11/10,0))</f>
        <v>0</v>
      </c>
      <c r="I11" s="261">
        <f t="shared" ref="I11:I21" si="8">IF(MOD(D11,8)&lt;8,ROUNDDOWN(D11/8,0),ROUNDUP(D11/8,0))</f>
        <v>0</v>
      </c>
      <c r="J11" s="261">
        <f t="shared" ref="J11:J21" si="9">IF(MOD(E11,6)&lt;6,ROUNDDOWN(E11/6,0),ROUNDUP(E11/6,0))</f>
        <v>0</v>
      </c>
      <c r="K11" s="261">
        <f t="shared" ref="K11:K21" si="10">SUM(G11:J11)</f>
        <v>0</v>
      </c>
      <c r="L11" s="308"/>
      <c r="M11" s="336">
        <f t="shared" ref="M11:M21" si="11">IF(MOD(F11,40)&lt;10,ROUNDDOWN(F11/40,0),ROUNDUP(F11/40,0))</f>
        <v>0</v>
      </c>
      <c r="N11" s="337"/>
    </row>
    <row r="12" spans="1:15" s="148" customFormat="1" ht="23.25" customHeight="1">
      <c r="A12" s="269" t="s">
        <v>373</v>
      </c>
      <c r="B12" s="269"/>
      <c r="C12" s="269"/>
      <c r="D12" s="269"/>
      <c r="E12" s="269"/>
      <c r="F12" s="156">
        <f t="shared" si="5"/>
        <v>0</v>
      </c>
      <c r="G12" s="261">
        <f t="shared" si="6"/>
        <v>0</v>
      </c>
      <c r="H12" s="261">
        <f t="shared" si="7"/>
        <v>0</v>
      </c>
      <c r="I12" s="261">
        <f t="shared" si="8"/>
        <v>0</v>
      </c>
      <c r="J12" s="261">
        <f t="shared" si="9"/>
        <v>0</v>
      </c>
      <c r="K12" s="261">
        <f t="shared" si="10"/>
        <v>0</v>
      </c>
      <c r="L12" s="308"/>
      <c r="M12" s="336">
        <f t="shared" si="11"/>
        <v>0</v>
      </c>
      <c r="N12" s="337"/>
    </row>
    <row r="13" spans="1:15" s="148" customFormat="1" ht="23.25" customHeight="1">
      <c r="A13" s="269" t="s">
        <v>374</v>
      </c>
      <c r="B13" s="269"/>
      <c r="C13" s="269"/>
      <c r="D13" s="269"/>
      <c r="E13" s="269"/>
      <c r="F13" s="156">
        <f t="shared" si="5"/>
        <v>0</v>
      </c>
      <c r="G13" s="261">
        <f t="shared" si="6"/>
        <v>0</v>
      </c>
      <c r="H13" s="261">
        <f t="shared" si="7"/>
        <v>0</v>
      </c>
      <c r="I13" s="261">
        <f t="shared" si="8"/>
        <v>0</v>
      </c>
      <c r="J13" s="261">
        <f t="shared" si="9"/>
        <v>0</v>
      </c>
      <c r="K13" s="261">
        <f t="shared" si="10"/>
        <v>0</v>
      </c>
      <c r="L13" s="308"/>
      <c r="M13" s="336">
        <f t="shared" si="11"/>
        <v>0</v>
      </c>
      <c r="N13" s="337"/>
    </row>
    <row r="14" spans="1:15" ht="23.25" customHeight="1">
      <c r="A14" s="269" t="s">
        <v>375</v>
      </c>
      <c r="B14" s="269"/>
      <c r="C14" s="155"/>
      <c r="D14" s="155"/>
      <c r="E14" s="269"/>
      <c r="F14" s="156">
        <f t="shared" si="5"/>
        <v>0</v>
      </c>
      <c r="G14" s="261">
        <f t="shared" si="6"/>
        <v>0</v>
      </c>
      <c r="H14" s="261">
        <f t="shared" si="7"/>
        <v>0</v>
      </c>
      <c r="I14" s="261">
        <f t="shared" si="8"/>
        <v>0</v>
      </c>
      <c r="J14" s="261">
        <f t="shared" si="9"/>
        <v>0</v>
      </c>
      <c r="K14" s="261">
        <f t="shared" si="10"/>
        <v>0</v>
      </c>
      <c r="L14" s="308"/>
      <c r="M14" s="336">
        <f t="shared" si="11"/>
        <v>0</v>
      </c>
      <c r="N14" s="337"/>
    </row>
    <row r="15" spans="1:15" ht="23.25" customHeight="1">
      <c r="A15" s="269" t="s">
        <v>376</v>
      </c>
      <c r="B15" s="269"/>
      <c r="C15" s="155"/>
      <c r="D15" s="155"/>
      <c r="E15" s="269"/>
      <c r="F15" s="156">
        <f t="shared" si="5"/>
        <v>0</v>
      </c>
      <c r="G15" s="261">
        <f t="shared" si="6"/>
        <v>0</v>
      </c>
      <c r="H15" s="261">
        <f t="shared" si="7"/>
        <v>0</v>
      </c>
      <c r="I15" s="261">
        <f t="shared" si="8"/>
        <v>0</v>
      </c>
      <c r="J15" s="261">
        <f t="shared" si="9"/>
        <v>0</v>
      </c>
      <c r="K15" s="261">
        <f t="shared" si="10"/>
        <v>0</v>
      </c>
      <c r="L15" s="308"/>
      <c r="M15" s="336">
        <f t="shared" si="11"/>
        <v>0</v>
      </c>
      <c r="N15" s="337"/>
    </row>
    <row r="16" spans="1:15" ht="23.25" customHeight="1">
      <c r="A16" s="155" t="s">
        <v>293</v>
      </c>
      <c r="B16" s="269"/>
      <c r="C16" s="155"/>
      <c r="D16" s="155"/>
      <c r="E16" s="269"/>
      <c r="F16" s="156">
        <f t="shared" si="5"/>
        <v>0</v>
      </c>
      <c r="G16" s="261">
        <f t="shared" si="6"/>
        <v>0</v>
      </c>
      <c r="H16" s="261">
        <f t="shared" si="7"/>
        <v>0</v>
      </c>
      <c r="I16" s="261">
        <f t="shared" si="8"/>
        <v>0</v>
      </c>
      <c r="J16" s="261">
        <f t="shared" si="9"/>
        <v>0</v>
      </c>
      <c r="K16" s="261">
        <f t="shared" si="10"/>
        <v>0</v>
      </c>
      <c r="L16" s="308"/>
      <c r="M16" s="336">
        <f t="shared" si="11"/>
        <v>0</v>
      </c>
      <c r="N16" s="337"/>
    </row>
    <row r="17" spans="1:14" ht="23.25" customHeight="1">
      <c r="A17" s="155" t="s">
        <v>294</v>
      </c>
      <c r="B17" s="269"/>
      <c r="C17" s="155"/>
      <c r="D17" s="155"/>
      <c r="E17" s="269"/>
      <c r="F17" s="156">
        <f t="shared" si="5"/>
        <v>0</v>
      </c>
      <c r="G17" s="261">
        <f t="shared" si="6"/>
        <v>0</v>
      </c>
      <c r="H17" s="261">
        <f t="shared" si="7"/>
        <v>0</v>
      </c>
      <c r="I17" s="261">
        <f t="shared" si="8"/>
        <v>0</v>
      </c>
      <c r="J17" s="261">
        <f t="shared" si="9"/>
        <v>0</v>
      </c>
      <c r="K17" s="261">
        <f t="shared" si="10"/>
        <v>0</v>
      </c>
      <c r="L17" s="308"/>
      <c r="M17" s="336">
        <f t="shared" si="11"/>
        <v>0</v>
      </c>
      <c r="N17" s="337"/>
    </row>
    <row r="18" spans="1:14" ht="23.25" customHeight="1">
      <c r="A18" s="155" t="s">
        <v>295</v>
      </c>
      <c r="B18" s="269"/>
      <c r="C18" s="254"/>
      <c r="D18" s="254"/>
      <c r="E18" s="269"/>
      <c r="F18" s="156">
        <f t="shared" si="5"/>
        <v>0</v>
      </c>
      <c r="G18" s="261">
        <f t="shared" si="6"/>
        <v>0</v>
      </c>
      <c r="H18" s="261">
        <f t="shared" si="7"/>
        <v>0</v>
      </c>
      <c r="I18" s="261">
        <f t="shared" si="8"/>
        <v>0</v>
      </c>
      <c r="J18" s="261">
        <f t="shared" si="9"/>
        <v>0</v>
      </c>
      <c r="K18" s="261">
        <f t="shared" si="10"/>
        <v>0</v>
      </c>
      <c r="L18" s="308"/>
      <c r="M18" s="336">
        <f t="shared" si="11"/>
        <v>0</v>
      </c>
      <c r="N18" s="337"/>
    </row>
    <row r="19" spans="1:14" ht="23.25" customHeight="1">
      <c r="A19" s="155" t="s">
        <v>296</v>
      </c>
      <c r="B19" s="269"/>
      <c r="C19" s="254"/>
      <c r="D19" s="254"/>
      <c r="E19" s="269"/>
      <c r="F19" s="156">
        <f t="shared" si="5"/>
        <v>0</v>
      </c>
      <c r="G19" s="261">
        <f t="shared" si="6"/>
        <v>0</v>
      </c>
      <c r="H19" s="261">
        <f t="shared" si="7"/>
        <v>0</v>
      </c>
      <c r="I19" s="261">
        <f t="shared" si="8"/>
        <v>0</v>
      </c>
      <c r="J19" s="261">
        <f t="shared" si="9"/>
        <v>0</v>
      </c>
      <c r="K19" s="261">
        <f t="shared" si="10"/>
        <v>0</v>
      </c>
      <c r="L19" s="308"/>
      <c r="M19" s="336">
        <f t="shared" si="11"/>
        <v>0</v>
      </c>
      <c r="N19" s="337"/>
    </row>
    <row r="20" spans="1:14" ht="23.25" customHeight="1">
      <c r="A20" s="155" t="s">
        <v>297</v>
      </c>
      <c r="B20" s="269"/>
      <c r="C20" s="254"/>
      <c r="D20" s="254"/>
      <c r="E20" s="269"/>
      <c r="F20" s="156">
        <f t="shared" si="5"/>
        <v>0</v>
      </c>
      <c r="G20" s="261">
        <f t="shared" si="6"/>
        <v>0</v>
      </c>
      <c r="H20" s="261">
        <f t="shared" si="7"/>
        <v>0</v>
      </c>
      <c r="I20" s="261">
        <f t="shared" si="8"/>
        <v>0</v>
      </c>
      <c r="J20" s="261">
        <f t="shared" si="9"/>
        <v>0</v>
      </c>
      <c r="K20" s="261">
        <f t="shared" si="10"/>
        <v>0</v>
      </c>
      <c r="L20" s="308"/>
      <c r="M20" s="336">
        <f t="shared" si="11"/>
        <v>0</v>
      </c>
      <c r="N20" s="337"/>
    </row>
    <row r="21" spans="1:14" ht="23.25" customHeight="1">
      <c r="A21" s="157" t="s">
        <v>298</v>
      </c>
      <c r="B21" s="269"/>
      <c r="C21" s="157"/>
      <c r="D21" s="157"/>
      <c r="E21" s="269"/>
      <c r="F21" s="156">
        <f t="shared" si="5"/>
        <v>0</v>
      </c>
      <c r="G21" s="261">
        <f t="shared" si="6"/>
        <v>0</v>
      </c>
      <c r="H21" s="261">
        <f t="shared" si="7"/>
        <v>0</v>
      </c>
      <c r="I21" s="261">
        <f t="shared" si="8"/>
        <v>0</v>
      </c>
      <c r="J21" s="261">
        <f t="shared" si="9"/>
        <v>0</v>
      </c>
      <c r="K21" s="261">
        <f t="shared" si="10"/>
        <v>0</v>
      </c>
      <c r="L21" s="309"/>
      <c r="M21" s="336">
        <f t="shared" si="11"/>
        <v>0</v>
      </c>
      <c r="N21" s="338"/>
    </row>
    <row r="22" spans="1:14" s="313" customFormat="1" ht="30" customHeight="1">
      <c r="A22" s="310" t="s">
        <v>48</v>
      </c>
      <c r="B22" s="311">
        <f>SUM(B8:B21)</f>
        <v>0</v>
      </c>
      <c r="C22" s="311">
        <f t="shared" ref="C22:K22" si="12">SUM(C8:C21)</f>
        <v>0</v>
      </c>
      <c r="D22" s="311">
        <f t="shared" si="12"/>
        <v>0</v>
      </c>
      <c r="E22" s="311">
        <f t="shared" si="12"/>
        <v>0</v>
      </c>
      <c r="F22" s="311">
        <f t="shared" si="12"/>
        <v>0</v>
      </c>
      <c r="G22" s="311">
        <f t="shared" si="12"/>
        <v>0</v>
      </c>
      <c r="H22" s="311">
        <f t="shared" si="12"/>
        <v>0</v>
      </c>
      <c r="I22" s="311">
        <f t="shared" si="12"/>
        <v>0</v>
      </c>
      <c r="J22" s="311">
        <f t="shared" si="12"/>
        <v>0</v>
      </c>
      <c r="K22" s="311">
        <f t="shared" si="12"/>
        <v>0</v>
      </c>
      <c r="L22" s="312">
        <f>ROUND(((((G8+G9)*30)+(B8+B9))/50+(((G10+G11+G12+G13+G14+G15)*40)+(B10+B11+B12+B13+B14+B15))/50+(G16+G17+G18+G19+G20+G21+H22+I22+J22)*2),0)</f>
        <v>0</v>
      </c>
      <c r="M22" s="339">
        <f>SUM(M8:M21)</f>
        <v>0</v>
      </c>
      <c r="N22" s="340">
        <f>ROUND(((((M8+M9)*30)+(F8+F9))/50+(((M10+M11+M12+M13+M14+M15)*40)+(F10+F11+F12+F13+F14+F15))/50+(M16+M17+M18+M19+M20+M21)*2),0)</f>
        <v>0</v>
      </c>
    </row>
    <row r="23" spans="1:14" ht="12.75" customHeight="1"/>
    <row r="24" spans="1:14" ht="26.25">
      <c r="A24" s="90" t="s">
        <v>383</v>
      </c>
      <c r="B24" s="90"/>
      <c r="C24" s="90"/>
      <c r="D24" s="165" t="s">
        <v>286</v>
      </c>
      <c r="E24" s="314">
        <f>SUM(K22)</f>
        <v>0</v>
      </c>
      <c r="G24" s="264"/>
      <c r="H24" s="90"/>
      <c r="I24" s="90"/>
      <c r="J24" s="90"/>
      <c r="K24" s="90"/>
      <c r="N24" s="163" t="s">
        <v>299</v>
      </c>
    </row>
    <row r="25" spans="1:14" ht="27" customHeight="1">
      <c r="A25" s="165" t="s">
        <v>301</v>
      </c>
      <c r="B25" s="315">
        <f>IF(F22&lt;=0,0,IF(F22&lt;=359,1,IF(F22&lt;=719,2,IF(F22&lt;=1079,3,IF(F22&lt;=1679,4,IF(F22&lt;=1680,5,IF(F22&lt;=1680,1,5)))))))</f>
        <v>0</v>
      </c>
      <c r="C25" s="252"/>
      <c r="D25" s="252"/>
      <c r="F25" s="165" t="s">
        <v>302</v>
      </c>
      <c r="G25" s="316">
        <f>SUM(L25)-B25</f>
        <v>0</v>
      </c>
      <c r="H25" s="252"/>
      <c r="I25" s="252"/>
      <c r="K25" s="165" t="s">
        <v>303</v>
      </c>
      <c r="L25" s="316">
        <f>SUM(L22)</f>
        <v>0</v>
      </c>
      <c r="N25" s="164" t="s">
        <v>436</v>
      </c>
    </row>
    <row r="26" spans="1:14" s="318" customFormat="1" ht="11.25" customHeight="1">
      <c r="A26" s="317"/>
      <c r="B26" s="252"/>
      <c r="C26" s="252"/>
      <c r="D26" s="252"/>
      <c r="F26" s="317"/>
      <c r="G26" s="252"/>
      <c r="H26" s="252"/>
      <c r="I26" s="252"/>
      <c r="K26" s="317"/>
      <c r="L26" s="252"/>
    </row>
    <row r="27" spans="1:14" ht="26.25" customHeight="1">
      <c r="A27" s="319" t="s">
        <v>385</v>
      </c>
      <c r="B27" s="320"/>
      <c r="C27" s="320"/>
      <c r="D27" s="321" t="s">
        <v>286</v>
      </c>
      <c r="E27" s="353">
        <f>SUM(M22)</f>
        <v>0</v>
      </c>
      <c r="F27" s="322"/>
      <c r="G27" s="323"/>
      <c r="H27" s="320"/>
      <c r="I27" s="320"/>
      <c r="J27" s="320"/>
      <c r="K27" s="320"/>
      <c r="L27" s="322"/>
      <c r="M27" s="322"/>
      <c r="N27" s="324"/>
    </row>
    <row r="28" spans="1:14" ht="25.5" customHeight="1">
      <c r="A28" s="325" t="s">
        <v>301</v>
      </c>
      <c r="B28" s="354">
        <f>IF(F22&lt;=0,0,IF(F22&lt;=359,1,IF(F22&lt;=719,2,IF(F22&lt;=1079,3,IF(F22&lt;=1679,4,IF(F22&lt;=1680,5,IF(F22&lt;=1680,1,5)))))))</f>
        <v>0</v>
      </c>
      <c r="C28" s="326"/>
      <c r="D28" s="326"/>
      <c r="E28" s="327"/>
      <c r="F28" s="328" t="s">
        <v>302</v>
      </c>
      <c r="G28" s="355">
        <f>SUM(N22)</f>
        <v>0</v>
      </c>
      <c r="H28" s="326"/>
      <c r="I28" s="326"/>
      <c r="J28" s="327"/>
      <c r="K28" s="328" t="s">
        <v>303</v>
      </c>
      <c r="L28" s="355">
        <f>SUM(G28)+B28</f>
        <v>0</v>
      </c>
      <c r="M28" s="327"/>
      <c r="N28" s="329"/>
    </row>
    <row r="29" spans="1:14" s="250" customFormat="1" ht="24.75" customHeight="1">
      <c r="A29" s="356" t="s">
        <v>414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1"/>
    </row>
    <row r="30" spans="1:14" s="250" customFormat="1" ht="9.75" customHeight="1">
      <c r="A30" s="181"/>
    </row>
    <row r="31" spans="1:14" s="250" customFormat="1" ht="27.75">
      <c r="A31" s="181"/>
    </row>
    <row r="32" spans="1:14" s="250" customFormat="1" ht="27.75">
      <c r="A32" s="181"/>
    </row>
    <row r="33" spans="1:1" ht="27.75">
      <c r="A33" s="181"/>
    </row>
    <row r="34" spans="1:1" ht="27.75">
      <c r="A34" s="181"/>
    </row>
    <row r="35" spans="1:1" ht="27.75">
      <c r="A35" s="181"/>
    </row>
    <row r="36" spans="1:1" ht="27.75">
      <c r="A36" s="181"/>
    </row>
  </sheetData>
  <mergeCells count="6">
    <mergeCell ref="A1:N1"/>
    <mergeCell ref="A6:A7"/>
    <mergeCell ref="B6:F6"/>
    <mergeCell ref="G6:K6"/>
    <mergeCell ref="L6:L7"/>
    <mergeCell ref="M6:N6"/>
  </mergeCells>
  <pageMargins left="0.95" right="0.7" top="0.7" bottom="0.5" header="0.05" footer="0.05"/>
  <pageSetup paperSize="9" scale="78" orientation="landscape" r:id="rId1"/>
  <headerFooter>
    <oddFooter>&amp;C&amp;F&amp;Rกผอ.สพร.สพฐ.(sunisa2556)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enableFormatConditionsCalculation="0">
    <tabColor theme="3" tint="0.59999389629810485"/>
  </sheetPr>
  <dimension ref="A1:CK76"/>
  <sheetViews>
    <sheetView zoomScale="75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BC18" sqref="BC18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27.75" customHeight="1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176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161</v>
      </c>
      <c r="BD2" s="89">
        <f>IF(AJ2&lt;=0,0,IF(AJ2&lt;=359,1,IF(AJ2&lt;=719,2,IF(AJ2&lt;=1079,3,IF(AJ2&lt;=1679,4,IF(AJ2&lt;=1680,5,IF(AJ2&lt;=1680,1,5)))))))</f>
        <v>0</v>
      </c>
      <c r="BE2" s="89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359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37" t="s">
        <v>0</v>
      </c>
      <c r="B7" s="235"/>
      <c r="C7" s="238"/>
      <c r="D7" s="238"/>
      <c r="E7" s="235" t="s">
        <v>8</v>
      </c>
      <c r="F7" s="235"/>
      <c r="G7" s="237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235"/>
      <c r="AV7" s="235"/>
      <c r="AW7" s="235" t="s">
        <v>22</v>
      </c>
      <c r="AX7" s="235" t="s">
        <v>22</v>
      </c>
      <c r="AY7" s="235" t="s">
        <v>40</v>
      </c>
      <c r="AZ7" s="239" t="s">
        <v>49</v>
      </c>
      <c r="BA7" s="239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41"/>
      <c r="C8" s="8" t="s">
        <v>6</v>
      </c>
      <c r="D8" s="8"/>
      <c r="E8" s="241" t="s">
        <v>10</v>
      </c>
      <c r="F8" s="241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31" t="s">
        <v>111</v>
      </c>
      <c r="Y8" s="832"/>
      <c r="Z8" s="831" t="s">
        <v>112</v>
      </c>
      <c r="AA8" s="832"/>
      <c r="AB8" s="831" t="s">
        <v>113</v>
      </c>
      <c r="AC8" s="832"/>
      <c r="AD8" s="831" t="s">
        <v>114</v>
      </c>
      <c r="AE8" s="832"/>
      <c r="AF8" s="831" t="s">
        <v>115</v>
      </c>
      <c r="AG8" s="832"/>
      <c r="AH8" s="831" t="s">
        <v>116</v>
      </c>
      <c r="AI8" s="832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241" t="s">
        <v>22</v>
      </c>
      <c r="AW8" s="241" t="s">
        <v>66</v>
      </c>
      <c r="AX8" s="241" t="s">
        <v>68</v>
      </c>
      <c r="AY8" s="241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41" t="s">
        <v>5</v>
      </c>
      <c r="C9" s="8" t="s">
        <v>7</v>
      </c>
      <c r="D9" s="8"/>
      <c r="E9" s="241" t="s">
        <v>9</v>
      </c>
      <c r="F9" s="241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33"/>
      <c r="Y9" s="834"/>
      <c r="Z9" s="833"/>
      <c r="AA9" s="834"/>
      <c r="AB9" s="833"/>
      <c r="AC9" s="834"/>
      <c r="AD9" s="833"/>
      <c r="AE9" s="834"/>
      <c r="AF9" s="833"/>
      <c r="AG9" s="834"/>
      <c r="AH9" s="833"/>
      <c r="AI9" s="834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241" t="s">
        <v>28</v>
      </c>
      <c r="AV9" s="241" t="s">
        <v>37</v>
      </c>
      <c r="AW9" s="241" t="s">
        <v>67</v>
      </c>
      <c r="AX9" s="241" t="s">
        <v>67</v>
      </c>
      <c r="AY9" s="241" t="s">
        <v>39</v>
      </c>
      <c r="AZ9" s="9" t="s">
        <v>73</v>
      </c>
      <c r="BA9" s="241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41"/>
      <c r="C10" s="8"/>
      <c r="D10" s="8"/>
      <c r="E10" s="241" t="s">
        <v>11</v>
      </c>
      <c r="F10" s="241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38" t="s">
        <v>18</v>
      </c>
      <c r="Y10" s="838" t="s">
        <v>19</v>
      </c>
      <c r="Z10" s="838" t="s">
        <v>18</v>
      </c>
      <c r="AA10" s="838" t="s">
        <v>19</v>
      </c>
      <c r="AB10" s="838" t="s">
        <v>18</v>
      </c>
      <c r="AC10" s="838" t="s">
        <v>19</v>
      </c>
      <c r="AD10" s="838" t="s">
        <v>18</v>
      </c>
      <c r="AE10" s="838" t="s">
        <v>19</v>
      </c>
      <c r="AF10" s="838" t="s">
        <v>18</v>
      </c>
      <c r="AG10" s="838" t="s">
        <v>19</v>
      </c>
      <c r="AH10" s="838" t="s">
        <v>18</v>
      </c>
      <c r="AI10" s="838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241"/>
      <c r="AV10" s="172" t="s">
        <v>439</v>
      </c>
      <c r="AW10" s="241" t="s">
        <v>38</v>
      </c>
      <c r="AX10" s="241" t="s">
        <v>38</v>
      </c>
      <c r="AY10" s="241" t="s">
        <v>41</v>
      </c>
      <c r="AZ10" s="9" t="s">
        <v>74</v>
      </c>
      <c r="BA10" s="241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36"/>
      <c r="C11" s="240"/>
      <c r="D11" s="240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0"/>
      <c r="Y11" s="840"/>
      <c r="Z11" s="840"/>
      <c r="AA11" s="840"/>
      <c r="AB11" s="840"/>
      <c r="AC11" s="840"/>
      <c r="AD11" s="840"/>
      <c r="AE11" s="840"/>
      <c r="AF11" s="840"/>
      <c r="AG11" s="840"/>
      <c r="AH11" s="840"/>
      <c r="AI11" s="840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83"/>
      <c r="B12" s="83"/>
      <c r="C12" s="83"/>
      <c r="D12" s="83"/>
      <c r="E12" s="83"/>
      <c r="F12" s="83"/>
      <c r="G12" s="83"/>
      <c r="H12" s="83"/>
      <c r="I12" s="230">
        <f t="shared" ref="I12:I14" si="3">IF(H12=0,0,IF(H12&lt;10,1,IF(MOD(H12,30)&lt;10,ROUNDDOWN(H12/30,0),ROUNDUP(H12/30,0))))</f>
        <v>0</v>
      </c>
      <c r="J12" s="83"/>
      <c r="K12" s="230">
        <f t="shared" ref="K12:K14" si="4">IF(J12=0,0,IF(J12&lt;10,1,IF(MOD(J12,30)&lt;10,ROUNDDOWN(J12/30,0),ROUNDUP(J12/30,0))))</f>
        <v>0</v>
      </c>
      <c r="L12" s="83"/>
      <c r="M12" s="230">
        <f>IF(L12=0,0,IF(L12&lt;10,1,IF(MOD(L12,40)&lt;10,ROUNDDOWN(L12/40,0),ROUNDUP(L12/40,0))))</f>
        <v>0</v>
      </c>
      <c r="N12" s="83"/>
      <c r="O12" s="230">
        <f>IF(N12=0,0,IF(N12&lt;10,1,IF(MOD(N12,40)&lt;10,ROUNDDOWN(N12/40,0),ROUNDUP(N12/40,0))))</f>
        <v>0</v>
      </c>
      <c r="P12" s="83"/>
      <c r="Q12" s="230">
        <f>IF(P12=0,0,IF(P12&lt;10,1,IF(MOD(P12,40)&lt;10,ROUNDDOWN(P12/40,0),ROUNDUP(P12/40,0))))</f>
        <v>0</v>
      </c>
      <c r="R12" s="83"/>
      <c r="S12" s="230">
        <f>IF(R12=0,0,IF(R12&lt;10,1,IF(MOD(R12,40)&lt;10,ROUNDDOWN(R12/40,0),ROUNDUP(R12/40,0))))</f>
        <v>0</v>
      </c>
      <c r="T12" s="83"/>
      <c r="U12" s="230">
        <f>IF(T12=0,0,IF(T12&lt;10,1,IF(MOD(T12,40)&lt;10,ROUNDDOWN(T12/40,0),ROUNDUP(T12/40,0))))</f>
        <v>0</v>
      </c>
      <c r="V12" s="83"/>
      <c r="W12" s="230">
        <f>IF(V12=0,0,IF(V12&lt;10,1,IF(MOD(V12,40)&lt;10,ROUNDDOWN(V12/40,0),ROUNDUP(V12/40,0))))</f>
        <v>0</v>
      </c>
      <c r="X12" s="83"/>
      <c r="Y12" s="230">
        <f>IF(X12=0,0,IF(X12&lt;10,1,IF(MOD(X12,40)&lt;10,ROUNDDOWN(X12/40,0),ROUNDUP(X12/40,0))))</f>
        <v>0</v>
      </c>
      <c r="Z12" s="83"/>
      <c r="AA12" s="230">
        <f>IF(Z12=0,0,IF(Z12&lt;10,1,IF(MOD(Z12,40)&lt;10,ROUNDDOWN(Z12/40,0),ROUNDUP(Z12/40,0))))</f>
        <v>0</v>
      </c>
      <c r="AB12" s="83"/>
      <c r="AC12" s="230">
        <f>IF(AB12=0,0,IF(AB12&lt;10,1,IF(MOD(AB12,40)&lt;10,ROUNDDOWN(AB12/40,0),ROUNDUP(AB12/40,0))))</f>
        <v>0</v>
      </c>
      <c r="AD12" s="83"/>
      <c r="AE12" s="230">
        <f>IF(AD12=0,0,IF(AD12&lt;10,1,IF(MOD(AD12,40)&lt;10,ROUNDDOWN(AD12/40,0),ROUNDUP(AD12/40,0))))</f>
        <v>0</v>
      </c>
      <c r="AF12" s="83"/>
      <c r="AG12" s="230">
        <f>IF(AF12=0,0,IF(AF12&lt;10,1,IF(MOD(AF12,40)&lt;10,ROUNDDOWN(AF12/40,0),ROUNDUP(AF12/40,0))))</f>
        <v>0</v>
      </c>
      <c r="AH12" s="83"/>
      <c r="AI12" s="230">
        <f>IF(AH12=0,0,IF(AH12&lt;10,1,IF(MOD(AH12,40)&lt;10,ROUNDDOWN(AH12/40,0),ROUNDUP(AH12/40,0))))</f>
        <v>0</v>
      </c>
      <c r="AJ12" s="108">
        <f>SUM(H12)+T12+V12+X12+Z12+AB12+AD12+AF12+AH12+J12+L12+N12+P12+R12</f>
        <v>0</v>
      </c>
      <c r="AK12" s="84">
        <f t="shared" ref="AK12" si="5">SUM(I12+U12+W12+Y12+AA12+AC12+AE12+AG12+AI12+K12+M12+O12+Q12+S12)</f>
        <v>0</v>
      </c>
      <c r="AL12" s="83"/>
      <c r="AM12" s="83"/>
      <c r="AN12" s="84">
        <f>SUM(AL12:AM12)</f>
        <v>0</v>
      </c>
      <c r="AO12" s="169">
        <f t="shared" ref="AO12" si="6">IF(AJ12&lt;=0,0,IF(AJ12&lt;=359,1,IF(AJ12&lt;=719,2,IF(AJ12&lt;=1079,3,IF(AJ12&lt;=1679,4,IF(AJ12&lt;=1680,5,IF(AJ12&lt;=1680,1,5)))))))</f>
        <v>0</v>
      </c>
      <c r="AP12" s="170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84">
        <f>SUM(AO12:AP12)</f>
        <v>0</v>
      </c>
      <c r="AR12" s="85">
        <f t="shared" ref="AR12" si="7">SUM(AL12)-AO12</f>
        <v>0</v>
      </c>
      <c r="AS12" s="85">
        <f t="shared" ref="AS12" si="8">SUM(AM12)-AP12</f>
        <v>0</v>
      </c>
      <c r="AT12" s="85">
        <f t="shared" ref="AT12" si="9">SUM(AN12)-AQ12</f>
        <v>0</v>
      </c>
      <c r="AU12" s="86" t="e">
        <f>SUM(AT12)/AQ12*100</f>
        <v>#DIV/0!</v>
      </c>
      <c r="AV12" s="83"/>
      <c r="AW12" s="83"/>
      <c r="AX12" s="83"/>
      <c r="AY12" s="83"/>
      <c r="AZ12" s="84">
        <f>SUM(AT12)-AV12-AW12+AX12+AY12</f>
        <v>0</v>
      </c>
      <c r="BA12" s="86" t="e">
        <f>SUM(AZ12)/AQ12*100</f>
        <v>#DIV/0!</v>
      </c>
      <c r="BC12" s="53"/>
      <c r="BD12" s="53">
        <f t="shared" ref="BD12:BD14" si="10">IF(AJ12&lt;=0,0,IF(AJ12&lt;=359,1,IF(AJ12&lt;=719,2,IF(AJ12&lt;=1079,3,IF(AJ12&lt;=1679,4,IF(AJ12&lt;=1680,5,IF(AJ12&lt;=1680,1,5)))))))</f>
        <v>0</v>
      </c>
      <c r="BE12" s="53">
        <f t="shared" ref="BE12:BE14" si="11"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83">
        <v>1</v>
      </c>
      <c r="B13" s="83" t="str">
        <f>แยกจำนวนนักเรียน!B63</f>
        <v>วัดโหล๊ะจันกระ</v>
      </c>
      <c r="C13" s="83" t="str">
        <f>แยกจำนวนนักเรียน!C63</f>
        <v>ตะโหมด</v>
      </c>
      <c r="D13" s="83">
        <f>แยกจำนวนนักเรียน!D63</f>
        <v>0</v>
      </c>
      <c r="E13" s="83">
        <f>แยกจำนวนนักเรียน!E63</f>
        <v>33</v>
      </c>
      <c r="F13" s="83">
        <f>แยกจำนวนนักเรียน!F63</f>
        <v>4</v>
      </c>
      <c r="G13" s="83" t="str">
        <f>แยกจำนวนนักเรียน!G63</f>
        <v>ป</v>
      </c>
      <c r="H13" s="83">
        <f>แยกจำนวนนักเรียน!H63</f>
        <v>19</v>
      </c>
      <c r="I13" s="230">
        <f t="shared" si="3"/>
        <v>1</v>
      </c>
      <c r="J13" s="83">
        <f>แยกจำนวนนักเรียน!J63</f>
        <v>9</v>
      </c>
      <c r="K13" s="230">
        <f t="shared" si="4"/>
        <v>1</v>
      </c>
      <c r="L13" s="83">
        <f>แยกจำนวนนักเรียน!L63</f>
        <v>15</v>
      </c>
      <c r="M13" s="230">
        <f t="shared" ref="M13:M14" si="12">IF(L13=0,0,IF(L13&lt;10,1,IF(MOD(L13,40)&lt;10,ROUNDDOWN(L13/40,0),ROUNDUP(L13/40,0))))</f>
        <v>1</v>
      </c>
      <c r="N13" s="83">
        <f>แยกจำนวนนักเรียน!N63</f>
        <v>10</v>
      </c>
      <c r="O13" s="230">
        <f t="shared" ref="O13:O14" si="13">IF(N13=0,0,IF(N13&lt;10,1,IF(MOD(N13,40)&lt;10,ROUNDDOWN(N13/40,0),ROUNDUP(N13/40,0))))</f>
        <v>1</v>
      </c>
      <c r="P13" s="83">
        <f>แยกจำนวนนักเรียน!P63</f>
        <v>13</v>
      </c>
      <c r="Q13" s="230">
        <f t="shared" ref="Q13:Q14" si="14">IF(P13=0,0,IF(P13&lt;10,1,IF(MOD(P13,40)&lt;10,ROUNDDOWN(P13/40,0),ROUNDUP(P13/40,0))))</f>
        <v>1</v>
      </c>
      <c r="R13" s="83">
        <f>แยกจำนวนนักเรียน!R63</f>
        <v>18</v>
      </c>
      <c r="S13" s="230">
        <f t="shared" ref="S13:S14" si="15">IF(R13=0,0,IF(R13&lt;10,1,IF(MOD(R13,40)&lt;10,ROUNDDOWN(R13/40,0),ROUNDUP(R13/40,0))))</f>
        <v>1</v>
      </c>
      <c r="T13" s="83">
        <f>แยกจำนวนนักเรียน!T63</f>
        <v>6</v>
      </c>
      <c r="U13" s="230">
        <f t="shared" ref="U13:U14" si="16">IF(T13=0,0,IF(T13&lt;10,1,IF(MOD(T13,40)&lt;10,ROUNDDOWN(T13/40,0),ROUNDUP(T13/40,0))))</f>
        <v>1</v>
      </c>
      <c r="V13" s="83">
        <f>แยกจำนวนนักเรียน!V63</f>
        <v>15</v>
      </c>
      <c r="W13" s="230">
        <f t="shared" ref="W13:W14" si="17">IF(V13=0,0,IF(V13&lt;10,1,IF(MOD(V13,40)&lt;10,ROUNDDOWN(V13/40,0),ROUNDUP(V13/40,0))))</f>
        <v>1</v>
      </c>
      <c r="X13" s="83">
        <f>แยกจำนวนนักเรียน!X63</f>
        <v>6</v>
      </c>
      <c r="Y13" s="230">
        <f t="shared" ref="Y13:Y14" si="18">IF(X13=0,0,IF(X13&lt;10,1,IF(MOD(X13,40)&lt;10,ROUNDDOWN(X13/40,0),ROUNDUP(X13/40,0))))</f>
        <v>1</v>
      </c>
      <c r="Z13" s="83">
        <f>แยกจำนวนนักเรียน!Z63</f>
        <v>5</v>
      </c>
      <c r="AA13" s="230">
        <f t="shared" ref="AA13:AA14" si="19">IF(Z13=0,0,IF(Z13&lt;10,1,IF(MOD(Z13,40)&lt;10,ROUNDDOWN(Z13/40,0),ROUNDUP(Z13/40,0))))</f>
        <v>1</v>
      </c>
      <c r="AB13" s="83">
        <f>แยกจำนวนนักเรียน!AB63</f>
        <v>2</v>
      </c>
      <c r="AC13" s="230">
        <f t="shared" ref="AC13:AC14" si="20">IF(AB13=0,0,IF(AB13&lt;10,1,IF(MOD(AB13,40)&lt;10,ROUNDDOWN(AB13/40,0),ROUNDUP(AB13/40,0))))</f>
        <v>1</v>
      </c>
      <c r="AD13" s="83">
        <f>แยกจำนวนนักเรียน!AD63</f>
        <v>0</v>
      </c>
      <c r="AE13" s="83">
        <f>แยกจำนวนนักเรียน!AE63</f>
        <v>0</v>
      </c>
      <c r="AF13" s="83">
        <f>แยกจำนวนนักเรียน!AF63</f>
        <v>0</v>
      </c>
      <c r="AG13" s="83">
        <f>แยกจำนวนนักเรียน!AG63</f>
        <v>0</v>
      </c>
      <c r="AH13" s="83">
        <f>แยกจำนวนนักเรียน!AH63</f>
        <v>0</v>
      </c>
      <c r="AI13" s="83">
        <f>แยกจำนวนนักเรียน!AI63</f>
        <v>0</v>
      </c>
      <c r="AJ13" s="108">
        <f t="shared" ref="AJ13:AJ14" si="21">SUM(H13)+T13+V13+X13+Z13+AB13+AD13+AF13+AH13+J13+L13+N13+P13+R13</f>
        <v>118</v>
      </c>
      <c r="AK13" s="84">
        <f t="shared" ref="AK13:AK14" si="22">SUM(I13+U13+W13+Y13+AA13+AC13+AE13+AG13+AI13+K13+M13+O13+Q13+S13)</f>
        <v>11</v>
      </c>
      <c r="AL13" s="83">
        <f>แยกจำนวนนักเรียน!AL63</f>
        <v>1</v>
      </c>
      <c r="AM13" s="83">
        <f>แยกจำนวนนักเรียน!AM63</f>
        <v>16</v>
      </c>
      <c r="AN13" s="84">
        <f t="shared" ref="AN13:AN14" si="23">SUM(AL13:AM13)</f>
        <v>17</v>
      </c>
      <c r="AO13" s="169">
        <f t="shared" ref="AO13:AO14" si="24">IF(AJ13&lt;=0,0,IF(AJ13&lt;=359,1,IF(AJ13&lt;=719,2,IF(AJ13&lt;=1079,3,IF(AJ13&lt;=1679,4,IF(AJ13&lt;=1680,5,IF(AJ13&lt;=1680,1,5)))))))</f>
        <v>1</v>
      </c>
      <c r="AP13" s="170">
        <f t="shared" ref="AP13:AP14" si="25">IF((H13+J13+L13+N13+P13+R13+T13+V13)&lt;=0,0,IF((H13+J13+L13+N13+P13+R13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12</v>
      </c>
      <c r="AQ13" s="84">
        <f t="shared" ref="AQ13:AQ14" si="26">SUM(AO13:AP13)</f>
        <v>13</v>
      </c>
      <c r="AR13" s="85">
        <f t="shared" ref="AR13:AR14" si="27">SUM(AL13)-AO13</f>
        <v>0</v>
      </c>
      <c r="AS13" s="85">
        <f t="shared" ref="AS13:AS14" si="28">SUM(AM13)-AP13</f>
        <v>4</v>
      </c>
      <c r="AT13" s="85">
        <f t="shared" ref="AT13:AT14" si="29">SUM(AN13)-AQ13</f>
        <v>4</v>
      </c>
      <c r="AU13" s="86">
        <f t="shared" ref="AU13:AU15" si="30">SUM(AT13)/AQ13*100</f>
        <v>30.76923076923077</v>
      </c>
      <c r="AV13" s="83">
        <f>แยกจำนวนนักเรียน!AV63</f>
        <v>0</v>
      </c>
      <c r="AW13" s="83">
        <f>แยกจำนวนนักเรียน!AW63</f>
        <v>0</v>
      </c>
      <c r="AX13" s="83">
        <f>แยกจำนวนนักเรียน!AX63</f>
        <v>0</v>
      </c>
      <c r="AY13" s="83">
        <f>แยกจำนวนนักเรียน!AY63</f>
        <v>0</v>
      </c>
      <c r="AZ13" s="84">
        <f t="shared" ref="AZ13:AZ14" si="31">SUM(AT13)-AV13-AW13+AX13+AY13</f>
        <v>4</v>
      </c>
      <c r="BA13" s="86">
        <f t="shared" ref="BA13:BA15" si="32">SUM(AZ13)/AQ13*100</f>
        <v>30.76923076923077</v>
      </c>
      <c r="BC13" s="53"/>
      <c r="BD13" s="53">
        <f t="shared" si="10"/>
        <v>1</v>
      </c>
      <c r="BE13" s="53">
        <f t="shared" si="11"/>
        <v>12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83">
        <v>2</v>
      </c>
      <c r="B14" s="83" t="str">
        <f>แยกจำนวนนักเรียน!B64</f>
        <v>วัดชุมประดิษฐ์</v>
      </c>
      <c r="C14" s="83" t="str">
        <f>แยกจำนวนนักเรียน!C64</f>
        <v>เขาชัยสน</v>
      </c>
      <c r="D14" s="83">
        <f>แยกจำนวนนักเรียน!D64</f>
        <v>0</v>
      </c>
      <c r="E14" s="83">
        <f>แยกจำนวนนักเรียน!E64</f>
        <v>25</v>
      </c>
      <c r="F14" s="83">
        <f>แยกจำนวนนักเรียน!F64</f>
        <v>1</v>
      </c>
      <c r="G14" s="83" t="str">
        <f>แยกจำนวนนักเรียน!G64</f>
        <v>ป</v>
      </c>
      <c r="H14" s="83">
        <f>แยกจำนวนนักเรียน!H64</f>
        <v>0</v>
      </c>
      <c r="I14" s="230">
        <f t="shared" si="3"/>
        <v>0</v>
      </c>
      <c r="J14" s="83">
        <f>แยกจำนวนนักเรียน!J64</f>
        <v>0</v>
      </c>
      <c r="K14" s="230">
        <f t="shared" si="4"/>
        <v>0</v>
      </c>
      <c r="L14" s="83">
        <f>แยกจำนวนนักเรียน!L64</f>
        <v>10</v>
      </c>
      <c r="M14" s="230">
        <f t="shared" si="12"/>
        <v>1</v>
      </c>
      <c r="N14" s="83">
        <f>แยกจำนวนนักเรียน!N64</f>
        <v>20</v>
      </c>
      <c r="O14" s="230">
        <f t="shared" si="13"/>
        <v>1</v>
      </c>
      <c r="P14" s="83">
        <f>แยกจำนวนนักเรียน!P64</f>
        <v>20</v>
      </c>
      <c r="Q14" s="230">
        <f t="shared" si="14"/>
        <v>1</v>
      </c>
      <c r="R14" s="83">
        <f>แยกจำนวนนักเรียน!R64</f>
        <v>22</v>
      </c>
      <c r="S14" s="230">
        <f t="shared" si="15"/>
        <v>1</v>
      </c>
      <c r="T14" s="83">
        <f>แยกจำนวนนักเรียน!T64</f>
        <v>15</v>
      </c>
      <c r="U14" s="230">
        <f t="shared" si="16"/>
        <v>1</v>
      </c>
      <c r="V14" s="83">
        <f>แยกจำนวนนักเรียน!V64</f>
        <v>15</v>
      </c>
      <c r="W14" s="230">
        <f t="shared" si="17"/>
        <v>1</v>
      </c>
      <c r="X14" s="83">
        <f>แยกจำนวนนักเรียน!X64</f>
        <v>0</v>
      </c>
      <c r="Y14" s="230">
        <f t="shared" si="18"/>
        <v>0</v>
      </c>
      <c r="Z14" s="83">
        <f>แยกจำนวนนักเรียน!Z64</f>
        <v>5</v>
      </c>
      <c r="AA14" s="230">
        <f t="shared" si="19"/>
        <v>1</v>
      </c>
      <c r="AB14" s="83">
        <f>แยกจำนวนนักเรียน!AB64</f>
        <v>10</v>
      </c>
      <c r="AC14" s="230">
        <f t="shared" si="20"/>
        <v>1</v>
      </c>
      <c r="AD14" s="83">
        <f>แยกจำนวนนักเรียน!AD64</f>
        <v>0</v>
      </c>
      <c r="AE14" s="83">
        <f>แยกจำนวนนักเรียน!AE64</f>
        <v>0</v>
      </c>
      <c r="AF14" s="83">
        <f>แยกจำนวนนักเรียน!AF64</f>
        <v>0</v>
      </c>
      <c r="AG14" s="83">
        <f>แยกจำนวนนักเรียน!AG64</f>
        <v>0</v>
      </c>
      <c r="AH14" s="83">
        <f>แยกจำนวนนักเรียน!AH64</f>
        <v>0</v>
      </c>
      <c r="AI14" s="83">
        <f>แยกจำนวนนักเรียน!AI64</f>
        <v>0</v>
      </c>
      <c r="AJ14" s="108">
        <f t="shared" si="21"/>
        <v>117</v>
      </c>
      <c r="AK14" s="84">
        <f t="shared" si="22"/>
        <v>8</v>
      </c>
      <c r="AL14" s="83">
        <f>แยกจำนวนนักเรียน!AL64</f>
        <v>1</v>
      </c>
      <c r="AM14" s="83">
        <f>แยกจำนวนนักเรียน!AM64</f>
        <v>14</v>
      </c>
      <c r="AN14" s="84">
        <f t="shared" si="23"/>
        <v>15</v>
      </c>
      <c r="AO14" s="169">
        <f t="shared" si="24"/>
        <v>1</v>
      </c>
      <c r="AP14" s="170">
        <f t="shared" si="25"/>
        <v>10</v>
      </c>
      <c r="AQ14" s="84">
        <f t="shared" si="26"/>
        <v>11</v>
      </c>
      <c r="AR14" s="85">
        <f t="shared" si="27"/>
        <v>0</v>
      </c>
      <c r="AS14" s="85">
        <f t="shared" si="28"/>
        <v>4</v>
      </c>
      <c r="AT14" s="85">
        <f t="shared" si="29"/>
        <v>4</v>
      </c>
      <c r="AU14" s="86">
        <f t="shared" si="30"/>
        <v>36.363636363636367</v>
      </c>
      <c r="AV14" s="83">
        <f>แยกจำนวนนักเรียน!AV64</f>
        <v>0</v>
      </c>
      <c r="AW14" s="83">
        <f>แยกจำนวนนักเรียน!AW64</f>
        <v>0</v>
      </c>
      <c r="AX14" s="83">
        <f>แยกจำนวนนักเรียน!AX64</f>
        <v>1</v>
      </c>
      <c r="AY14" s="83">
        <f>แยกจำนวนนักเรียน!AY64</f>
        <v>0</v>
      </c>
      <c r="AZ14" s="84">
        <f t="shared" si="31"/>
        <v>5</v>
      </c>
      <c r="BA14" s="86">
        <f t="shared" si="32"/>
        <v>45.454545454545453</v>
      </c>
      <c r="BC14" s="53"/>
      <c r="BD14" s="53">
        <f t="shared" si="10"/>
        <v>1</v>
      </c>
      <c r="BE14" s="53">
        <f t="shared" si="11"/>
        <v>10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40" customFormat="1" ht="22.5" customHeight="1">
      <c r="A15" s="848" t="s">
        <v>507</v>
      </c>
      <c r="B15" s="849"/>
      <c r="C15" s="849"/>
      <c r="D15" s="849"/>
      <c r="E15" s="849"/>
      <c r="F15" s="849"/>
      <c r="G15" s="850"/>
      <c r="H15" s="39">
        <f>SUM(H12:H14)</f>
        <v>19</v>
      </c>
      <c r="I15" s="39">
        <f t="shared" ref="I15:AZ15" si="33">SUM(I12:I14)</f>
        <v>1</v>
      </c>
      <c r="J15" s="39">
        <f t="shared" si="33"/>
        <v>9</v>
      </c>
      <c r="K15" s="39">
        <f t="shared" si="33"/>
        <v>1</v>
      </c>
      <c r="L15" s="39">
        <f t="shared" si="33"/>
        <v>25</v>
      </c>
      <c r="M15" s="39">
        <f t="shared" si="33"/>
        <v>2</v>
      </c>
      <c r="N15" s="39">
        <f t="shared" si="33"/>
        <v>30</v>
      </c>
      <c r="O15" s="39">
        <f t="shared" si="33"/>
        <v>2</v>
      </c>
      <c r="P15" s="39">
        <f t="shared" si="33"/>
        <v>33</v>
      </c>
      <c r="Q15" s="39">
        <f t="shared" si="33"/>
        <v>2</v>
      </c>
      <c r="R15" s="39">
        <f t="shared" si="33"/>
        <v>40</v>
      </c>
      <c r="S15" s="39">
        <f t="shared" si="33"/>
        <v>2</v>
      </c>
      <c r="T15" s="39">
        <f t="shared" si="33"/>
        <v>21</v>
      </c>
      <c r="U15" s="39">
        <f t="shared" si="33"/>
        <v>2</v>
      </c>
      <c r="V15" s="39">
        <f t="shared" si="33"/>
        <v>30</v>
      </c>
      <c r="W15" s="39">
        <f t="shared" si="33"/>
        <v>2</v>
      </c>
      <c r="X15" s="39">
        <f t="shared" si="33"/>
        <v>6</v>
      </c>
      <c r="Y15" s="39">
        <f t="shared" si="33"/>
        <v>1</v>
      </c>
      <c r="Z15" s="39">
        <f t="shared" si="33"/>
        <v>10</v>
      </c>
      <c r="AA15" s="39">
        <f t="shared" si="33"/>
        <v>2</v>
      </c>
      <c r="AB15" s="39">
        <f t="shared" si="33"/>
        <v>12</v>
      </c>
      <c r="AC15" s="39">
        <f t="shared" si="33"/>
        <v>2</v>
      </c>
      <c r="AD15" s="39">
        <f t="shared" si="33"/>
        <v>0</v>
      </c>
      <c r="AE15" s="39">
        <f t="shared" si="33"/>
        <v>0</v>
      </c>
      <c r="AF15" s="39">
        <f t="shared" si="33"/>
        <v>0</v>
      </c>
      <c r="AG15" s="39">
        <f t="shared" si="33"/>
        <v>0</v>
      </c>
      <c r="AH15" s="39">
        <f t="shared" si="33"/>
        <v>0</v>
      </c>
      <c r="AI15" s="39">
        <f t="shared" si="33"/>
        <v>0</v>
      </c>
      <c r="AJ15" s="39">
        <f t="shared" si="33"/>
        <v>235</v>
      </c>
      <c r="AK15" s="39">
        <f t="shared" si="33"/>
        <v>19</v>
      </c>
      <c r="AL15" s="39">
        <f t="shared" si="33"/>
        <v>2</v>
      </c>
      <c r="AM15" s="39">
        <f t="shared" si="33"/>
        <v>30</v>
      </c>
      <c r="AN15" s="39">
        <f t="shared" si="33"/>
        <v>32</v>
      </c>
      <c r="AO15" s="39">
        <f t="shared" si="33"/>
        <v>2</v>
      </c>
      <c r="AP15" s="39">
        <f t="shared" si="33"/>
        <v>22</v>
      </c>
      <c r="AQ15" s="39">
        <f t="shared" si="33"/>
        <v>24</v>
      </c>
      <c r="AR15" s="39">
        <f t="shared" si="33"/>
        <v>0</v>
      </c>
      <c r="AS15" s="39">
        <f t="shared" si="33"/>
        <v>8</v>
      </c>
      <c r="AT15" s="39">
        <f t="shared" si="33"/>
        <v>8</v>
      </c>
      <c r="AU15" s="86">
        <f t="shared" si="30"/>
        <v>33.333333333333329</v>
      </c>
      <c r="AV15" s="39">
        <f t="shared" si="33"/>
        <v>0</v>
      </c>
      <c r="AW15" s="39">
        <f t="shared" si="33"/>
        <v>0</v>
      </c>
      <c r="AX15" s="39">
        <f t="shared" si="33"/>
        <v>1</v>
      </c>
      <c r="AY15" s="39">
        <f t="shared" si="33"/>
        <v>0</v>
      </c>
      <c r="AZ15" s="39">
        <f t="shared" si="33"/>
        <v>9</v>
      </c>
      <c r="BA15" s="86">
        <f t="shared" si="32"/>
        <v>37.5</v>
      </c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</row>
    <row r="16" spans="1:89" ht="25.5" customHeight="1"/>
    <row r="17" spans="1:53" ht="25.5" customHeight="1"/>
    <row r="18" spans="1:53" ht="25.5" customHeight="1"/>
    <row r="19" spans="1:53" ht="25.5" customHeight="1"/>
    <row r="20" spans="1:53" ht="25.5" customHeight="1"/>
    <row r="21" spans="1:53" ht="25.5" customHeight="1"/>
    <row r="22" spans="1:53" ht="25.5" customHeight="1"/>
    <row r="23" spans="1:53" ht="25.5" customHeight="1"/>
    <row r="24" spans="1:53" ht="25.5" customHeight="1"/>
    <row r="25" spans="1:53" s="54" customFormat="1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3"/>
      <c r="AV25" s="52"/>
      <c r="AW25" s="52"/>
      <c r="AX25" s="52"/>
      <c r="AY25" s="52"/>
      <c r="AZ25" s="52"/>
      <c r="BA25" s="53"/>
    </row>
    <row r="26" spans="1:53" s="54" customFormat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3"/>
      <c r="AV26" s="52"/>
      <c r="AW26" s="52"/>
      <c r="AX26" s="52"/>
      <c r="AY26" s="52"/>
      <c r="AZ26" s="52"/>
      <c r="BA26" s="53"/>
    </row>
    <row r="27" spans="1:53" s="54" customFormat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3"/>
      <c r="AV27" s="52"/>
      <c r="AW27" s="52"/>
      <c r="AX27" s="52"/>
      <c r="AY27" s="52"/>
      <c r="AZ27" s="52"/>
      <c r="BA27" s="53"/>
    </row>
    <row r="28" spans="1:53" s="54" customFormat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3"/>
      <c r="AV28" s="52"/>
      <c r="AW28" s="52"/>
      <c r="AX28" s="52"/>
      <c r="AY28" s="52"/>
      <c r="AZ28" s="52"/>
      <c r="BA28" s="53"/>
    </row>
    <row r="29" spans="1:53" s="54" customForma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3"/>
      <c r="AV29" s="52"/>
      <c r="AW29" s="52"/>
      <c r="AX29" s="52"/>
      <c r="AY29" s="52"/>
      <c r="AZ29" s="52"/>
      <c r="BA29" s="53"/>
    </row>
    <row r="30" spans="1:53" s="54" customForma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3"/>
      <c r="AV30" s="52"/>
      <c r="AW30" s="52"/>
      <c r="AX30" s="52"/>
      <c r="AY30" s="52"/>
      <c r="AZ30" s="52"/>
      <c r="BA30" s="53"/>
    </row>
    <row r="31" spans="1:53" s="54" customForma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3"/>
      <c r="AV31" s="52"/>
      <c r="AW31" s="52"/>
      <c r="AX31" s="52"/>
      <c r="AY31" s="52"/>
      <c r="AZ31" s="52"/>
      <c r="BA31" s="53"/>
    </row>
    <row r="32" spans="1:53" s="54" customForma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3"/>
      <c r="AV32" s="52"/>
      <c r="AW32" s="52"/>
      <c r="AX32" s="52"/>
      <c r="AY32" s="52"/>
      <c r="AZ32" s="52"/>
      <c r="BA32" s="53"/>
    </row>
    <row r="33" spans="1:53" s="54" customForma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3"/>
      <c r="AV33" s="52"/>
      <c r="AW33" s="52"/>
      <c r="AX33" s="52"/>
      <c r="AY33" s="52"/>
      <c r="AZ33" s="52"/>
      <c r="BA33" s="53"/>
    </row>
    <row r="34" spans="1:53" s="54" customForma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3"/>
      <c r="AV34" s="52"/>
      <c r="AW34" s="52"/>
      <c r="AX34" s="52"/>
      <c r="AY34" s="52"/>
      <c r="AZ34" s="52"/>
      <c r="BA34" s="53"/>
    </row>
    <row r="35" spans="1:53" s="54" customForma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3"/>
      <c r="AV35" s="52"/>
      <c r="AW35" s="52"/>
      <c r="AX35" s="52"/>
      <c r="AY35" s="52"/>
      <c r="AZ35" s="52"/>
      <c r="BA35" s="53"/>
    </row>
    <row r="36" spans="1:53" s="54" customForma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3"/>
      <c r="AV36" s="52"/>
      <c r="AW36" s="52"/>
      <c r="AX36" s="52"/>
      <c r="AY36" s="52"/>
      <c r="AZ36" s="52"/>
      <c r="BA36" s="53"/>
    </row>
    <row r="37" spans="1:53" s="54" customForma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3"/>
      <c r="AV37" s="52"/>
      <c r="AW37" s="52"/>
      <c r="AX37" s="52"/>
      <c r="AY37" s="52"/>
      <c r="AZ37" s="52"/>
      <c r="BA37" s="53"/>
    </row>
    <row r="38" spans="1:53" s="54" customForma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3"/>
      <c r="AV38" s="52"/>
      <c r="AW38" s="52"/>
      <c r="AX38" s="52"/>
      <c r="AY38" s="52"/>
      <c r="AZ38" s="52"/>
      <c r="BA38" s="53"/>
    </row>
    <row r="39" spans="1:53" s="54" customForma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3"/>
      <c r="AV39" s="52"/>
      <c r="AW39" s="52"/>
      <c r="AX39" s="52"/>
      <c r="AY39" s="52"/>
      <c r="AZ39" s="52"/>
      <c r="BA39" s="53"/>
    </row>
    <row r="40" spans="1:53" s="54" customForma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3"/>
      <c r="AV40" s="52"/>
      <c r="AW40" s="52"/>
      <c r="AX40" s="52"/>
      <c r="AY40" s="52"/>
      <c r="AZ40" s="52"/>
      <c r="BA40" s="53"/>
    </row>
    <row r="41" spans="1:53" s="54" customForma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3"/>
      <c r="AV41" s="52"/>
      <c r="AW41" s="52"/>
      <c r="AX41" s="52"/>
      <c r="AY41" s="52"/>
      <c r="AZ41" s="52"/>
      <c r="BA41" s="53"/>
    </row>
    <row r="42" spans="1:53" s="54" customForma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3"/>
      <c r="AV42" s="52"/>
      <c r="AW42" s="52"/>
      <c r="AX42" s="52"/>
      <c r="AY42" s="52"/>
      <c r="AZ42" s="52"/>
      <c r="BA42" s="53"/>
    </row>
    <row r="43" spans="1:53" s="54" customForma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3"/>
      <c r="AV43" s="52"/>
      <c r="AW43" s="52"/>
      <c r="AX43" s="52"/>
      <c r="AY43" s="52"/>
      <c r="AZ43" s="52"/>
      <c r="BA43" s="53"/>
    </row>
    <row r="44" spans="1:53" s="54" customForma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3"/>
      <c r="AV44" s="52"/>
      <c r="AW44" s="52"/>
      <c r="AX44" s="52"/>
      <c r="AY44" s="52"/>
      <c r="AZ44" s="52"/>
      <c r="BA44" s="53"/>
    </row>
    <row r="45" spans="1:53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3"/>
      <c r="AV45" s="52"/>
      <c r="AW45" s="52"/>
      <c r="AX45" s="52"/>
      <c r="AY45" s="52"/>
      <c r="AZ45" s="52"/>
      <c r="BA45" s="53"/>
    </row>
    <row r="46" spans="1:53" s="54" customForma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3"/>
      <c r="AV46" s="52"/>
      <c r="AW46" s="52"/>
      <c r="AX46" s="52"/>
      <c r="AY46" s="52"/>
      <c r="AZ46" s="52"/>
      <c r="BA46" s="53"/>
    </row>
    <row r="47" spans="1:53" s="54" customForma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3"/>
      <c r="AV47" s="52"/>
      <c r="AW47" s="52"/>
      <c r="AX47" s="52"/>
      <c r="AY47" s="52"/>
      <c r="AZ47" s="52"/>
      <c r="BA47" s="53"/>
    </row>
    <row r="48" spans="1:53" s="54" customForma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3"/>
      <c r="AV48" s="52"/>
      <c r="AW48" s="52"/>
      <c r="AX48" s="52"/>
      <c r="AY48" s="52"/>
      <c r="AZ48" s="52"/>
      <c r="BA48" s="53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3"/>
      <c r="AV49" s="52"/>
      <c r="AW49" s="52"/>
      <c r="AX49" s="52"/>
      <c r="AY49" s="52"/>
      <c r="AZ49" s="52"/>
      <c r="BA49" s="53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3"/>
      <c r="AV50" s="52"/>
      <c r="AW50" s="52"/>
      <c r="AX50" s="52"/>
      <c r="AY50" s="52"/>
      <c r="AZ50" s="52"/>
      <c r="BA50" s="53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3"/>
      <c r="AV51" s="52"/>
      <c r="AW51" s="52"/>
      <c r="AX51" s="52"/>
      <c r="AY51" s="52"/>
      <c r="AZ51" s="52"/>
      <c r="BA51" s="53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3"/>
      <c r="AV52" s="52"/>
      <c r="AW52" s="52"/>
      <c r="AX52" s="52"/>
      <c r="AY52" s="52"/>
      <c r="AZ52" s="52"/>
      <c r="BA52" s="53"/>
    </row>
    <row r="53" spans="1:53" s="54" customForma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3"/>
      <c r="AV53" s="52"/>
      <c r="AW53" s="52"/>
      <c r="AX53" s="52"/>
      <c r="AY53" s="52"/>
      <c r="AZ53" s="52"/>
      <c r="BA53" s="53"/>
    </row>
    <row r="54" spans="1:53" s="54" customForma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3"/>
      <c r="AV54" s="52"/>
      <c r="AW54" s="52"/>
      <c r="AX54" s="52"/>
      <c r="AY54" s="52"/>
      <c r="AZ54" s="52"/>
      <c r="BA54" s="53"/>
    </row>
    <row r="55" spans="1:53" s="54" customForma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3"/>
      <c r="AV55" s="52"/>
      <c r="AW55" s="52"/>
      <c r="AX55" s="52"/>
      <c r="AY55" s="52"/>
      <c r="AZ55" s="52"/>
      <c r="BA55" s="53"/>
    </row>
    <row r="56" spans="1:53" s="54" customForma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3"/>
      <c r="AV56" s="52"/>
      <c r="AW56" s="52"/>
      <c r="AX56" s="52"/>
      <c r="AY56" s="52"/>
      <c r="AZ56" s="52"/>
      <c r="BA56" s="53"/>
    </row>
    <row r="57" spans="1:53" s="54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3"/>
      <c r="AV57" s="52"/>
      <c r="AW57" s="52"/>
      <c r="AX57" s="52"/>
      <c r="AY57" s="52"/>
      <c r="AZ57" s="52"/>
      <c r="BA57" s="53"/>
    </row>
    <row r="58" spans="1:53" s="54" customForma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3"/>
      <c r="AV58" s="52"/>
      <c r="AW58" s="52"/>
      <c r="AX58" s="52"/>
      <c r="AY58" s="52"/>
      <c r="AZ58" s="52"/>
      <c r="BA58" s="53"/>
    </row>
    <row r="59" spans="1:53" s="54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3"/>
      <c r="AV59" s="52"/>
      <c r="AW59" s="52"/>
      <c r="AX59" s="52"/>
      <c r="AY59" s="52"/>
      <c r="AZ59" s="52"/>
      <c r="BA59" s="53"/>
    </row>
    <row r="60" spans="1:53" s="54" customForma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3"/>
      <c r="AV60" s="52"/>
      <c r="AW60" s="52"/>
      <c r="AX60" s="52"/>
      <c r="AY60" s="52"/>
      <c r="AZ60" s="52"/>
      <c r="BA60" s="53"/>
    </row>
    <row r="61" spans="1:53" s="54" customForma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3"/>
      <c r="AV61" s="52"/>
      <c r="AW61" s="52"/>
      <c r="AX61" s="52"/>
      <c r="AY61" s="52"/>
      <c r="AZ61" s="52"/>
      <c r="BA61" s="53"/>
    </row>
    <row r="62" spans="1:53" s="54" customForma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3"/>
      <c r="AV62" s="52"/>
      <c r="AW62" s="52"/>
      <c r="AX62" s="52"/>
      <c r="AY62" s="52"/>
      <c r="AZ62" s="52"/>
      <c r="BA62" s="53"/>
    </row>
    <row r="63" spans="1:53" s="54" customForma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3"/>
      <c r="AV63" s="52"/>
      <c r="AW63" s="52"/>
      <c r="AX63" s="52"/>
      <c r="AY63" s="52"/>
      <c r="AZ63" s="52"/>
      <c r="BA63" s="53"/>
    </row>
    <row r="64" spans="1:53" s="54" customForma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3"/>
      <c r="AV64" s="52"/>
      <c r="AW64" s="52"/>
      <c r="AX64" s="52"/>
      <c r="AY64" s="52"/>
      <c r="AZ64" s="52"/>
      <c r="BA64" s="53"/>
    </row>
    <row r="65" spans="1:53" s="54" customForma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3"/>
      <c r="AV65" s="52"/>
      <c r="AW65" s="52"/>
      <c r="AX65" s="52"/>
      <c r="AY65" s="52"/>
      <c r="AZ65" s="52"/>
      <c r="BA65" s="53"/>
    </row>
    <row r="66" spans="1:53" s="54" customForma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3"/>
      <c r="AV66" s="52"/>
      <c r="AW66" s="52"/>
      <c r="AX66" s="52"/>
      <c r="AY66" s="52"/>
      <c r="AZ66" s="52"/>
      <c r="BA66" s="53"/>
    </row>
    <row r="67" spans="1:53" s="54" customForma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3"/>
      <c r="AV67" s="52"/>
      <c r="AW67" s="52"/>
      <c r="AX67" s="52"/>
      <c r="AY67" s="52"/>
      <c r="AZ67" s="52"/>
      <c r="BA67" s="53"/>
    </row>
    <row r="68" spans="1:53" s="54" customForma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3"/>
      <c r="AV68" s="52"/>
      <c r="AW68" s="52"/>
      <c r="AX68" s="52"/>
      <c r="AY68" s="52"/>
      <c r="AZ68" s="52"/>
      <c r="BA68" s="53"/>
    </row>
    <row r="69" spans="1:53" s="54" customForma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3"/>
      <c r="AV69" s="52"/>
      <c r="AW69" s="52"/>
      <c r="AX69" s="52"/>
      <c r="AY69" s="52"/>
      <c r="AZ69" s="52"/>
      <c r="BA69" s="53"/>
    </row>
    <row r="70" spans="1:53" s="54" customForma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3"/>
      <c r="AV70" s="52"/>
      <c r="AW70" s="52"/>
      <c r="AX70" s="52"/>
      <c r="AY70" s="52"/>
      <c r="AZ70" s="52"/>
      <c r="BA70" s="53"/>
    </row>
    <row r="71" spans="1:53" s="54" customForma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3"/>
      <c r="AV71" s="52"/>
      <c r="AW71" s="52"/>
      <c r="AX71" s="52"/>
      <c r="AY71" s="52"/>
      <c r="AZ71" s="52"/>
      <c r="BA71" s="53"/>
    </row>
    <row r="72" spans="1:53" s="54" customForma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3"/>
      <c r="AV72" s="52"/>
      <c r="AW72" s="52"/>
      <c r="AX72" s="52"/>
      <c r="AY72" s="52"/>
      <c r="AZ72" s="52"/>
      <c r="BA72" s="53"/>
    </row>
    <row r="73" spans="1:53" s="54" customForma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3"/>
      <c r="AV73" s="52"/>
      <c r="AW73" s="52"/>
      <c r="AX73" s="52"/>
      <c r="AY73" s="52"/>
      <c r="AZ73" s="52"/>
      <c r="BA73" s="53"/>
    </row>
    <row r="74" spans="1:53" s="54" customForma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3"/>
      <c r="AV74" s="52"/>
      <c r="AW74" s="52"/>
      <c r="AX74" s="52"/>
      <c r="AY74" s="52"/>
      <c r="AZ74" s="52"/>
      <c r="BA74" s="53"/>
    </row>
    <row r="75" spans="1:53" s="54" customForma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3"/>
      <c r="AV75" s="52"/>
      <c r="AW75" s="52"/>
      <c r="AX75" s="52"/>
      <c r="AY75" s="52"/>
      <c r="AZ75" s="52"/>
      <c r="BA75" s="53"/>
    </row>
    <row r="76" spans="1:53" s="54" customForma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3"/>
      <c r="AV76" s="52"/>
      <c r="AW76" s="52"/>
      <c r="AX76" s="52"/>
      <c r="AY76" s="52"/>
      <c r="AZ76" s="52"/>
      <c r="BA76" s="53"/>
    </row>
  </sheetData>
  <mergeCells count="61">
    <mergeCell ref="A15:G15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2 BD12:BD14">
    <cfRule type="cellIs" dxfId="30" priority="15" stopIfTrue="1" operator="notBetween">
      <formula>1</formula>
      <formula>1</formula>
    </cfRule>
  </conditionalFormatting>
  <conditionalFormatting sqref="AJ12:AJ14">
    <cfRule type="cellIs" dxfId="29" priority="16" stopIfTrue="1" operator="notBetween">
      <formula>1</formula>
      <formula>60</formula>
    </cfRule>
  </conditionalFormatting>
  <conditionalFormatting sqref="BD2">
    <cfRule type="cellIs" dxfId="28" priority="17" stopIfTrue="1" operator="greaterThan"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56"/>
  <sheetViews>
    <sheetView zoomScale="75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H13" sqref="H13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30.75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245">
        <f t="shared" ref="AP1" si="3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162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226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37" t="s">
        <v>0</v>
      </c>
      <c r="B7" s="235"/>
      <c r="C7" s="238"/>
      <c r="D7" s="238"/>
      <c r="E7" s="235" t="s">
        <v>8</v>
      </c>
      <c r="F7" s="235"/>
      <c r="G7" s="237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235"/>
      <c r="AV7" s="235"/>
      <c r="AW7" s="235" t="s">
        <v>22</v>
      </c>
      <c r="AX7" s="235" t="s">
        <v>22</v>
      </c>
      <c r="AY7" s="235" t="s">
        <v>40</v>
      </c>
      <c r="AZ7" s="239" t="s">
        <v>49</v>
      </c>
      <c r="BA7" s="239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41"/>
      <c r="C8" s="8" t="s">
        <v>6</v>
      </c>
      <c r="D8" s="8"/>
      <c r="E8" s="241" t="s">
        <v>10</v>
      </c>
      <c r="F8" s="241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31" t="s">
        <v>111</v>
      </c>
      <c r="Y8" s="832"/>
      <c r="Z8" s="831" t="s">
        <v>112</v>
      </c>
      <c r="AA8" s="832"/>
      <c r="AB8" s="831" t="s">
        <v>113</v>
      </c>
      <c r="AC8" s="832"/>
      <c r="AD8" s="831" t="s">
        <v>114</v>
      </c>
      <c r="AE8" s="832"/>
      <c r="AF8" s="831" t="s">
        <v>115</v>
      </c>
      <c r="AG8" s="832"/>
      <c r="AH8" s="831" t="s">
        <v>116</v>
      </c>
      <c r="AI8" s="832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241" t="s">
        <v>22</v>
      </c>
      <c r="AW8" s="241" t="s">
        <v>66</v>
      </c>
      <c r="AX8" s="241" t="s">
        <v>68</v>
      </c>
      <c r="AY8" s="241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41" t="s">
        <v>5</v>
      </c>
      <c r="C9" s="8" t="s">
        <v>7</v>
      </c>
      <c r="D9" s="8"/>
      <c r="E9" s="241" t="s">
        <v>9</v>
      </c>
      <c r="F9" s="241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33"/>
      <c r="Y9" s="834"/>
      <c r="Z9" s="833"/>
      <c r="AA9" s="834"/>
      <c r="AB9" s="833"/>
      <c r="AC9" s="834"/>
      <c r="AD9" s="833"/>
      <c r="AE9" s="834"/>
      <c r="AF9" s="833"/>
      <c r="AG9" s="834"/>
      <c r="AH9" s="833"/>
      <c r="AI9" s="834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241" t="s">
        <v>28</v>
      </c>
      <c r="AV9" s="241" t="s">
        <v>37</v>
      </c>
      <c r="AW9" s="241" t="s">
        <v>67</v>
      </c>
      <c r="AX9" s="241" t="s">
        <v>67</v>
      </c>
      <c r="AY9" s="241" t="s">
        <v>39</v>
      </c>
      <c r="AZ9" s="9" t="s">
        <v>73</v>
      </c>
      <c r="BA9" s="241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41"/>
      <c r="C10" s="8"/>
      <c r="D10" s="8"/>
      <c r="E10" s="241" t="s">
        <v>11</v>
      </c>
      <c r="F10" s="241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38" t="s">
        <v>18</v>
      </c>
      <c r="Y10" s="838" t="s">
        <v>19</v>
      </c>
      <c r="Z10" s="838" t="s">
        <v>18</v>
      </c>
      <c r="AA10" s="838" t="s">
        <v>19</v>
      </c>
      <c r="AB10" s="838" t="s">
        <v>18</v>
      </c>
      <c r="AC10" s="838" t="s">
        <v>19</v>
      </c>
      <c r="AD10" s="838" t="s">
        <v>18</v>
      </c>
      <c r="AE10" s="838" t="s">
        <v>19</v>
      </c>
      <c r="AF10" s="838" t="s">
        <v>18</v>
      </c>
      <c r="AG10" s="838" t="s">
        <v>19</v>
      </c>
      <c r="AH10" s="838" t="s">
        <v>18</v>
      </c>
      <c r="AI10" s="838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241"/>
      <c r="AV10" s="172" t="s">
        <v>439</v>
      </c>
      <c r="AW10" s="241" t="s">
        <v>38</v>
      </c>
      <c r="AX10" s="241" t="s">
        <v>38</v>
      </c>
      <c r="AY10" s="241" t="s">
        <v>41</v>
      </c>
      <c r="AZ10" s="9" t="s">
        <v>74</v>
      </c>
      <c r="BA10" s="241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36"/>
      <c r="C11" s="240"/>
      <c r="D11" s="240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0"/>
      <c r="Y11" s="840"/>
      <c r="Z11" s="840"/>
      <c r="AA11" s="840"/>
      <c r="AB11" s="840"/>
      <c r="AC11" s="840"/>
      <c r="AD11" s="840"/>
      <c r="AE11" s="840"/>
      <c r="AF11" s="840"/>
      <c r="AG11" s="840"/>
      <c r="AH11" s="840"/>
      <c r="AI11" s="840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585" customFormat="1" ht="24">
      <c r="A12" s="576"/>
      <c r="B12" s="576"/>
      <c r="C12" s="576"/>
      <c r="D12" s="576"/>
      <c r="E12" s="576"/>
      <c r="F12" s="576"/>
      <c r="G12" s="576"/>
      <c r="H12" s="577"/>
      <c r="I12" s="578">
        <f t="shared" ref="I12:I22" si="4">IF(H12=0,0,IF(H12&lt;10,1,IF(MOD(H12,30)&lt;10,ROUNDDOWN(H12/30,0),ROUNDUP(H12/30,0))))</f>
        <v>0</v>
      </c>
      <c r="J12" s="577"/>
      <c r="K12" s="578">
        <f t="shared" ref="K12:K22" si="5">IF(J12=0,0,IF(J12&lt;10,1,IF(MOD(J12,30)&lt;10,ROUNDDOWN(J12/30,0),ROUNDUP(J12/30,0))))</f>
        <v>0</v>
      </c>
      <c r="L12" s="576"/>
      <c r="M12" s="578">
        <f>IF(L12=0,0,IF(L12&lt;10,1,IF(MOD(L12,40)&lt;10,ROUNDDOWN(L12/40,0),ROUNDUP(L12/40,0))))</f>
        <v>0</v>
      </c>
      <c r="N12" s="576"/>
      <c r="O12" s="578">
        <f>IF(N12=0,0,IF(N12&lt;10,1,IF(MOD(N12,40)&lt;10,ROUNDDOWN(N12/40,0),ROUNDUP(N12/40,0))))</f>
        <v>0</v>
      </c>
      <c r="P12" s="576"/>
      <c r="Q12" s="578">
        <f>IF(P12=0,0,IF(P12&lt;10,1,IF(MOD(P12,40)&lt;10,ROUNDDOWN(P12/40,0),ROUNDUP(P12/40,0))))</f>
        <v>0</v>
      </c>
      <c r="R12" s="576"/>
      <c r="S12" s="578">
        <f>IF(R12=0,0,IF(R12&lt;10,1,IF(MOD(R12,40)&lt;10,ROUNDDOWN(R12/40,0),ROUNDUP(R12/40,0))))</f>
        <v>0</v>
      </c>
      <c r="T12" s="576"/>
      <c r="U12" s="578">
        <f>IF(T12=0,0,IF(T12&lt;10,1,IF(MOD(T12,40)&lt;10,ROUNDDOWN(T12/40,0),ROUNDUP(T12/40,0))))</f>
        <v>0</v>
      </c>
      <c r="V12" s="576"/>
      <c r="W12" s="578">
        <f>IF(V12=0,0,IF(V12&lt;10,1,IF(MOD(V12,40)&lt;10,ROUNDDOWN(V12/40,0),ROUNDUP(V12/40,0))))</f>
        <v>0</v>
      </c>
      <c r="X12" s="576"/>
      <c r="Y12" s="578">
        <f>IF(X12=0,0,IF(X12&lt;10,1,IF(MOD(X12,40)&lt;10,ROUNDDOWN(X12/40,0),ROUNDUP(X12/40,0))))</f>
        <v>0</v>
      </c>
      <c r="Z12" s="576"/>
      <c r="AA12" s="578">
        <f>IF(Z12=0,0,IF(Z12&lt;10,1,IF(MOD(Z12,40)&lt;10,ROUNDDOWN(Z12/40,0),ROUNDUP(Z12/40,0))))</f>
        <v>0</v>
      </c>
      <c r="AB12" s="576"/>
      <c r="AC12" s="578">
        <f>IF(AB12=0,0,IF(AB12&lt;10,1,IF(MOD(AB12,40)&lt;10,ROUNDDOWN(AB12/40,0),ROUNDUP(AB12/40,0))))</f>
        <v>0</v>
      </c>
      <c r="AD12" s="576"/>
      <c r="AE12" s="578">
        <f>IF(AD12=0,0,IF(AD12&lt;10,1,IF(MOD(AD12,40)&lt;10,ROUNDDOWN(AD12/40,0),ROUNDUP(AD12/40,0))))</f>
        <v>0</v>
      </c>
      <c r="AF12" s="576"/>
      <c r="AG12" s="578">
        <f>IF(AF12=0,0,IF(AF12&lt;10,1,IF(MOD(AF12,40)&lt;10,ROUNDDOWN(AF12/40,0),ROUNDUP(AF12/40,0))))</f>
        <v>0</v>
      </c>
      <c r="AH12" s="576"/>
      <c r="AI12" s="578">
        <f>IF(AH12=0,0,IF(AH12&lt;10,1,IF(MOD(AH12,40)&lt;10,ROUNDDOWN(AH12/40,0),ROUNDUP(AH12/40,0))))</f>
        <v>0</v>
      </c>
      <c r="AJ12" s="579">
        <f>SUM(H12)+T12+V12+X12+Z12+AB12+AD12+AF12+AH12+J12+L12+N12+P12+R12</f>
        <v>0</v>
      </c>
      <c r="AK12" s="580">
        <f t="shared" ref="AK12" si="6">SUM(I12+U12+W12+Y12+AA12+AC12+AE12+AG12+AI12+K12+M12+O12+Q12+S12)</f>
        <v>0</v>
      </c>
      <c r="AL12" s="576"/>
      <c r="AM12" s="576"/>
      <c r="AN12" s="580">
        <f>SUM(AL12:AM12)</f>
        <v>0</v>
      </c>
      <c r="AO12" s="581">
        <f t="shared" ref="AO12" si="7">IF(AJ12&lt;=0,0,IF(AJ12&lt;=359,1,IF(AJ12&lt;=719,2,IF(AJ12&lt;=1079,3,IF(AJ12&lt;=1679,4,IF(AJ12&lt;=1680,5,IF(AJ12&lt;=1680,1,5)))))))</f>
        <v>0</v>
      </c>
      <c r="AP12" s="582">
        <f>ROUND(((((I12+K12)*30)+(H12+J12))/50+(((M12+O12+Q12+U12+W12+S12)*40)+(L12+N12+P12+R12+T12+V12))/50+(Y12+AA12+AC12+AE12+AG12+AI12)*2),0)</f>
        <v>0</v>
      </c>
      <c r="AQ12" s="580">
        <f>SUM(AO12:AP12)</f>
        <v>0</v>
      </c>
      <c r="AR12" s="583">
        <f t="shared" ref="AR12" si="8">SUM(AL12)-AO12</f>
        <v>0</v>
      </c>
      <c r="AS12" s="583">
        <f t="shared" ref="AS12" si="9">SUM(AM12)-AP12</f>
        <v>0</v>
      </c>
      <c r="AT12" s="583">
        <f t="shared" ref="AT12" si="10">SUM(AN12)-AQ12</f>
        <v>0</v>
      </c>
      <c r="AU12" s="584" t="e">
        <f>SUM(AT12)/AQ12*100</f>
        <v>#DIV/0!</v>
      </c>
      <c r="AV12" s="576"/>
      <c r="AW12" s="576"/>
      <c r="AX12" s="576"/>
      <c r="AY12" s="576"/>
      <c r="AZ12" s="580">
        <f>SUM(AT12)-AV12-AW12+AX12+AY12</f>
        <v>0</v>
      </c>
      <c r="BA12" s="584" t="e">
        <f>SUM(AZ12)/AQ12*100</f>
        <v>#DIV/0!</v>
      </c>
      <c r="BC12" s="586"/>
      <c r="BD12" s="586">
        <f t="shared" ref="BD12:BD22" si="11">IF(AJ12&lt;=0,0,IF(AJ12&lt;=359,1,IF(AJ12&lt;=719,2,IF(AJ12&lt;=1079,3,IF(AJ12&lt;=1679,4,IF(AJ12&lt;=1680,5,IF(AJ12&lt;=1680,1,5)))))))</f>
        <v>0</v>
      </c>
      <c r="BE12" s="587">
        <f>ROUND(((((I12+K12)*30)+(H12+J12))/50+(((M12+O12+Q12+U12+W12+S12)*40)+(L12+N12+P12+R12+T12+V12))/50+(Y12+AA12+AC12+AE12+AG12+AI12)*2),0)</f>
        <v>0</v>
      </c>
      <c r="BF12" s="586"/>
      <c r="BG12" s="586"/>
      <c r="BH12" s="586"/>
      <c r="BI12" s="586"/>
      <c r="BJ12" s="586"/>
      <c r="BK12" s="586"/>
      <c r="BL12" s="586"/>
      <c r="BM12" s="586"/>
      <c r="BN12" s="586"/>
      <c r="BO12" s="586"/>
      <c r="BP12" s="586"/>
      <c r="BQ12" s="586"/>
      <c r="BR12" s="586"/>
      <c r="BS12" s="586"/>
      <c r="BT12" s="586"/>
      <c r="BU12" s="586"/>
      <c r="BV12" s="586"/>
      <c r="BW12" s="586"/>
      <c r="BX12" s="586"/>
      <c r="BY12" s="586"/>
      <c r="BZ12" s="586"/>
      <c r="CA12" s="586"/>
      <c r="CB12" s="586"/>
      <c r="CC12" s="586"/>
      <c r="CD12" s="586"/>
      <c r="CE12" s="586"/>
      <c r="CF12" s="586"/>
      <c r="CG12" s="586"/>
      <c r="CH12" s="586"/>
      <c r="CI12" s="586"/>
      <c r="CJ12" s="586"/>
      <c r="CK12" s="586"/>
    </row>
    <row r="13" spans="1:89" s="585" customFormat="1" ht="24">
      <c r="A13" s="588">
        <v>1</v>
      </c>
      <c r="B13" s="588" t="str">
        <f>แยกจำนวนนักเรียน!B111</f>
        <v>วัดเขาวงก์</v>
      </c>
      <c r="C13" s="588" t="str">
        <f>แยกจำนวนนักเรียน!C111</f>
        <v>กงหรา</v>
      </c>
      <c r="D13" s="588">
        <f>แยกจำนวนนักเรียน!D111</f>
        <v>0</v>
      </c>
      <c r="E13" s="588">
        <f>แยกจำนวนนักเรียน!E111</f>
        <v>30</v>
      </c>
      <c r="F13" s="588">
        <f>แยกจำนวนนักเรียน!F111</f>
        <v>4</v>
      </c>
      <c r="G13" s="588" t="str">
        <f>แยกจำนวนนักเรียน!G111</f>
        <v>ป</v>
      </c>
      <c r="H13" s="588">
        <f>แยกจำนวนนักเรียน!H111</f>
        <v>17</v>
      </c>
      <c r="I13" s="589">
        <f t="shared" si="4"/>
        <v>1</v>
      </c>
      <c r="J13" s="588">
        <f>แยกจำนวนนักเรียน!J111</f>
        <v>19</v>
      </c>
      <c r="K13" s="589">
        <f t="shared" si="5"/>
        <v>1</v>
      </c>
      <c r="L13" s="588">
        <f>แยกจำนวนนักเรียน!L111</f>
        <v>19</v>
      </c>
      <c r="M13" s="589">
        <f t="shared" ref="M13:M22" si="12">IF(L13=0,0,IF(L13&lt;10,1,IF(MOD(L13,40)&lt;10,ROUNDDOWN(L13/40,0),ROUNDUP(L13/40,0))))</f>
        <v>1</v>
      </c>
      <c r="N13" s="588">
        <f>แยกจำนวนนักเรียน!N111</f>
        <v>19</v>
      </c>
      <c r="O13" s="589">
        <f t="shared" ref="O13:O22" si="13">IF(N13=0,0,IF(N13&lt;10,1,IF(MOD(N13,40)&lt;10,ROUNDDOWN(N13/40,0),ROUNDUP(N13/40,0))))</f>
        <v>1</v>
      </c>
      <c r="P13" s="588">
        <f>แยกจำนวนนักเรียน!P111</f>
        <v>18</v>
      </c>
      <c r="Q13" s="589">
        <f t="shared" ref="Q13:Q22" si="14">IF(P13=0,0,IF(P13&lt;10,1,IF(MOD(P13,40)&lt;10,ROUNDDOWN(P13/40,0),ROUNDUP(P13/40,0))))</f>
        <v>1</v>
      </c>
      <c r="R13" s="588">
        <f>แยกจำนวนนักเรียน!R111</f>
        <v>15</v>
      </c>
      <c r="S13" s="589">
        <f t="shared" ref="S13:S22" si="15">IF(R13=0,0,IF(R13&lt;10,1,IF(MOD(R13,40)&lt;10,ROUNDDOWN(R13/40,0),ROUNDUP(R13/40,0))))</f>
        <v>1</v>
      </c>
      <c r="T13" s="588">
        <f>แยกจำนวนนักเรียน!T111</f>
        <v>20</v>
      </c>
      <c r="U13" s="589">
        <f t="shared" ref="U13:U22" si="16">IF(T13=0,0,IF(T13&lt;10,1,IF(MOD(T13,40)&lt;10,ROUNDDOWN(T13/40,0),ROUNDUP(T13/40,0))))</f>
        <v>1</v>
      </c>
      <c r="V13" s="588">
        <f>แยกจำนวนนักเรียน!V111</f>
        <v>21</v>
      </c>
      <c r="W13" s="589">
        <f t="shared" ref="W13:W22" si="17">IF(V13=0,0,IF(V13&lt;10,1,IF(MOD(V13,40)&lt;10,ROUNDDOWN(V13/40,0),ROUNDUP(V13/40,0))))</f>
        <v>1</v>
      </c>
      <c r="X13" s="588">
        <f>แยกจำนวนนักเรียน!X111</f>
        <v>7</v>
      </c>
      <c r="Y13" s="589">
        <f t="shared" ref="Y13:Y22" si="18">IF(X13=0,0,IF(X13&lt;10,1,IF(MOD(X13,40)&lt;10,ROUNDDOWN(X13/40,0),ROUNDUP(X13/40,0))))</f>
        <v>1</v>
      </c>
      <c r="Z13" s="588">
        <f>แยกจำนวนนักเรียน!Z111</f>
        <v>6</v>
      </c>
      <c r="AA13" s="589">
        <f t="shared" ref="AA13:AA22" si="19">IF(Z13=0,0,IF(Z13&lt;10,1,IF(MOD(Z13,40)&lt;10,ROUNDDOWN(Z13/40,0),ROUNDUP(Z13/40,0))))</f>
        <v>1</v>
      </c>
      <c r="AB13" s="588">
        <f>แยกจำนวนนักเรียน!AB111</f>
        <v>8</v>
      </c>
      <c r="AC13" s="589">
        <f t="shared" ref="AC13:AC22" si="20">IF(AB13=0,0,IF(AB13&lt;10,1,IF(MOD(AB13,40)&lt;10,ROUNDDOWN(AB13/40,0),ROUNDUP(AB13/40,0))))</f>
        <v>1</v>
      </c>
      <c r="AD13" s="588">
        <f>แยกจำนวนนักเรียน!AD111</f>
        <v>0</v>
      </c>
      <c r="AE13" s="589">
        <f t="shared" ref="AE13:AE22" si="21">IF(AD13=0,0,IF(AD13&lt;10,1,IF(MOD(AD13,40)&lt;10,ROUNDDOWN(AD13/40,0),ROUNDUP(AD13/40,0))))</f>
        <v>0</v>
      </c>
      <c r="AF13" s="588">
        <f>แยกจำนวนนักเรียน!AF111</f>
        <v>0</v>
      </c>
      <c r="AG13" s="589">
        <f t="shared" ref="AG13:AG22" si="22">IF(AF13=0,0,IF(AF13&lt;10,1,IF(MOD(AF13,40)&lt;10,ROUNDDOWN(AF13/40,0),ROUNDUP(AF13/40,0))))</f>
        <v>0</v>
      </c>
      <c r="AH13" s="588">
        <f>แยกจำนวนนักเรียน!AH111</f>
        <v>0</v>
      </c>
      <c r="AI13" s="589">
        <f t="shared" ref="AI13:AI22" si="23">IF(AH13=0,0,IF(AH13&lt;10,1,IF(MOD(AH13,40)&lt;10,ROUNDDOWN(AH13/40,0),ROUNDUP(AH13/40,0))))</f>
        <v>0</v>
      </c>
      <c r="AJ13" s="590">
        <f t="shared" ref="AJ13:AJ22" si="24">SUM(H13)+T13+V13+X13+Z13+AB13+AD13+AF13+AH13+J13+L13+N13+P13+R13</f>
        <v>169</v>
      </c>
      <c r="AK13" s="591">
        <f t="shared" ref="AK13:AK22" si="25">SUM(I13+U13+W13+Y13+AA13+AC13+AE13+AG13+AI13+K13+M13+O13+Q13+S13)</f>
        <v>11</v>
      </c>
      <c r="AL13" s="588">
        <f>แยกจำนวนนักเรียน!AL111</f>
        <v>1</v>
      </c>
      <c r="AM13" s="588">
        <f>แยกจำนวนนักเรียน!AM111</f>
        <v>14</v>
      </c>
      <c r="AN13" s="591">
        <f t="shared" ref="AN13:AN22" si="26">SUM(AL13:AM13)</f>
        <v>15</v>
      </c>
      <c r="AO13" s="602">
        <f t="shared" ref="AO13:AO22" si="27">IF(AJ13&lt;=0,0,IF(AJ13&lt;=359,1,IF(AJ13&lt;=719,2,IF(AJ13&lt;=1079,3,IF(AJ13&lt;=1679,4,IF(AJ13&lt;=1680,5,IF(AJ13&lt;=1680,1,5)))))))</f>
        <v>1</v>
      </c>
      <c r="AP13" s="603">
        <f t="shared" ref="AP13:AP22" si="28">ROUND(((((I13+K13)*30)+(H13+J13))/50+(((M13+O13+Q13+U13+W13+S13)*40)+(L13+N13+P13+R13+T13+V13))/50+(Y13+AA13+AC13+AE13+AG13+AI13)*2),0)</f>
        <v>15</v>
      </c>
      <c r="AQ13" s="591">
        <f t="shared" ref="AQ13:AQ22" si="29">SUM(AO13:AP13)</f>
        <v>16</v>
      </c>
      <c r="AR13" s="604">
        <f t="shared" ref="AR13:AR22" si="30">SUM(AL13)-AO13</f>
        <v>0</v>
      </c>
      <c r="AS13" s="604">
        <f t="shared" ref="AS13:AS22" si="31">SUM(AM13)-AP13</f>
        <v>-1</v>
      </c>
      <c r="AT13" s="604">
        <f t="shared" ref="AT13:AT22" si="32">SUM(AN13)-AQ13</f>
        <v>-1</v>
      </c>
      <c r="AU13" s="592">
        <f t="shared" ref="AU13:AU22" si="33">SUM(AT13)/AQ13*100</f>
        <v>-6.25</v>
      </c>
      <c r="AV13" s="588">
        <f>แยกจำนวนนักเรียน!AV111</f>
        <v>1</v>
      </c>
      <c r="AW13" s="588">
        <f>แยกจำนวนนักเรียน!AW111</f>
        <v>0</v>
      </c>
      <c r="AX13" s="588">
        <f>แยกจำนวนนักเรียน!AX111</f>
        <v>0</v>
      </c>
      <c r="AY13" s="588">
        <f>แยกจำนวนนักเรียน!AY111</f>
        <v>0</v>
      </c>
      <c r="AZ13" s="591">
        <f t="shared" ref="AZ13:AZ22" si="34">SUM(AT13)-AV13-AW13+AX13+AY13</f>
        <v>-2</v>
      </c>
      <c r="BA13" s="592">
        <f t="shared" ref="BA13:BA22" si="35">SUM(AZ13)/AQ13*100</f>
        <v>-12.5</v>
      </c>
      <c r="BC13" s="586"/>
      <c r="BD13" s="586">
        <f t="shared" si="11"/>
        <v>1</v>
      </c>
      <c r="BE13" s="587">
        <f t="shared" ref="BE13:BE22" si="36">ROUND(((((I13+K13)*30)+(H13+J13))/50+(((M13+O13+Q13+U13+W13+S13)*40)+(L13+N13+P13+R13+T13+V13))/50+(Y13+AA13+AC13+AE13+AG13+AI13)*2),0)</f>
        <v>15</v>
      </c>
      <c r="BF13" s="586"/>
      <c r="BG13" s="586"/>
      <c r="BH13" s="586"/>
      <c r="BI13" s="586"/>
      <c r="BJ13" s="586"/>
      <c r="BK13" s="586"/>
      <c r="BL13" s="586"/>
      <c r="BM13" s="586"/>
      <c r="BN13" s="586"/>
      <c r="BO13" s="586"/>
      <c r="BP13" s="586"/>
      <c r="BQ13" s="586"/>
      <c r="BR13" s="586"/>
      <c r="BS13" s="586"/>
      <c r="BT13" s="586"/>
      <c r="BU13" s="586"/>
      <c r="BV13" s="586"/>
      <c r="BW13" s="586"/>
      <c r="BX13" s="586"/>
      <c r="BY13" s="586"/>
      <c r="BZ13" s="586"/>
      <c r="CA13" s="586"/>
      <c r="CB13" s="586"/>
      <c r="CC13" s="586"/>
      <c r="CD13" s="586"/>
      <c r="CE13" s="586"/>
      <c r="CF13" s="586"/>
      <c r="CG13" s="586"/>
      <c r="CH13" s="586"/>
      <c r="CI13" s="586"/>
      <c r="CJ13" s="586"/>
      <c r="CK13" s="586"/>
    </row>
    <row r="14" spans="1:89" s="585" customFormat="1" ht="24">
      <c r="A14" s="588">
        <v>2</v>
      </c>
      <c r="B14" s="588" t="str">
        <f>แยกจำนวนนักเรียน!B112</f>
        <v>วัดฝาละมี</v>
      </c>
      <c r="C14" s="588" t="str">
        <f>แยกจำนวนนักเรียน!C112</f>
        <v>ปากพะยูน</v>
      </c>
      <c r="D14" s="588">
        <f>แยกจำนวนนักเรียน!D112</f>
        <v>0</v>
      </c>
      <c r="E14" s="588">
        <f>แยกจำนวนนักเรียน!E112</f>
        <v>36</v>
      </c>
      <c r="F14" s="588">
        <f>แยกจำนวนนักเรียน!F112</f>
        <v>4</v>
      </c>
      <c r="G14" s="588" t="str">
        <f>แยกจำนวนนักเรียน!G112</f>
        <v>ป</v>
      </c>
      <c r="H14" s="588">
        <f>แยกจำนวนนักเรียน!H112</f>
        <v>9</v>
      </c>
      <c r="I14" s="589">
        <f t="shared" si="4"/>
        <v>1</v>
      </c>
      <c r="J14" s="588">
        <f>แยกจำนวนนักเรียน!J112</f>
        <v>13</v>
      </c>
      <c r="K14" s="589">
        <f t="shared" si="5"/>
        <v>1</v>
      </c>
      <c r="L14" s="588">
        <f>แยกจำนวนนักเรียน!L112</f>
        <v>21</v>
      </c>
      <c r="M14" s="589">
        <f t="shared" si="12"/>
        <v>1</v>
      </c>
      <c r="N14" s="588">
        <f>แยกจำนวนนักเรียน!N112</f>
        <v>15</v>
      </c>
      <c r="O14" s="589">
        <f t="shared" si="13"/>
        <v>1</v>
      </c>
      <c r="P14" s="588">
        <f>แยกจำนวนนักเรียน!P112</f>
        <v>14</v>
      </c>
      <c r="Q14" s="589">
        <f t="shared" si="14"/>
        <v>1</v>
      </c>
      <c r="R14" s="588">
        <f>แยกจำนวนนักเรียน!R112</f>
        <v>14</v>
      </c>
      <c r="S14" s="589">
        <f t="shared" si="15"/>
        <v>1</v>
      </c>
      <c r="T14" s="588">
        <f>แยกจำนวนนักเรียน!T112</f>
        <v>7</v>
      </c>
      <c r="U14" s="589">
        <f t="shared" si="16"/>
        <v>1</v>
      </c>
      <c r="V14" s="588">
        <f>แยกจำนวนนักเรียน!V112</f>
        <v>22</v>
      </c>
      <c r="W14" s="589">
        <f t="shared" si="17"/>
        <v>1</v>
      </c>
      <c r="X14" s="588">
        <f>แยกจำนวนนักเรียน!X112</f>
        <v>5</v>
      </c>
      <c r="Y14" s="589">
        <f t="shared" si="18"/>
        <v>1</v>
      </c>
      <c r="Z14" s="588">
        <f>แยกจำนวนนักเรียน!Z112</f>
        <v>2</v>
      </c>
      <c r="AA14" s="589">
        <f t="shared" si="19"/>
        <v>1</v>
      </c>
      <c r="AB14" s="588">
        <f>แยกจำนวนนักเรียน!AB112</f>
        <v>12</v>
      </c>
      <c r="AC14" s="589">
        <f t="shared" si="20"/>
        <v>1</v>
      </c>
      <c r="AD14" s="588">
        <f>แยกจำนวนนักเรียน!AD112</f>
        <v>0</v>
      </c>
      <c r="AE14" s="589">
        <f t="shared" si="21"/>
        <v>0</v>
      </c>
      <c r="AF14" s="588">
        <f>แยกจำนวนนักเรียน!AF112</f>
        <v>0</v>
      </c>
      <c r="AG14" s="589">
        <f t="shared" si="22"/>
        <v>0</v>
      </c>
      <c r="AH14" s="588">
        <f>แยกจำนวนนักเรียน!AH112</f>
        <v>0</v>
      </c>
      <c r="AI14" s="589">
        <f t="shared" si="23"/>
        <v>0</v>
      </c>
      <c r="AJ14" s="590">
        <f t="shared" si="24"/>
        <v>134</v>
      </c>
      <c r="AK14" s="591">
        <f t="shared" si="25"/>
        <v>11</v>
      </c>
      <c r="AL14" s="588">
        <f>แยกจำนวนนักเรียน!AL112</f>
        <v>1</v>
      </c>
      <c r="AM14" s="588">
        <f>แยกจำนวนนักเรียน!AM112</f>
        <v>14</v>
      </c>
      <c r="AN14" s="591">
        <f t="shared" si="26"/>
        <v>15</v>
      </c>
      <c r="AO14" s="602">
        <f t="shared" si="27"/>
        <v>1</v>
      </c>
      <c r="AP14" s="603">
        <f t="shared" si="28"/>
        <v>14</v>
      </c>
      <c r="AQ14" s="591">
        <f t="shared" si="29"/>
        <v>15</v>
      </c>
      <c r="AR14" s="604">
        <f t="shared" si="30"/>
        <v>0</v>
      </c>
      <c r="AS14" s="604">
        <f t="shared" si="31"/>
        <v>0</v>
      </c>
      <c r="AT14" s="604">
        <f t="shared" si="32"/>
        <v>0</v>
      </c>
      <c r="AU14" s="592">
        <f t="shared" si="33"/>
        <v>0</v>
      </c>
      <c r="AV14" s="588">
        <f>แยกจำนวนนักเรียน!AV112</f>
        <v>1</v>
      </c>
      <c r="AW14" s="588">
        <f>แยกจำนวนนักเรียน!AW112</f>
        <v>0</v>
      </c>
      <c r="AX14" s="588">
        <f>แยกจำนวนนักเรียน!AX112</f>
        <v>0</v>
      </c>
      <c r="AY14" s="588">
        <f>แยกจำนวนนักเรียน!AY112</f>
        <v>0</v>
      </c>
      <c r="AZ14" s="591">
        <f t="shared" si="34"/>
        <v>-1</v>
      </c>
      <c r="BA14" s="592">
        <f t="shared" si="35"/>
        <v>-6.666666666666667</v>
      </c>
      <c r="BC14" s="586"/>
      <c r="BD14" s="586">
        <f t="shared" si="11"/>
        <v>1</v>
      </c>
      <c r="BE14" s="587">
        <f t="shared" si="36"/>
        <v>14</v>
      </c>
      <c r="BF14" s="586"/>
      <c r="BG14" s="586"/>
      <c r="BH14" s="586"/>
      <c r="BI14" s="586"/>
      <c r="BJ14" s="586"/>
      <c r="BK14" s="586"/>
      <c r="BL14" s="586"/>
      <c r="BM14" s="586"/>
      <c r="BN14" s="586"/>
      <c r="BO14" s="586"/>
      <c r="BP14" s="586"/>
      <c r="BQ14" s="586"/>
      <c r="BR14" s="586"/>
      <c r="BS14" s="586"/>
      <c r="BT14" s="586"/>
      <c r="BU14" s="586"/>
      <c r="BV14" s="586"/>
      <c r="BW14" s="586"/>
      <c r="BX14" s="586"/>
      <c r="BY14" s="586"/>
      <c r="BZ14" s="586"/>
      <c r="CA14" s="586"/>
      <c r="CB14" s="586"/>
      <c r="CC14" s="586"/>
      <c r="CD14" s="586"/>
      <c r="CE14" s="586"/>
      <c r="CF14" s="586"/>
      <c r="CG14" s="586"/>
      <c r="CH14" s="586"/>
      <c r="CI14" s="586"/>
      <c r="CJ14" s="586"/>
      <c r="CK14" s="586"/>
    </row>
    <row r="15" spans="1:89" s="585" customFormat="1" ht="24">
      <c r="A15" s="588">
        <v>3</v>
      </c>
      <c r="B15" s="588" t="str">
        <f>แยกจำนวนนักเรียน!B113</f>
        <v>บ้านปากพล</v>
      </c>
      <c r="C15" s="588" t="str">
        <f>แยกจำนวนนักเรียน!C113</f>
        <v>บางแก้ว</v>
      </c>
      <c r="D15" s="588">
        <f>แยกจำนวนนักเรียน!D113</f>
        <v>0</v>
      </c>
      <c r="E15" s="588">
        <f>แยกจำนวนนักเรียน!E113</f>
        <v>30</v>
      </c>
      <c r="F15" s="588">
        <f>แยกจำนวนนักเรียน!F113</f>
        <v>4</v>
      </c>
      <c r="G15" s="588" t="str">
        <f>แยกจำนวนนักเรียน!G113</f>
        <v>ป</v>
      </c>
      <c r="H15" s="588">
        <f>แยกจำนวนนักเรียน!H113</f>
        <v>5</v>
      </c>
      <c r="I15" s="589">
        <f t="shared" si="4"/>
        <v>1</v>
      </c>
      <c r="J15" s="588">
        <f>แยกจำนวนนักเรียน!J113</f>
        <v>10</v>
      </c>
      <c r="K15" s="589">
        <f t="shared" si="5"/>
        <v>1</v>
      </c>
      <c r="L15" s="588">
        <f>แยกจำนวนนักเรียน!L113</f>
        <v>10</v>
      </c>
      <c r="M15" s="589">
        <f t="shared" si="12"/>
        <v>1</v>
      </c>
      <c r="N15" s="588">
        <f>แยกจำนวนนักเรียน!N113</f>
        <v>15</v>
      </c>
      <c r="O15" s="589">
        <f t="shared" si="13"/>
        <v>1</v>
      </c>
      <c r="P15" s="588">
        <f>แยกจำนวนนักเรียน!P113</f>
        <v>17</v>
      </c>
      <c r="Q15" s="589">
        <f t="shared" si="14"/>
        <v>1</v>
      </c>
      <c r="R15" s="588">
        <f>แยกจำนวนนักเรียน!R113</f>
        <v>14</v>
      </c>
      <c r="S15" s="589">
        <f t="shared" si="15"/>
        <v>1</v>
      </c>
      <c r="T15" s="588">
        <f>แยกจำนวนนักเรียน!T113</f>
        <v>11</v>
      </c>
      <c r="U15" s="589">
        <f t="shared" si="16"/>
        <v>1</v>
      </c>
      <c r="V15" s="588">
        <f>แยกจำนวนนักเรียน!V113</f>
        <v>15</v>
      </c>
      <c r="W15" s="589">
        <f t="shared" si="17"/>
        <v>1</v>
      </c>
      <c r="X15" s="588">
        <f>แยกจำนวนนักเรียน!X113</f>
        <v>11</v>
      </c>
      <c r="Y15" s="589">
        <f t="shared" si="18"/>
        <v>1</v>
      </c>
      <c r="Z15" s="588">
        <f>แยกจำนวนนักเรียน!Z113</f>
        <v>12</v>
      </c>
      <c r="AA15" s="589">
        <f t="shared" si="19"/>
        <v>1</v>
      </c>
      <c r="AB15" s="588">
        <f>แยกจำนวนนักเรียน!AB113</f>
        <v>16</v>
      </c>
      <c r="AC15" s="589">
        <f t="shared" si="20"/>
        <v>1</v>
      </c>
      <c r="AD15" s="588">
        <f>แยกจำนวนนักเรียน!AD113</f>
        <v>0</v>
      </c>
      <c r="AE15" s="589">
        <f t="shared" si="21"/>
        <v>0</v>
      </c>
      <c r="AF15" s="588">
        <f>แยกจำนวนนักเรียน!AF113</f>
        <v>0</v>
      </c>
      <c r="AG15" s="589">
        <f t="shared" si="22"/>
        <v>0</v>
      </c>
      <c r="AH15" s="588">
        <f>แยกจำนวนนักเรียน!AH113</f>
        <v>0</v>
      </c>
      <c r="AI15" s="589">
        <f t="shared" si="23"/>
        <v>0</v>
      </c>
      <c r="AJ15" s="590">
        <f t="shared" si="24"/>
        <v>136</v>
      </c>
      <c r="AK15" s="591">
        <f t="shared" si="25"/>
        <v>11</v>
      </c>
      <c r="AL15" s="588">
        <f>แยกจำนวนนักเรียน!AL113</f>
        <v>1</v>
      </c>
      <c r="AM15" s="588">
        <f>แยกจำนวนนักเรียน!AM113</f>
        <v>14</v>
      </c>
      <c r="AN15" s="591">
        <f t="shared" si="26"/>
        <v>15</v>
      </c>
      <c r="AO15" s="602">
        <f t="shared" si="27"/>
        <v>1</v>
      </c>
      <c r="AP15" s="603">
        <f t="shared" si="28"/>
        <v>14</v>
      </c>
      <c r="AQ15" s="591">
        <f t="shared" si="29"/>
        <v>15</v>
      </c>
      <c r="AR15" s="604">
        <f t="shared" si="30"/>
        <v>0</v>
      </c>
      <c r="AS15" s="604">
        <f t="shared" si="31"/>
        <v>0</v>
      </c>
      <c r="AT15" s="604">
        <f t="shared" si="32"/>
        <v>0</v>
      </c>
      <c r="AU15" s="592">
        <f t="shared" si="33"/>
        <v>0</v>
      </c>
      <c r="AV15" s="588">
        <f>แยกจำนวนนักเรียน!AV113</f>
        <v>0</v>
      </c>
      <c r="AW15" s="588">
        <f>แยกจำนวนนักเรียน!AW113</f>
        <v>1</v>
      </c>
      <c r="AX15" s="588">
        <f>แยกจำนวนนักเรียน!AX113</f>
        <v>0</v>
      </c>
      <c r="AY15" s="588">
        <f>แยกจำนวนนักเรียน!AY113</f>
        <v>0</v>
      </c>
      <c r="AZ15" s="591">
        <f t="shared" si="34"/>
        <v>-1</v>
      </c>
      <c r="BA15" s="592">
        <f t="shared" si="35"/>
        <v>-6.666666666666667</v>
      </c>
      <c r="BC15" s="586"/>
      <c r="BD15" s="586">
        <f t="shared" si="11"/>
        <v>1</v>
      </c>
      <c r="BE15" s="587">
        <f t="shared" si="36"/>
        <v>14</v>
      </c>
      <c r="BF15" s="586"/>
      <c r="BG15" s="586"/>
      <c r="BH15" s="586"/>
      <c r="BI15" s="586"/>
      <c r="BJ15" s="586"/>
      <c r="BK15" s="586"/>
      <c r="BL15" s="586"/>
      <c r="BM15" s="586"/>
      <c r="BN15" s="586"/>
      <c r="BO15" s="586"/>
      <c r="BP15" s="586"/>
      <c r="BQ15" s="586"/>
      <c r="BR15" s="586"/>
      <c r="BS15" s="586"/>
      <c r="BT15" s="586"/>
      <c r="BU15" s="586"/>
      <c r="BV15" s="586"/>
      <c r="BW15" s="586"/>
      <c r="BX15" s="586"/>
      <c r="BY15" s="586"/>
      <c r="BZ15" s="586"/>
      <c r="CA15" s="586"/>
      <c r="CB15" s="586"/>
      <c r="CC15" s="586"/>
      <c r="CD15" s="586"/>
      <c r="CE15" s="586"/>
      <c r="CF15" s="586"/>
      <c r="CG15" s="586"/>
      <c r="CH15" s="586"/>
      <c r="CI15" s="586"/>
      <c r="CJ15" s="586"/>
      <c r="CK15" s="586"/>
    </row>
    <row r="16" spans="1:89" s="585" customFormat="1" ht="24">
      <c r="A16" s="588">
        <v>4</v>
      </c>
      <c r="B16" s="588" t="str">
        <f>แยกจำนวนนักเรียน!B114</f>
        <v>วัดลอน</v>
      </c>
      <c r="C16" s="588" t="str">
        <f>แยกจำนวนนักเรียน!C114</f>
        <v>บางแก้ว</v>
      </c>
      <c r="D16" s="588">
        <f>แยกจำนวนนักเรียน!D114</f>
        <v>0</v>
      </c>
      <c r="E16" s="588">
        <f>แยกจำนวนนักเรียน!E114</f>
        <v>9</v>
      </c>
      <c r="F16" s="588">
        <f>แยกจำนวนนักเรียน!F114</f>
        <v>4</v>
      </c>
      <c r="G16" s="588" t="str">
        <f>แยกจำนวนนักเรียน!G114</f>
        <v>ป</v>
      </c>
      <c r="H16" s="588">
        <f>แยกจำนวนนักเรียน!H114</f>
        <v>16</v>
      </c>
      <c r="I16" s="589">
        <f t="shared" si="4"/>
        <v>1</v>
      </c>
      <c r="J16" s="588">
        <f>แยกจำนวนนักเรียน!J114</f>
        <v>27</v>
      </c>
      <c r="K16" s="589">
        <f t="shared" si="5"/>
        <v>1</v>
      </c>
      <c r="L16" s="588">
        <f>แยกจำนวนนักเรียน!L114</f>
        <v>18</v>
      </c>
      <c r="M16" s="589">
        <f t="shared" si="12"/>
        <v>1</v>
      </c>
      <c r="N16" s="588">
        <f>แยกจำนวนนักเรียน!N114</f>
        <v>18</v>
      </c>
      <c r="O16" s="589">
        <f t="shared" si="13"/>
        <v>1</v>
      </c>
      <c r="P16" s="588">
        <f>แยกจำนวนนักเรียน!P114</f>
        <v>15</v>
      </c>
      <c r="Q16" s="589">
        <f t="shared" si="14"/>
        <v>1</v>
      </c>
      <c r="R16" s="588">
        <f>แยกจำนวนนักเรียน!R114</f>
        <v>23</v>
      </c>
      <c r="S16" s="589">
        <f t="shared" si="15"/>
        <v>1</v>
      </c>
      <c r="T16" s="588">
        <f>แยกจำนวนนักเรียน!T114</f>
        <v>18</v>
      </c>
      <c r="U16" s="589">
        <f t="shared" si="16"/>
        <v>1</v>
      </c>
      <c r="V16" s="588">
        <f>แยกจำนวนนักเรียน!V114</f>
        <v>17</v>
      </c>
      <c r="W16" s="589">
        <f t="shared" si="17"/>
        <v>1</v>
      </c>
      <c r="X16" s="588">
        <f>แยกจำนวนนักเรียน!X114</f>
        <v>11</v>
      </c>
      <c r="Y16" s="589">
        <f t="shared" si="18"/>
        <v>1</v>
      </c>
      <c r="Z16" s="588">
        <f>แยกจำนวนนักเรียน!Z114</f>
        <v>9</v>
      </c>
      <c r="AA16" s="589">
        <f t="shared" si="19"/>
        <v>1</v>
      </c>
      <c r="AB16" s="588">
        <f>แยกจำนวนนักเรียน!AB114</f>
        <v>3</v>
      </c>
      <c r="AC16" s="589">
        <f t="shared" si="20"/>
        <v>1</v>
      </c>
      <c r="AD16" s="588">
        <f>แยกจำนวนนักเรียน!AD114</f>
        <v>0</v>
      </c>
      <c r="AE16" s="589">
        <f t="shared" si="21"/>
        <v>0</v>
      </c>
      <c r="AF16" s="588">
        <f>แยกจำนวนนักเรียน!AF114</f>
        <v>0</v>
      </c>
      <c r="AG16" s="589">
        <f t="shared" si="22"/>
        <v>0</v>
      </c>
      <c r="AH16" s="588">
        <f>แยกจำนวนนักเรียน!AH114</f>
        <v>0</v>
      </c>
      <c r="AI16" s="589">
        <f t="shared" si="23"/>
        <v>0</v>
      </c>
      <c r="AJ16" s="590">
        <f t="shared" si="24"/>
        <v>175</v>
      </c>
      <c r="AK16" s="591">
        <f t="shared" si="25"/>
        <v>11</v>
      </c>
      <c r="AL16" s="588">
        <f>แยกจำนวนนักเรียน!AL114</f>
        <v>1</v>
      </c>
      <c r="AM16" s="588">
        <f>แยกจำนวนนักเรียน!AM114</f>
        <v>16</v>
      </c>
      <c r="AN16" s="591">
        <f t="shared" si="26"/>
        <v>17</v>
      </c>
      <c r="AO16" s="602">
        <f t="shared" si="27"/>
        <v>1</v>
      </c>
      <c r="AP16" s="603">
        <f t="shared" si="28"/>
        <v>15</v>
      </c>
      <c r="AQ16" s="591">
        <f t="shared" si="29"/>
        <v>16</v>
      </c>
      <c r="AR16" s="604">
        <f t="shared" si="30"/>
        <v>0</v>
      </c>
      <c r="AS16" s="604">
        <f t="shared" si="31"/>
        <v>1</v>
      </c>
      <c r="AT16" s="604">
        <f t="shared" si="32"/>
        <v>1</v>
      </c>
      <c r="AU16" s="592">
        <f t="shared" si="33"/>
        <v>6.25</v>
      </c>
      <c r="AV16" s="588">
        <f>แยกจำนวนนักเรียน!AV114</f>
        <v>2</v>
      </c>
      <c r="AW16" s="588">
        <f>แยกจำนวนนักเรียน!AW114</f>
        <v>0</v>
      </c>
      <c r="AX16" s="588">
        <f>แยกจำนวนนักเรียน!AX114</f>
        <v>0</v>
      </c>
      <c r="AY16" s="588">
        <f>แยกจำนวนนักเรียน!AY114</f>
        <v>0</v>
      </c>
      <c r="AZ16" s="591">
        <f t="shared" si="34"/>
        <v>-1</v>
      </c>
      <c r="BA16" s="592">
        <f t="shared" si="35"/>
        <v>-6.25</v>
      </c>
      <c r="BC16" s="586"/>
      <c r="BD16" s="586">
        <f t="shared" si="11"/>
        <v>1</v>
      </c>
      <c r="BE16" s="587">
        <f t="shared" si="36"/>
        <v>15</v>
      </c>
      <c r="BF16" s="586"/>
      <c r="BG16" s="586"/>
      <c r="BH16" s="586"/>
      <c r="BI16" s="586"/>
      <c r="BJ16" s="586"/>
      <c r="BK16" s="586"/>
      <c r="BL16" s="586"/>
      <c r="BM16" s="586"/>
      <c r="BN16" s="586"/>
      <c r="BO16" s="586"/>
      <c r="BP16" s="586"/>
      <c r="BQ16" s="586"/>
      <c r="BR16" s="586"/>
      <c r="BS16" s="586"/>
      <c r="BT16" s="586"/>
      <c r="BU16" s="586"/>
      <c r="BV16" s="586"/>
      <c r="BW16" s="586"/>
      <c r="BX16" s="586"/>
      <c r="BY16" s="586"/>
      <c r="BZ16" s="586"/>
      <c r="CA16" s="586"/>
      <c r="CB16" s="586"/>
      <c r="CC16" s="586"/>
      <c r="CD16" s="586"/>
      <c r="CE16" s="586"/>
      <c r="CF16" s="586"/>
      <c r="CG16" s="586"/>
      <c r="CH16" s="586"/>
      <c r="CI16" s="586"/>
      <c r="CJ16" s="586"/>
      <c r="CK16" s="586"/>
    </row>
    <row r="17" spans="1:89" s="585" customFormat="1" ht="24">
      <c r="A17" s="588">
        <v>5</v>
      </c>
      <c r="B17" s="588" t="str">
        <f>แยกจำนวนนักเรียน!B115</f>
        <v>บ้านควนหมอทอง</v>
      </c>
      <c r="C17" s="588" t="str">
        <f>แยกจำนวนนักเรียน!C115</f>
        <v>เขาชัยสน</v>
      </c>
      <c r="D17" s="588">
        <f>แยกจำนวนนักเรียน!D115</f>
        <v>0</v>
      </c>
      <c r="E17" s="588">
        <f>แยกจำนวนนักเรียน!E115</f>
        <v>27</v>
      </c>
      <c r="F17" s="588">
        <f>แยกจำนวนนักเรียน!F115</f>
        <v>4</v>
      </c>
      <c r="G17" s="588" t="str">
        <f>แยกจำนวนนักเรียน!G115</f>
        <v>ป</v>
      </c>
      <c r="H17" s="588">
        <f>แยกจำนวนนักเรียน!H115</f>
        <v>17</v>
      </c>
      <c r="I17" s="589">
        <f t="shared" si="4"/>
        <v>1</v>
      </c>
      <c r="J17" s="588">
        <f>แยกจำนวนนักเรียน!J115</f>
        <v>16</v>
      </c>
      <c r="K17" s="589">
        <f t="shared" si="5"/>
        <v>1</v>
      </c>
      <c r="L17" s="588">
        <f>แยกจำนวนนักเรียน!L115</f>
        <v>23</v>
      </c>
      <c r="M17" s="589">
        <f t="shared" si="12"/>
        <v>1</v>
      </c>
      <c r="N17" s="588">
        <f>แยกจำนวนนักเรียน!N115</f>
        <v>26</v>
      </c>
      <c r="O17" s="589">
        <f t="shared" si="13"/>
        <v>1</v>
      </c>
      <c r="P17" s="588">
        <f>แยกจำนวนนักเรียน!P115</f>
        <v>22</v>
      </c>
      <c r="Q17" s="589">
        <f t="shared" si="14"/>
        <v>1</v>
      </c>
      <c r="R17" s="588">
        <f>แยกจำนวนนักเรียน!R115</f>
        <v>16</v>
      </c>
      <c r="S17" s="589">
        <f t="shared" si="15"/>
        <v>1</v>
      </c>
      <c r="T17" s="588">
        <f>แยกจำนวนนักเรียน!T115</f>
        <v>35</v>
      </c>
      <c r="U17" s="589">
        <f t="shared" si="16"/>
        <v>1</v>
      </c>
      <c r="V17" s="588">
        <f>แยกจำนวนนักเรียน!V115</f>
        <v>19</v>
      </c>
      <c r="W17" s="589">
        <f t="shared" si="17"/>
        <v>1</v>
      </c>
      <c r="X17" s="588">
        <f>แยกจำนวนนักเรียน!X115</f>
        <v>8</v>
      </c>
      <c r="Y17" s="589">
        <f t="shared" si="18"/>
        <v>1</v>
      </c>
      <c r="Z17" s="588">
        <f>แยกจำนวนนักเรียน!Z115</f>
        <v>14</v>
      </c>
      <c r="AA17" s="589">
        <f t="shared" si="19"/>
        <v>1</v>
      </c>
      <c r="AB17" s="588">
        <f>แยกจำนวนนักเรียน!AB115</f>
        <v>14</v>
      </c>
      <c r="AC17" s="589">
        <f t="shared" si="20"/>
        <v>1</v>
      </c>
      <c r="AD17" s="588">
        <f>แยกจำนวนนักเรียน!AD115</f>
        <v>0</v>
      </c>
      <c r="AE17" s="589">
        <f t="shared" si="21"/>
        <v>0</v>
      </c>
      <c r="AF17" s="588">
        <f>แยกจำนวนนักเรียน!AF115</f>
        <v>0</v>
      </c>
      <c r="AG17" s="589">
        <f t="shared" si="22"/>
        <v>0</v>
      </c>
      <c r="AH17" s="588">
        <f>แยกจำนวนนักเรียน!AH115</f>
        <v>0</v>
      </c>
      <c r="AI17" s="589">
        <f t="shared" si="23"/>
        <v>0</v>
      </c>
      <c r="AJ17" s="590">
        <f t="shared" si="24"/>
        <v>210</v>
      </c>
      <c r="AK17" s="591">
        <f t="shared" si="25"/>
        <v>11</v>
      </c>
      <c r="AL17" s="588">
        <f>แยกจำนวนนักเรียน!AL115</f>
        <v>1</v>
      </c>
      <c r="AM17" s="588">
        <f>แยกจำนวนนักเรียน!AM115</f>
        <v>15</v>
      </c>
      <c r="AN17" s="591">
        <f t="shared" si="26"/>
        <v>16</v>
      </c>
      <c r="AO17" s="602">
        <f t="shared" si="27"/>
        <v>1</v>
      </c>
      <c r="AP17" s="603">
        <f t="shared" si="28"/>
        <v>15</v>
      </c>
      <c r="AQ17" s="591">
        <f t="shared" si="29"/>
        <v>16</v>
      </c>
      <c r="AR17" s="604">
        <f t="shared" si="30"/>
        <v>0</v>
      </c>
      <c r="AS17" s="604">
        <f t="shared" si="31"/>
        <v>0</v>
      </c>
      <c r="AT17" s="604">
        <f t="shared" si="32"/>
        <v>0</v>
      </c>
      <c r="AU17" s="592">
        <f t="shared" si="33"/>
        <v>0</v>
      </c>
      <c r="AV17" s="588">
        <f>แยกจำนวนนักเรียน!AV115</f>
        <v>0</v>
      </c>
      <c r="AW17" s="588">
        <f>แยกจำนวนนักเรียน!AW115</f>
        <v>1</v>
      </c>
      <c r="AX17" s="588">
        <f>แยกจำนวนนักเรียน!AX115</f>
        <v>0</v>
      </c>
      <c r="AY17" s="588">
        <f>แยกจำนวนนักเรียน!AY115</f>
        <v>0</v>
      </c>
      <c r="AZ17" s="591">
        <f t="shared" si="34"/>
        <v>-1</v>
      </c>
      <c r="BA17" s="592">
        <f t="shared" si="35"/>
        <v>-6.25</v>
      </c>
      <c r="BC17" s="586"/>
      <c r="BD17" s="586">
        <f t="shared" si="11"/>
        <v>1</v>
      </c>
      <c r="BE17" s="587">
        <f t="shared" si="36"/>
        <v>15</v>
      </c>
      <c r="BF17" s="586"/>
      <c r="BG17" s="586"/>
      <c r="BH17" s="586"/>
      <c r="BI17" s="586"/>
      <c r="BJ17" s="586"/>
      <c r="BK17" s="586"/>
      <c r="BL17" s="586"/>
      <c r="BM17" s="586"/>
      <c r="BN17" s="586"/>
      <c r="BO17" s="586"/>
      <c r="BP17" s="586"/>
      <c r="BQ17" s="586"/>
      <c r="BR17" s="586"/>
      <c r="BS17" s="586"/>
      <c r="BT17" s="586"/>
      <c r="BU17" s="586"/>
      <c r="BV17" s="586"/>
      <c r="BW17" s="586"/>
      <c r="BX17" s="586"/>
      <c r="BY17" s="586"/>
      <c r="BZ17" s="586"/>
      <c r="CA17" s="586"/>
      <c r="CB17" s="586"/>
      <c r="CC17" s="586"/>
      <c r="CD17" s="586"/>
      <c r="CE17" s="586"/>
      <c r="CF17" s="586"/>
      <c r="CG17" s="586"/>
      <c r="CH17" s="586"/>
      <c r="CI17" s="586"/>
      <c r="CJ17" s="586"/>
      <c r="CK17" s="586"/>
    </row>
    <row r="18" spans="1:89" s="585" customFormat="1" ht="24">
      <c r="A18" s="588">
        <v>6</v>
      </c>
      <c r="B18" s="588" t="str">
        <f>แยกจำนวนนักเรียน!B116</f>
        <v>วัดท่าควาย</v>
      </c>
      <c r="C18" s="588" t="str">
        <f>แยกจำนวนนักเรียน!C116</f>
        <v>เขาชัยสน</v>
      </c>
      <c r="D18" s="588">
        <f>แยกจำนวนนักเรียน!D116</f>
        <v>0</v>
      </c>
      <c r="E18" s="588">
        <f>แยกจำนวนนักเรียน!E116</f>
        <v>21</v>
      </c>
      <c r="F18" s="588">
        <f>แยกจำนวนนักเรียน!F116</f>
        <v>4</v>
      </c>
      <c r="G18" s="588" t="str">
        <f>แยกจำนวนนักเรียน!G116</f>
        <v>ป</v>
      </c>
      <c r="H18" s="588">
        <f>แยกจำนวนนักเรียน!H116</f>
        <v>12</v>
      </c>
      <c r="I18" s="589">
        <f t="shared" si="4"/>
        <v>1</v>
      </c>
      <c r="J18" s="588">
        <f>แยกจำนวนนักเรียน!J116</f>
        <v>17</v>
      </c>
      <c r="K18" s="589">
        <f t="shared" si="5"/>
        <v>1</v>
      </c>
      <c r="L18" s="588">
        <f>แยกจำนวนนักเรียน!L116</f>
        <v>12</v>
      </c>
      <c r="M18" s="589">
        <f t="shared" si="12"/>
        <v>1</v>
      </c>
      <c r="N18" s="588">
        <f>แยกจำนวนนักเรียน!N116</f>
        <v>15</v>
      </c>
      <c r="O18" s="589">
        <f t="shared" si="13"/>
        <v>1</v>
      </c>
      <c r="P18" s="588">
        <f>แยกจำนวนนักเรียน!P116</f>
        <v>18</v>
      </c>
      <c r="Q18" s="589">
        <f t="shared" si="14"/>
        <v>1</v>
      </c>
      <c r="R18" s="588">
        <f>แยกจำนวนนักเรียน!R116</f>
        <v>19</v>
      </c>
      <c r="S18" s="589">
        <f t="shared" si="15"/>
        <v>1</v>
      </c>
      <c r="T18" s="588">
        <f>แยกจำนวนนักเรียน!T116</f>
        <v>10</v>
      </c>
      <c r="U18" s="589">
        <f t="shared" si="16"/>
        <v>1</v>
      </c>
      <c r="V18" s="588">
        <f>แยกจำนวนนักเรียน!V116</f>
        <v>17</v>
      </c>
      <c r="W18" s="589">
        <f t="shared" si="17"/>
        <v>1</v>
      </c>
      <c r="X18" s="588">
        <f>แยกจำนวนนักเรียน!X116</f>
        <v>7</v>
      </c>
      <c r="Y18" s="589">
        <f t="shared" si="18"/>
        <v>1</v>
      </c>
      <c r="Z18" s="588">
        <f>แยกจำนวนนักเรียน!Z116</f>
        <v>0</v>
      </c>
      <c r="AA18" s="589">
        <f t="shared" si="19"/>
        <v>0</v>
      </c>
      <c r="AB18" s="588">
        <f>แยกจำนวนนักเรียน!AB116</f>
        <v>17</v>
      </c>
      <c r="AC18" s="589">
        <f t="shared" si="20"/>
        <v>1</v>
      </c>
      <c r="AD18" s="588">
        <f>แยกจำนวนนักเรียน!AD116</f>
        <v>0</v>
      </c>
      <c r="AE18" s="589">
        <f t="shared" si="21"/>
        <v>0</v>
      </c>
      <c r="AF18" s="588">
        <f>แยกจำนวนนักเรียน!AF116</f>
        <v>0</v>
      </c>
      <c r="AG18" s="589">
        <f t="shared" si="22"/>
        <v>0</v>
      </c>
      <c r="AH18" s="588">
        <f>แยกจำนวนนักเรียน!AH116</f>
        <v>0</v>
      </c>
      <c r="AI18" s="589">
        <f t="shared" si="23"/>
        <v>0</v>
      </c>
      <c r="AJ18" s="590">
        <f t="shared" si="24"/>
        <v>144</v>
      </c>
      <c r="AK18" s="591">
        <f t="shared" si="25"/>
        <v>10</v>
      </c>
      <c r="AL18" s="588">
        <f>แยกจำนวนนักเรียน!AL116</f>
        <v>1</v>
      </c>
      <c r="AM18" s="588">
        <f>แยกจำนวนนักเรียน!AM116</f>
        <v>13</v>
      </c>
      <c r="AN18" s="591">
        <f t="shared" si="26"/>
        <v>14</v>
      </c>
      <c r="AO18" s="602">
        <f t="shared" si="27"/>
        <v>1</v>
      </c>
      <c r="AP18" s="603">
        <f t="shared" si="28"/>
        <v>12</v>
      </c>
      <c r="AQ18" s="591">
        <f t="shared" si="29"/>
        <v>13</v>
      </c>
      <c r="AR18" s="604">
        <f t="shared" si="30"/>
        <v>0</v>
      </c>
      <c r="AS18" s="604">
        <f t="shared" si="31"/>
        <v>1</v>
      </c>
      <c r="AT18" s="604">
        <f t="shared" si="32"/>
        <v>1</v>
      </c>
      <c r="AU18" s="592">
        <f t="shared" si="33"/>
        <v>7.6923076923076925</v>
      </c>
      <c r="AV18" s="588">
        <f>แยกจำนวนนักเรียน!AV116</f>
        <v>1</v>
      </c>
      <c r="AW18" s="588">
        <f>แยกจำนวนนักเรียน!AW116</f>
        <v>0</v>
      </c>
      <c r="AX18" s="588">
        <f>แยกจำนวนนักเรียน!AX116</f>
        <v>0</v>
      </c>
      <c r="AY18" s="588">
        <f>แยกจำนวนนักเรียน!AY116</f>
        <v>0</v>
      </c>
      <c r="AZ18" s="591">
        <f t="shared" si="34"/>
        <v>0</v>
      </c>
      <c r="BA18" s="592">
        <f t="shared" si="35"/>
        <v>0</v>
      </c>
      <c r="BC18" s="586"/>
      <c r="BD18" s="586">
        <f t="shared" si="11"/>
        <v>1</v>
      </c>
      <c r="BE18" s="587">
        <f t="shared" si="36"/>
        <v>12</v>
      </c>
      <c r="BF18" s="586"/>
      <c r="BG18" s="586"/>
      <c r="BH18" s="586"/>
      <c r="BI18" s="586"/>
      <c r="BJ18" s="586"/>
      <c r="BK18" s="586"/>
      <c r="BL18" s="586"/>
      <c r="BM18" s="586"/>
      <c r="BN18" s="586"/>
      <c r="BO18" s="586"/>
      <c r="BP18" s="586"/>
      <c r="BQ18" s="586"/>
      <c r="BR18" s="586"/>
      <c r="BS18" s="586"/>
      <c r="BT18" s="586"/>
      <c r="BU18" s="586"/>
      <c r="BV18" s="586"/>
      <c r="BW18" s="586"/>
      <c r="BX18" s="586"/>
      <c r="BY18" s="586"/>
      <c r="BZ18" s="586"/>
      <c r="CA18" s="586"/>
      <c r="CB18" s="586"/>
      <c r="CC18" s="586"/>
      <c r="CD18" s="586"/>
      <c r="CE18" s="586"/>
      <c r="CF18" s="586"/>
      <c r="CG18" s="586"/>
      <c r="CH18" s="586"/>
      <c r="CI18" s="586"/>
      <c r="CJ18" s="586"/>
      <c r="CK18" s="586"/>
    </row>
    <row r="19" spans="1:89" s="585" customFormat="1" ht="24">
      <c r="A19" s="588">
        <v>7</v>
      </c>
      <c r="B19" s="588" t="str">
        <f>แยกจำนวนนักเรียน!B117</f>
        <v>วัดแตระ (ปาลานุเคราะห์)</v>
      </c>
      <c r="C19" s="588" t="str">
        <f>แยกจำนวนนักเรียน!C117</f>
        <v>เขาชัยสน</v>
      </c>
      <c r="D19" s="588">
        <f>แยกจำนวนนักเรียน!D117</f>
        <v>0</v>
      </c>
      <c r="E19" s="588">
        <f>แยกจำนวนนักเรียน!E117</f>
        <v>25</v>
      </c>
      <c r="F19" s="588">
        <f>แยกจำนวนนักเรียน!F117</f>
        <v>4</v>
      </c>
      <c r="G19" s="588" t="str">
        <f>แยกจำนวนนักเรียน!G117</f>
        <v>ป</v>
      </c>
      <c r="H19" s="588">
        <f>แยกจำนวนนักเรียน!H117</f>
        <v>8</v>
      </c>
      <c r="I19" s="589">
        <f t="shared" si="4"/>
        <v>1</v>
      </c>
      <c r="J19" s="588">
        <f>แยกจำนวนนักเรียน!J117</f>
        <v>5</v>
      </c>
      <c r="K19" s="589">
        <f t="shared" si="5"/>
        <v>1</v>
      </c>
      <c r="L19" s="588">
        <f>แยกจำนวนนักเรียน!L117</f>
        <v>3</v>
      </c>
      <c r="M19" s="589">
        <f t="shared" si="12"/>
        <v>1</v>
      </c>
      <c r="N19" s="588">
        <f>แยกจำนวนนักเรียน!N117</f>
        <v>6</v>
      </c>
      <c r="O19" s="589">
        <f t="shared" si="13"/>
        <v>1</v>
      </c>
      <c r="P19" s="588">
        <f>แยกจำนวนนักเรียน!P117</f>
        <v>19</v>
      </c>
      <c r="Q19" s="589">
        <f t="shared" si="14"/>
        <v>1</v>
      </c>
      <c r="R19" s="588">
        <f>แยกจำนวนนักเรียน!R117</f>
        <v>19</v>
      </c>
      <c r="S19" s="589">
        <f t="shared" si="15"/>
        <v>1</v>
      </c>
      <c r="T19" s="588">
        <f>แยกจำนวนนักเรียน!T117</f>
        <v>21</v>
      </c>
      <c r="U19" s="589">
        <f t="shared" si="16"/>
        <v>1</v>
      </c>
      <c r="V19" s="588">
        <f>แยกจำนวนนักเรียน!V117</f>
        <v>22</v>
      </c>
      <c r="W19" s="589">
        <f t="shared" si="17"/>
        <v>1</v>
      </c>
      <c r="X19" s="588">
        <f>แยกจำนวนนักเรียน!X117</f>
        <v>12</v>
      </c>
      <c r="Y19" s="589">
        <f t="shared" si="18"/>
        <v>1</v>
      </c>
      <c r="Z19" s="588">
        <f>แยกจำนวนนักเรียน!Z117</f>
        <v>19</v>
      </c>
      <c r="AA19" s="589">
        <f t="shared" si="19"/>
        <v>1</v>
      </c>
      <c r="AB19" s="588">
        <f>แยกจำนวนนักเรียน!AB117</f>
        <v>15</v>
      </c>
      <c r="AC19" s="589">
        <f t="shared" si="20"/>
        <v>1</v>
      </c>
      <c r="AD19" s="588">
        <f>แยกจำนวนนักเรียน!AD117</f>
        <v>0</v>
      </c>
      <c r="AE19" s="589">
        <f t="shared" si="21"/>
        <v>0</v>
      </c>
      <c r="AF19" s="588">
        <f>แยกจำนวนนักเรียน!AF117</f>
        <v>0</v>
      </c>
      <c r="AG19" s="589">
        <f t="shared" si="22"/>
        <v>0</v>
      </c>
      <c r="AH19" s="588">
        <f>แยกจำนวนนักเรียน!AH117</f>
        <v>0</v>
      </c>
      <c r="AI19" s="589">
        <f t="shared" si="23"/>
        <v>0</v>
      </c>
      <c r="AJ19" s="590">
        <f t="shared" si="24"/>
        <v>149</v>
      </c>
      <c r="AK19" s="591">
        <f t="shared" si="25"/>
        <v>11</v>
      </c>
      <c r="AL19" s="588">
        <f>แยกจำนวนนักเรียน!AL117</f>
        <v>1</v>
      </c>
      <c r="AM19" s="588">
        <f>แยกจำนวนนักเรียน!AM117</f>
        <v>16</v>
      </c>
      <c r="AN19" s="591">
        <f t="shared" si="26"/>
        <v>17</v>
      </c>
      <c r="AO19" s="602">
        <f t="shared" si="27"/>
        <v>1</v>
      </c>
      <c r="AP19" s="603">
        <f t="shared" si="28"/>
        <v>14</v>
      </c>
      <c r="AQ19" s="591">
        <f t="shared" si="29"/>
        <v>15</v>
      </c>
      <c r="AR19" s="604">
        <f t="shared" si="30"/>
        <v>0</v>
      </c>
      <c r="AS19" s="604">
        <f t="shared" si="31"/>
        <v>2</v>
      </c>
      <c r="AT19" s="604">
        <f t="shared" si="32"/>
        <v>2</v>
      </c>
      <c r="AU19" s="592">
        <f t="shared" si="33"/>
        <v>13.333333333333334</v>
      </c>
      <c r="AV19" s="588">
        <f>แยกจำนวนนักเรียน!AV117</f>
        <v>2</v>
      </c>
      <c r="AW19" s="588">
        <f>แยกจำนวนนักเรียน!AW117</f>
        <v>0</v>
      </c>
      <c r="AX19" s="588">
        <f>แยกจำนวนนักเรียน!AX117</f>
        <v>0</v>
      </c>
      <c r="AY19" s="588">
        <f>แยกจำนวนนักเรียน!AY117</f>
        <v>0</v>
      </c>
      <c r="AZ19" s="591">
        <f t="shared" si="34"/>
        <v>0</v>
      </c>
      <c r="BA19" s="592">
        <f t="shared" si="35"/>
        <v>0</v>
      </c>
      <c r="BC19" s="586"/>
      <c r="BD19" s="586">
        <f t="shared" si="11"/>
        <v>1</v>
      </c>
      <c r="BE19" s="587">
        <f t="shared" si="36"/>
        <v>14</v>
      </c>
      <c r="BF19" s="586"/>
      <c r="BG19" s="586"/>
      <c r="BH19" s="586"/>
      <c r="BI19" s="586"/>
      <c r="BJ19" s="586"/>
      <c r="BK19" s="586"/>
      <c r="BL19" s="586"/>
      <c r="BM19" s="586"/>
      <c r="BN19" s="586"/>
      <c r="BO19" s="586"/>
      <c r="BP19" s="586"/>
      <c r="BQ19" s="586"/>
      <c r="BR19" s="586"/>
      <c r="BS19" s="586"/>
      <c r="BT19" s="586"/>
      <c r="BU19" s="586"/>
      <c r="BV19" s="586"/>
      <c r="BW19" s="586"/>
      <c r="BX19" s="586"/>
      <c r="BY19" s="586"/>
      <c r="BZ19" s="586"/>
      <c r="CA19" s="586"/>
      <c r="CB19" s="586"/>
      <c r="CC19" s="586"/>
      <c r="CD19" s="586"/>
      <c r="CE19" s="586"/>
      <c r="CF19" s="586"/>
      <c r="CG19" s="586"/>
      <c r="CH19" s="586"/>
      <c r="CI19" s="586"/>
      <c r="CJ19" s="586"/>
      <c r="CK19" s="586"/>
    </row>
    <row r="20" spans="1:89" s="585" customFormat="1" ht="24">
      <c r="A20" s="588">
        <v>8</v>
      </c>
      <c r="B20" s="588" t="str">
        <f>แยกจำนวนนักเรียน!B118</f>
        <v>วัดบ้านแหลมกรวด (อินทรประดิษฐ์)</v>
      </c>
      <c r="C20" s="588" t="str">
        <f>แยกจำนวนนักเรียน!C118</f>
        <v>ปากพะยูน</v>
      </c>
      <c r="D20" s="588">
        <f>แยกจำนวนนักเรียน!D118</f>
        <v>0</v>
      </c>
      <c r="E20" s="588">
        <f>แยกจำนวนนักเรียน!E118</f>
        <v>42</v>
      </c>
      <c r="F20" s="588">
        <f>แยกจำนวนนักเรียน!F118</f>
        <v>4</v>
      </c>
      <c r="G20" s="588" t="str">
        <f>แยกจำนวนนักเรียน!G118</f>
        <v>ป</v>
      </c>
      <c r="H20" s="588">
        <f>แยกจำนวนนักเรียน!H118</f>
        <v>14</v>
      </c>
      <c r="I20" s="589">
        <f t="shared" si="4"/>
        <v>1</v>
      </c>
      <c r="J20" s="588">
        <f>แยกจำนวนนักเรียน!J118</f>
        <v>22</v>
      </c>
      <c r="K20" s="589">
        <f t="shared" si="5"/>
        <v>1</v>
      </c>
      <c r="L20" s="588">
        <f>แยกจำนวนนักเรียน!L118</f>
        <v>19</v>
      </c>
      <c r="M20" s="589">
        <f t="shared" si="12"/>
        <v>1</v>
      </c>
      <c r="N20" s="588">
        <f>แยกจำนวนนักเรียน!N118</f>
        <v>23</v>
      </c>
      <c r="O20" s="589">
        <f t="shared" si="13"/>
        <v>1</v>
      </c>
      <c r="P20" s="588">
        <f>แยกจำนวนนักเรียน!P118</f>
        <v>17</v>
      </c>
      <c r="Q20" s="589">
        <f t="shared" si="14"/>
        <v>1</v>
      </c>
      <c r="R20" s="588">
        <f>แยกจำนวนนักเรียน!R118</f>
        <v>27</v>
      </c>
      <c r="S20" s="589">
        <f t="shared" si="15"/>
        <v>1</v>
      </c>
      <c r="T20" s="588">
        <f>แยกจำนวนนักเรียน!T118</f>
        <v>18</v>
      </c>
      <c r="U20" s="589">
        <f t="shared" si="16"/>
        <v>1</v>
      </c>
      <c r="V20" s="588">
        <f>แยกจำนวนนักเรียน!V118</f>
        <v>17</v>
      </c>
      <c r="W20" s="589">
        <f t="shared" si="17"/>
        <v>1</v>
      </c>
      <c r="X20" s="588">
        <f>แยกจำนวนนักเรียน!X118</f>
        <v>28</v>
      </c>
      <c r="Y20" s="589">
        <f t="shared" si="18"/>
        <v>1</v>
      </c>
      <c r="Z20" s="588">
        <f>แยกจำนวนนักเรียน!Z118</f>
        <v>22</v>
      </c>
      <c r="AA20" s="589">
        <f t="shared" si="19"/>
        <v>1</v>
      </c>
      <c r="AB20" s="588">
        <f>แยกจำนวนนักเรียน!AB118</f>
        <v>27</v>
      </c>
      <c r="AC20" s="589">
        <f t="shared" si="20"/>
        <v>1</v>
      </c>
      <c r="AD20" s="588">
        <f>แยกจำนวนนักเรียน!AD118</f>
        <v>0</v>
      </c>
      <c r="AE20" s="589">
        <f t="shared" si="21"/>
        <v>0</v>
      </c>
      <c r="AF20" s="588">
        <f>แยกจำนวนนักเรียน!AF118</f>
        <v>0</v>
      </c>
      <c r="AG20" s="589">
        <f t="shared" si="22"/>
        <v>0</v>
      </c>
      <c r="AH20" s="588">
        <f>แยกจำนวนนักเรียน!AH118</f>
        <v>0</v>
      </c>
      <c r="AI20" s="589">
        <f t="shared" si="23"/>
        <v>0</v>
      </c>
      <c r="AJ20" s="590">
        <f t="shared" si="24"/>
        <v>234</v>
      </c>
      <c r="AK20" s="591">
        <f t="shared" si="25"/>
        <v>11</v>
      </c>
      <c r="AL20" s="588">
        <f>แยกจำนวนนักเรียน!AL118</f>
        <v>1</v>
      </c>
      <c r="AM20" s="588">
        <f>แยกจำนวนนักเรียน!AM118</f>
        <v>15</v>
      </c>
      <c r="AN20" s="591">
        <f t="shared" si="26"/>
        <v>16</v>
      </c>
      <c r="AO20" s="602">
        <f t="shared" si="27"/>
        <v>1</v>
      </c>
      <c r="AP20" s="603">
        <f t="shared" si="28"/>
        <v>15</v>
      </c>
      <c r="AQ20" s="591">
        <f t="shared" si="29"/>
        <v>16</v>
      </c>
      <c r="AR20" s="604">
        <f t="shared" si="30"/>
        <v>0</v>
      </c>
      <c r="AS20" s="604">
        <f t="shared" si="31"/>
        <v>0</v>
      </c>
      <c r="AT20" s="604">
        <f t="shared" si="32"/>
        <v>0</v>
      </c>
      <c r="AU20" s="592">
        <f t="shared" si="33"/>
        <v>0</v>
      </c>
      <c r="AV20" s="588">
        <f>แยกจำนวนนักเรียน!AV118</f>
        <v>0</v>
      </c>
      <c r="AW20" s="588">
        <f>แยกจำนวนนักเรียน!AW118</f>
        <v>0</v>
      </c>
      <c r="AX20" s="588">
        <f>แยกจำนวนนักเรียน!AX118</f>
        <v>0</v>
      </c>
      <c r="AY20" s="588">
        <f>แยกจำนวนนักเรียน!AY118</f>
        <v>0</v>
      </c>
      <c r="AZ20" s="591">
        <f t="shared" si="34"/>
        <v>0</v>
      </c>
      <c r="BA20" s="592">
        <f t="shared" si="35"/>
        <v>0</v>
      </c>
      <c r="BC20" s="586"/>
      <c r="BD20" s="586">
        <f t="shared" si="11"/>
        <v>1</v>
      </c>
      <c r="BE20" s="587">
        <f t="shared" si="36"/>
        <v>15</v>
      </c>
      <c r="BF20" s="586"/>
      <c r="BG20" s="586"/>
      <c r="BH20" s="586"/>
      <c r="BI20" s="586"/>
      <c r="BJ20" s="586"/>
      <c r="BK20" s="586"/>
      <c r="BL20" s="586"/>
      <c r="BM20" s="586"/>
      <c r="BN20" s="586"/>
      <c r="BO20" s="586"/>
      <c r="BP20" s="586"/>
      <c r="BQ20" s="586"/>
      <c r="BR20" s="586"/>
      <c r="BS20" s="586"/>
      <c r="BT20" s="586"/>
      <c r="BU20" s="586"/>
      <c r="BV20" s="586"/>
      <c r="BW20" s="586"/>
      <c r="BX20" s="586"/>
      <c r="BY20" s="586"/>
      <c r="BZ20" s="586"/>
      <c r="CA20" s="586"/>
      <c r="CB20" s="586"/>
      <c r="CC20" s="586"/>
      <c r="CD20" s="586"/>
      <c r="CE20" s="586"/>
      <c r="CF20" s="586"/>
      <c r="CG20" s="586"/>
      <c r="CH20" s="586"/>
      <c r="CI20" s="586"/>
      <c r="CJ20" s="586"/>
      <c r="CK20" s="586"/>
    </row>
    <row r="21" spans="1:89" s="585" customFormat="1" ht="24">
      <c r="A21" s="588">
        <v>9</v>
      </c>
      <c r="B21" s="588" t="str">
        <f>แยกจำนวนนักเรียน!B119</f>
        <v>บ้านเกาะนางคำ</v>
      </c>
      <c r="C21" s="588" t="str">
        <f>แยกจำนวนนักเรียน!C119</f>
        <v>ปากพะยูน</v>
      </c>
      <c r="D21" s="588">
        <f>แยกจำนวนนักเรียน!D119</f>
        <v>0</v>
      </c>
      <c r="E21" s="588">
        <f>แยกจำนวนนักเรียน!E119</f>
        <v>43</v>
      </c>
      <c r="F21" s="588">
        <f>แยกจำนวนนักเรียน!F119</f>
        <v>4</v>
      </c>
      <c r="G21" s="588" t="str">
        <f>แยกจำนวนนักเรียน!G119</f>
        <v>ป</v>
      </c>
      <c r="H21" s="588">
        <f>แยกจำนวนนักเรียน!H119</f>
        <v>12</v>
      </c>
      <c r="I21" s="589">
        <f t="shared" si="4"/>
        <v>1</v>
      </c>
      <c r="J21" s="588">
        <f>แยกจำนวนนักเรียน!J119</f>
        <v>11</v>
      </c>
      <c r="K21" s="589">
        <f t="shared" si="5"/>
        <v>1</v>
      </c>
      <c r="L21" s="588">
        <f>แยกจำนวนนักเรียน!L119</f>
        <v>16</v>
      </c>
      <c r="M21" s="589">
        <f t="shared" si="12"/>
        <v>1</v>
      </c>
      <c r="N21" s="588">
        <f>แยกจำนวนนักเรียน!N119</f>
        <v>18</v>
      </c>
      <c r="O21" s="589">
        <f t="shared" si="13"/>
        <v>1</v>
      </c>
      <c r="P21" s="588">
        <f>แยกจำนวนนักเรียน!P119</f>
        <v>28</v>
      </c>
      <c r="Q21" s="589">
        <f t="shared" si="14"/>
        <v>1</v>
      </c>
      <c r="R21" s="588">
        <f>แยกจำนวนนักเรียน!R119</f>
        <v>28</v>
      </c>
      <c r="S21" s="589">
        <f t="shared" si="15"/>
        <v>1</v>
      </c>
      <c r="T21" s="588">
        <f>แยกจำนวนนักเรียน!T119</f>
        <v>34</v>
      </c>
      <c r="U21" s="589">
        <f t="shared" si="16"/>
        <v>1</v>
      </c>
      <c r="V21" s="588">
        <f>แยกจำนวนนักเรียน!V119</f>
        <v>17</v>
      </c>
      <c r="W21" s="589">
        <f t="shared" si="17"/>
        <v>1</v>
      </c>
      <c r="X21" s="588">
        <f>แยกจำนวนนักเรียน!X119</f>
        <v>7</v>
      </c>
      <c r="Y21" s="589">
        <f t="shared" si="18"/>
        <v>1</v>
      </c>
      <c r="Z21" s="588">
        <f>แยกจำนวนนักเรียน!Z119</f>
        <v>12</v>
      </c>
      <c r="AA21" s="589">
        <f t="shared" si="19"/>
        <v>1</v>
      </c>
      <c r="AB21" s="588">
        <f>แยกจำนวนนักเรียน!AB119</f>
        <v>7</v>
      </c>
      <c r="AC21" s="589">
        <f t="shared" si="20"/>
        <v>1</v>
      </c>
      <c r="AD21" s="588">
        <f>แยกจำนวนนักเรียน!AD119</f>
        <v>0</v>
      </c>
      <c r="AE21" s="589">
        <f t="shared" si="21"/>
        <v>0</v>
      </c>
      <c r="AF21" s="588">
        <f>แยกจำนวนนักเรียน!AF119</f>
        <v>0</v>
      </c>
      <c r="AG21" s="589">
        <f t="shared" si="22"/>
        <v>0</v>
      </c>
      <c r="AH21" s="588">
        <f>แยกจำนวนนักเรียน!AH119</f>
        <v>0</v>
      </c>
      <c r="AI21" s="589">
        <f t="shared" si="23"/>
        <v>0</v>
      </c>
      <c r="AJ21" s="590">
        <f t="shared" si="24"/>
        <v>190</v>
      </c>
      <c r="AK21" s="591">
        <f t="shared" si="25"/>
        <v>11</v>
      </c>
      <c r="AL21" s="588">
        <f>แยกจำนวนนักเรียน!AL119</f>
        <v>1</v>
      </c>
      <c r="AM21" s="588">
        <f>แยกจำนวนนักเรียน!AM119</f>
        <v>15</v>
      </c>
      <c r="AN21" s="591">
        <f t="shared" si="26"/>
        <v>16</v>
      </c>
      <c r="AO21" s="602">
        <f t="shared" si="27"/>
        <v>1</v>
      </c>
      <c r="AP21" s="603">
        <f t="shared" si="28"/>
        <v>15</v>
      </c>
      <c r="AQ21" s="591">
        <f t="shared" si="29"/>
        <v>16</v>
      </c>
      <c r="AR21" s="604">
        <f t="shared" si="30"/>
        <v>0</v>
      </c>
      <c r="AS21" s="604">
        <f t="shared" si="31"/>
        <v>0</v>
      </c>
      <c r="AT21" s="604">
        <f t="shared" si="32"/>
        <v>0</v>
      </c>
      <c r="AU21" s="592">
        <f t="shared" si="33"/>
        <v>0</v>
      </c>
      <c r="AV21" s="588">
        <f>แยกจำนวนนักเรียน!AV119</f>
        <v>0</v>
      </c>
      <c r="AW21" s="588">
        <f>แยกจำนวนนักเรียน!AW119</f>
        <v>0</v>
      </c>
      <c r="AX21" s="588">
        <f>แยกจำนวนนักเรียน!AX119</f>
        <v>0</v>
      </c>
      <c r="AY21" s="588">
        <f>แยกจำนวนนักเรียน!AY119</f>
        <v>0</v>
      </c>
      <c r="AZ21" s="591">
        <f t="shared" si="34"/>
        <v>0</v>
      </c>
      <c r="BA21" s="592">
        <f t="shared" si="35"/>
        <v>0</v>
      </c>
      <c r="BC21" s="586"/>
      <c r="BD21" s="586">
        <f t="shared" si="11"/>
        <v>1</v>
      </c>
      <c r="BE21" s="587">
        <f t="shared" si="36"/>
        <v>15</v>
      </c>
      <c r="BF21" s="586"/>
      <c r="BG21" s="586"/>
      <c r="BH21" s="586"/>
      <c r="BI21" s="586"/>
      <c r="BJ21" s="586"/>
      <c r="BK21" s="586"/>
      <c r="BL21" s="586"/>
      <c r="BM21" s="586"/>
      <c r="BN21" s="586"/>
      <c r="BO21" s="586"/>
      <c r="BP21" s="586"/>
      <c r="BQ21" s="586"/>
      <c r="BR21" s="586"/>
      <c r="BS21" s="586"/>
      <c r="BT21" s="586"/>
      <c r="BU21" s="586"/>
      <c r="BV21" s="586"/>
      <c r="BW21" s="586"/>
      <c r="BX21" s="586"/>
      <c r="BY21" s="586"/>
      <c r="BZ21" s="586"/>
      <c r="CA21" s="586"/>
      <c r="CB21" s="586"/>
      <c r="CC21" s="586"/>
      <c r="CD21" s="586"/>
      <c r="CE21" s="586"/>
      <c r="CF21" s="586"/>
      <c r="CG21" s="586"/>
      <c r="CH21" s="586"/>
      <c r="CI21" s="586"/>
      <c r="CJ21" s="586"/>
      <c r="CK21" s="586"/>
    </row>
    <row r="22" spans="1:89" s="585" customFormat="1" ht="24">
      <c r="A22" s="593">
        <v>10</v>
      </c>
      <c r="B22" s="593" t="str">
        <f>แยกจำนวนนักเรียน!B120</f>
        <v>บ้านเหมืองตะกั่ว</v>
      </c>
      <c r="C22" s="593" t="str">
        <f>แยกจำนวนนักเรียน!C120</f>
        <v>ป่าบอน</v>
      </c>
      <c r="D22" s="593">
        <f>แยกจำนวนนักเรียน!D120</f>
        <v>0</v>
      </c>
      <c r="E22" s="593">
        <f>แยกจำนวนนักเรียน!E120</f>
        <v>15</v>
      </c>
      <c r="F22" s="593">
        <f>แยกจำนวนนักเรียน!F120</f>
        <v>4</v>
      </c>
      <c r="G22" s="593" t="str">
        <f>แยกจำนวนนักเรียน!G120</f>
        <v>ป</v>
      </c>
      <c r="H22" s="593">
        <f>แยกจำนวนนักเรียน!H120</f>
        <v>26</v>
      </c>
      <c r="I22" s="594">
        <f t="shared" si="4"/>
        <v>1</v>
      </c>
      <c r="J22" s="593">
        <f>แยกจำนวนนักเรียน!J120</f>
        <v>21</v>
      </c>
      <c r="K22" s="594">
        <f t="shared" si="5"/>
        <v>1</v>
      </c>
      <c r="L22" s="593">
        <f>แยกจำนวนนักเรียน!L120</f>
        <v>14</v>
      </c>
      <c r="M22" s="594">
        <f t="shared" si="12"/>
        <v>1</v>
      </c>
      <c r="N22" s="593">
        <f>แยกจำนวนนักเรียน!N120</f>
        <v>16</v>
      </c>
      <c r="O22" s="594">
        <f t="shared" si="13"/>
        <v>1</v>
      </c>
      <c r="P22" s="593">
        <f>แยกจำนวนนักเรียน!P120</f>
        <v>17</v>
      </c>
      <c r="Q22" s="594">
        <f t="shared" si="14"/>
        <v>1</v>
      </c>
      <c r="R22" s="593">
        <f>แยกจำนวนนักเรียน!R120</f>
        <v>17</v>
      </c>
      <c r="S22" s="594">
        <f t="shared" si="15"/>
        <v>1</v>
      </c>
      <c r="T22" s="593">
        <f>แยกจำนวนนักเรียน!T120</f>
        <v>15</v>
      </c>
      <c r="U22" s="594">
        <f t="shared" si="16"/>
        <v>1</v>
      </c>
      <c r="V22" s="593">
        <f>แยกจำนวนนักเรียน!V120</f>
        <v>24</v>
      </c>
      <c r="W22" s="594">
        <f t="shared" si="17"/>
        <v>1</v>
      </c>
      <c r="X22" s="593">
        <f>แยกจำนวนนักเรียน!X120</f>
        <v>14</v>
      </c>
      <c r="Y22" s="594">
        <f t="shared" si="18"/>
        <v>1</v>
      </c>
      <c r="Z22" s="593">
        <f>แยกจำนวนนักเรียน!Z120</f>
        <v>0</v>
      </c>
      <c r="AA22" s="594">
        <f t="shared" si="19"/>
        <v>0</v>
      </c>
      <c r="AB22" s="593">
        <f>แยกจำนวนนักเรียน!AB120</f>
        <v>0</v>
      </c>
      <c r="AC22" s="594">
        <f t="shared" si="20"/>
        <v>0</v>
      </c>
      <c r="AD22" s="593">
        <f>แยกจำนวนนักเรียน!AD120</f>
        <v>0</v>
      </c>
      <c r="AE22" s="594">
        <f t="shared" si="21"/>
        <v>0</v>
      </c>
      <c r="AF22" s="593">
        <f>แยกจำนวนนักเรียน!AF120</f>
        <v>0</v>
      </c>
      <c r="AG22" s="594">
        <f t="shared" si="22"/>
        <v>0</v>
      </c>
      <c r="AH22" s="593">
        <f>แยกจำนวนนักเรียน!AH120</f>
        <v>0</v>
      </c>
      <c r="AI22" s="594">
        <f t="shared" si="23"/>
        <v>0</v>
      </c>
      <c r="AJ22" s="595">
        <f t="shared" si="24"/>
        <v>164</v>
      </c>
      <c r="AK22" s="596">
        <f t="shared" si="25"/>
        <v>9</v>
      </c>
      <c r="AL22" s="593">
        <f>แยกจำนวนนักเรียน!AL120</f>
        <v>1</v>
      </c>
      <c r="AM22" s="593">
        <f>แยกจำนวนนักเรียน!AM120</f>
        <v>14</v>
      </c>
      <c r="AN22" s="596">
        <f t="shared" si="26"/>
        <v>15</v>
      </c>
      <c r="AO22" s="605">
        <f t="shared" si="27"/>
        <v>1</v>
      </c>
      <c r="AP22" s="606">
        <f t="shared" si="28"/>
        <v>11</v>
      </c>
      <c r="AQ22" s="596">
        <f t="shared" si="29"/>
        <v>12</v>
      </c>
      <c r="AR22" s="607">
        <f t="shared" si="30"/>
        <v>0</v>
      </c>
      <c r="AS22" s="607">
        <f t="shared" si="31"/>
        <v>3</v>
      </c>
      <c r="AT22" s="607">
        <f t="shared" si="32"/>
        <v>3</v>
      </c>
      <c r="AU22" s="597">
        <f t="shared" si="33"/>
        <v>25</v>
      </c>
      <c r="AV22" s="593">
        <f>แยกจำนวนนักเรียน!AV120</f>
        <v>0</v>
      </c>
      <c r="AW22" s="593">
        <f>แยกจำนวนนักเรียน!AW120</f>
        <v>0</v>
      </c>
      <c r="AX22" s="593">
        <f>แยกจำนวนนักเรียน!AX120</f>
        <v>0</v>
      </c>
      <c r="AY22" s="593">
        <f>แยกจำนวนนักเรียน!AY120</f>
        <v>0</v>
      </c>
      <c r="AZ22" s="596">
        <f t="shared" si="34"/>
        <v>3</v>
      </c>
      <c r="BA22" s="597">
        <f t="shared" si="35"/>
        <v>25</v>
      </c>
      <c r="BC22" s="586"/>
      <c r="BD22" s="586">
        <f t="shared" si="11"/>
        <v>1</v>
      </c>
      <c r="BE22" s="587">
        <f t="shared" si="36"/>
        <v>11</v>
      </c>
      <c r="BF22" s="586"/>
      <c r="BG22" s="586"/>
      <c r="BH22" s="586"/>
      <c r="BI22" s="586"/>
      <c r="BJ22" s="586"/>
      <c r="BK22" s="586"/>
      <c r="BL22" s="586"/>
      <c r="BM22" s="586"/>
      <c r="BN22" s="586"/>
      <c r="BO22" s="586"/>
      <c r="BP22" s="586"/>
      <c r="BQ22" s="586"/>
      <c r="BR22" s="586"/>
      <c r="BS22" s="586"/>
      <c r="BT22" s="586"/>
      <c r="BU22" s="586"/>
      <c r="BV22" s="586"/>
      <c r="BW22" s="586"/>
      <c r="BX22" s="586"/>
      <c r="BY22" s="586"/>
      <c r="BZ22" s="586"/>
      <c r="CA22" s="586"/>
      <c r="CB22" s="586"/>
      <c r="CC22" s="586"/>
      <c r="CD22" s="586"/>
      <c r="CE22" s="586"/>
      <c r="CF22" s="586"/>
      <c r="CG22" s="586"/>
      <c r="CH22" s="586"/>
      <c r="CI22" s="586"/>
      <c r="CJ22" s="586"/>
      <c r="CK22" s="586"/>
    </row>
    <row r="23" spans="1:89" s="600" customFormat="1" ht="22.5" customHeight="1">
      <c r="A23" s="853" t="s">
        <v>509</v>
      </c>
      <c r="B23" s="853"/>
      <c r="C23" s="853"/>
      <c r="D23" s="853"/>
      <c r="E23" s="853"/>
      <c r="F23" s="853"/>
      <c r="G23" s="853"/>
      <c r="H23" s="598">
        <f>SUM(H12:H22)</f>
        <v>136</v>
      </c>
      <c r="I23" s="598">
        <f t="shared" ref="I23:AT23" si="37">SUM(I12:I22)</f>
        <v>10</v>
      </c>
      <c r="J23" s="598">
        <f t="shared" si="37"/>
        <v>161</v>
      </c>
      <c r="K23" s="598">
        <f t="shared" si="37"/>
        <v>10</v>
      </c>
      <c r="L23" s="598">
        <f t="shared" si="37"/>
        <v>155</v>
      </c>
      <c r="M23" s="598">
        <f t="shared" si="37"/>
        <v>10</v>
      </c>
      <c r="N23" s="598">
        <f t="shared" si="37"/>
        <v>171</v>
      </c>
      <c r="O23" s="598">
        <f t="shared" si="37"/>
        <v>10</v>
      </c>
      <c r="P23" s="598">
        <f t="shared" si="37"/>
        <v>185</v>
      </c>
      <c r="Q23" s="598">
        <f t="shared" si="37"/>
        <v>10</v>
      </c>
      <c r="R23" s="598">
        <f t="shared" si="37"/>
        <v>192</v>
      </c>
      <c r="S23" s="598">
        <f t="shared" si="37"/>
        <v>10</v>
      </c>
      <c r="T23" s="598">
        <f t="shared" si="37"/>
        <v>189</v>
      </c>
      <c r="U23" s="598">
        <f t="shared" si="37"/>
        <v>10</v>
      </c>
      <c r="V23" s="598">
        <f t="shared" si="37"/>
        <v>191</v>
      </c>
      <c r="W23" s="598">
        <f t="shared" si="37"/>
        <v>10</v>
      </c>
      <c r="X23" s="598">
        <f t="shared" si="37"/>
        <v>110</v>
      </c>
      <c r="Y23" s="598">
        <f t="shared" si="37"/>
        <v>10</v>
      </c>
      <c r="Z23" s="598">
        <f t="shared" si="37"/>
        <v>96</v>
      </c>
      <c r="AA23" s="598">
        <f t="shared" si="37"/>
        <v>8</v>
      </c>
      <c r="AB23" s="598">
        <f t="shared" si="37"/>
        <v>119</v>
      </c>
      <c r="AC23" s="598">
        <f t="shared" si="37"/>
        <v>9</v>
      </c>
      <c r="AD23" s="598">
        <f t="shared" si="37"/>
        <v>0</v>
      </c>
      <c r="AE23" s="598">
        <f t="shared" si="37"/>
        <v>0</v>
      </c>
      <c r="AF23" s="598">
        <f t="shared" si="37"/>
        <v>0</v>
      </c>
      <c r="AG23" s="598">
        <f t="shared" si="37"/>
        <v>0</v>
      </c>
      <c r="AH23" s="598">
        <f t="shared" si="37"/>
        <v>0</v>
      </c>
      <c r="AI23" s="598">
        <f t="shared" si="37"/>
        <v>0</v>
      </c>
      <c r="AJ23" s="598">
        <f t="shared" si="37"/>
        <v>1705</v>
      </c>
      <c r="AK23" s="598">
        <f t="shared" si="37"/>
        <v>107</v>
      </c>
      <c r="AL23" s="598">
        <f t="shared" si="37"/>
        <v>10</v>
      </c>
      <c r="AM23" s="598">
        <f t="shared" si="37"/>
        <v>146</v>
      </c>
      <c r="AN23" s="598">
        <f t="shared" si="37"/>
        <v>156</v>
      </c>
      <c r="AO23" s="598">
        <f t="shared" si="37"/>
        <v>10</v>
      </c>
      <c r="AP23" s="598">
        <f t="shared" si="37"/>
        <v>140</v>
      </c>
      <c r="AQ23" s="598">
        <f t="shared" si="37"/>
        <v>150</v>
      </c>
      <c r="AR23" s="598">
        <f t="shared" si="37"/>
        <v>0</v>
      </c>
      <c r="AS23" s="598">
        <f t="shared" si="37"/>
        <v>6</v>
      </c>
      <c r="AT23" s="598">
        <f t="shared" si="37"/>
        <v>6</v>
      </c>
      <c r="AU23" s="599">
        <f>SUM(AT23)/AQ23*100</f>
        <v>4</v>
      </c>
      <c r="AV23" s="598">
        <f>SUM(AV12:AV22)</f>
        <v>7</v>
      </c>
      <c r="AW23" s="598">
        <f t="shared" ref="AW23:AZ23" si="38">SUM(AW12:AW22)</f>
        <v>2</v>
      </c>
      <c r="AX23" s="598">
        <f t="shared" si="38"/>
        <v>0</v>
      </c>
      <c r="AY23" s="598">
        <f t="shared" si="38"/>
        <v>0</v>
      </c>
      <c r="AZ23" s="598">
        <f t="shared" si="38"/>
        <v>-3</v>
      </c>
      <c r="BA23" s="599">
        <f>SUM(AZ23)/AQ23*100</f>
        <v>-2</v>
      </c>
      <c r="BC23" s="601"/>
      <c r="BD23" s="601"/>
      <c r="BE23" s="601"/>
      <c r="BF23" s="601"/>
      <c r="BG23" s="601"/>
      <c r="BH23" s="601"/>
      <c r="BI23" s="601"/>
      <c r="BJ23" s="601"/>
      <c r="BK23" s="601"/>
      <c r="BL23" s="601"/>
      <c r="BM23" s="601"/>
      <c r="BN23" s="601"/>
      <c r="BO23" s="601"/>
      <c r="BP23" s="601"/>
      <c r="BQ23" s="601"/>
      <c r="BR23" s="601"/>
      <c r="BS23" s="601"/>
      <c r="BT23" s="601"/>
      <c r="BU23" s="601"/>
      <c r="BV23" s="601"/>
      <c r="BW23" s="601"/>
      <c r="BX23" s="601"/>
      <c r="BY23" s="601"/>
      <c r="BZ23" s="601"/>
      <c r="CA23" s="601"/>
      <c r="CB23" s="601"/>
      <c r="CC23" s="601"/>
      <c r="CD23" s="601"/>
      <c r="CE23" s="601"/>
      <c r="CF23" s="601"/>
      <c r="CG23" s="601"/>
      <c r="CH23" s="601"/>
      <c r="CI23" s="601"/>
      <c r="CJ23" s="601"/>
      <c r="CK23" s="601"/>
    </row>
    <row r="24" spans="1:89" ht="25.5" customHeight="1"/>
    <row r="25" spans="1:89" ht="25.5" customHeight="1"/>
    <row r="26" spans="1:89" ht="25.5" customHeight="1"/>
    <row r="27" spans="1:89" ht="25.5" customHeight="1"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</row>
    <row r="28" spans="1:89" ht="25.5" customHeight="1"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</row>
    <row r="29" spans="1:89" s="54" customForma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3"/>
      <c r="AV29" s="52"/>
      <c r="AW29" s="52"/>
      <c r="AX29" s="52"/>
      <c r="AY29" s="52"/>
      <c r="AZ29" s="52"/>
      <c r="BA29" s="53"/>
    </row>
    <row r="30" spans="1:89" s="54" customForma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3"/>
      <c r="AV30" s="52"/>
      <c r="AW30" s="52"/>
      <c r="AX30" s="52"/>
      <c r="AY30" s="52"/>
      <c r="AZ30" s="52"/>
      <c r="BA30" s="53"/>
    </row>
    <row r="31" spans="1:89" s="54" customForma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3"/>
      <c r="AV31" s="52"/>
      <c r="AW31" s="52"/>
      <c r="AX31" s="52"/>
      <c r="AY31" s="52"/>
      <c r="AZ31" s="52"/>
      <c r="BA31" s="53"/>
    </row>
    <row r="32" spans="1:89" s="54" customForma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3"/>
      <c r="AV32" s="52"/>
      <c r="AW32" s="52"/>
      <c r="AX32" s="52"/>
      <c r="AY32" s="52"/>
      <c r="AZ32" s="52"/>
      <c r="BA32" s="53"/>
    </row>
    <row r="33" spans="1:53" s="54" customForma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3"/>
      <c r="AV33" s="52"/>
      <c r="AW33" s="52"/>
      <c r="AX33" s="52"/>
      <c r="AY33" s="52"/>
      <c r="AZ33" s="52"/>
      <c r="BA33" s="53"/>
    </row>
    <row r="34" spans="1:53" s="54" customForma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3"/>
      <c r="AV34" s="52"/>
      <c r="AW34" s="52"/>
      <c r="AX34" s="52"/>
      <c r="AY34" s="52"/>
      <c r="AZ34" s="52"/>
      <c r="BA34" s="53"/>
    </row>
    <row r="35" spans="1:53" s="54" customForma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3"/>
      <c r="AV35" s="52"/>
      <c r="AW35" s="52"/>
      <c r="AX35" s="52"/>
      <c r="AY35" s="52"/>
      <c r="AZ35" s="52"/>
      <c r="BA35" s="53"/>
    </row>
    <row r="36" spans="1:53" s="54" customForma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3"/>
      <c r="AV36" s="52"/>
      <c r="AW36" s="52"/>
      <c r="AX36" s="52"/>
      <c r="AY36" s="52"/>
      <c r="AZ36" s="52"/>
      <c r="BA36" s="53"/>
    </row>
    <row r="37" spans="1:53" s="54" customForma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3"/>
      <c r="AV37" s="52"/>
      <c r="AW37" s="52"/>
      <c r="AX37" s="52"/>
      <c r="AY37" s="52"/>
      <c r="AZ37" s="52"/>
      <c r="BA37" s="53"/>
    </row>
    <row r="38" spans="1:53" s="54" customForma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3"/>
      <c r="AV38" s="52"/>
      <c r="AW38" s="52"/>
      <c r="AX38" s="52"/>
      <c r="AY38" s="52"/>
      <c r="AZ38" s="52"/>
      <c r="BA38" s="53"/>
    </row>
    <row r="39" spans="1:53" s="54" customForma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3"/>
      <c r="AV39" s="52"/>
      <c r="AW39" s="52"/>
      <c r="AX39" s="52"/>
      <c r="AY39" s="52"/>
      <c r="AZ39" s="52"/>
      <c r="BA39" s="53"/>
    </row>
    <row r="40" spans="1:53" s="54" customForma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3"/>
      <c r="AV40" s="52"/>
      <c r="AW40" s="52"/>
      <c r="AX40" s="52"/>
      <c r="AY40" s="52"/>
      <c r="AZ40" s="52"/>
      <c r="BA40" s="53"/>
    </row>
    <row r="41" spans="1:53" s="54" customForma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3"/>
      <c r="AV41" s="52"/>
      <c r="AW41" s="52"/>
      <c r="AX41" s="52"/>
      <c r="AY41" s="52"/>
      <c r="AZ41" s="52"/>
      <c r="BA41" s="53"/>
    </row>
    <row r="42" spans="1:53" s="54" customForma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3"/>
      <c r="AV42" s="52"/>
      <c r="AW42" s="52"/>
      <c r="AX42" s="52"/>
      <c r="AY42" s="52"/>
      <c r="AZ42" s="52"/>
      <c r="BA42" s="53"/>
    </row>
    <row r="43" spans="1:53" s="54" customForma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3"/>
      <c r="AV43" s="52"/>
      <c r="AW43" s="52"/>
      <c r="AX43" s="52"/>
      <c r="AY43" s="52"/>
      <c r="AZ43" s="52"/>
      <c r="BA43" s="53"/>
    </row>
    <row r="44" spans="1:53" s="54" customForma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3"/>
      <c r="AV44" s="52"/>
      <c r="AW44" s="52"/>
      <c r="AX44" s="52"/>
      <c r="AY44" s="52"/>
      <c r="AZ44" s="52"/>
      <c r="BA44" s="53"/>
    </row>
    <row r="45" spans="1:53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3"/>
      <c r="AV45" s="52"/>
      <c r="AW45" s="52"/>
      <c r="AX45" s="52"/>
      <c r="AY45" s="52"/>
      <c r="AZ45" s="52"/>
      <c r="BA45" s="53"/>
    </row>
    <row r="46" spans="1:53" s="54" customForma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3"/>
      <c r="AV46" s="52"/>
      <c r="AW46" s="52"/>
      <c r="AX46" s="52"/>
      <c r="AY46" s="52"/>
      <c r="AZ46" s="52"/>
      <c r="BA46" s="53"/>
    </row>
    <row r="47" spans="1:53" s="54" customForma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3"/>
      <c r="AV47" s="52"/>
      <c r="AW47" s="52"/>
      <c r="AX47" s="52"/>
      <c r="AY47" s="52"/>
      <c r="AZ47" s="52"/>
      <c r="BA47" s="53"/>
    </row>
    <row r="48" spans="1:53" s="54" customForma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3"/>
      <c r="AV48" s="52"/>
      <c r="AW48" s="52"/>
      <c r="AX48" s="52"/>
      <c r="AY48" s="52"/>
      <c r="AZ48" s="52"/>
      <c r="BA48" s="53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3"/>
      <c r="AV49" s="52"/>
      <c r="AW49" s="52"/>
      <c r="AX49" s="52"/>
      <c r="AY49" s="52"/>
      <c r="AZ49" s="52"/>
      <c r="BA49" s="53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3"/>
      <c r="AV50" s="52"/>
      <c r="AW50" s="52"/>
      <c r="AX50" s="52"/>
      <c r="AY50" s="52"/>
      <c r="AZ50" s="52"/>
      <c r="BA50" s="53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3"/>
      <c r="AV51" s="52"/>
      <c r="AW51" s="52"/>
      <c r="AX51" s="52"/>
      <c r="AY51" s="52"/>
      <c r="AZ51" s="52"/>
      <c r="BA51" s="53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3"/>
      <c r="AV52" s="52"/>
      <c r="AW52" s="52"/>
      <c r="AX52" s="52"/>
      <c r="AY52" s="52"/>
      <c r="AZ52" s="52"/>
      <c r="BA52" s="53"/>
    </row>
    <row r="53" spans="1:53" s="54" customForma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3"/>
      <c r="AV53" s="52"/>
      <c r="AW53" s="52"/>
      <c r="AX53" s="52"/>
      <c r="AY53" s="52"/>
      <c r="AZ53" s="52"/>
      <c r="BA53" s="53"/>
    </row>
    <row r="54" spans="1:53" s="54" customForma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3"/>
      <c r="AV54" s="52"/>
      <c r="AW54" s="52"/>
      <c r="AX54" s="52"/>
      <c r="AY54" s="52"/>
      <c r="AZ54" s="52"/>
      <c r="BA54" s="53"/>
    </row>
    <row r="55" spans="1:53" s="54" customForma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3"/>
      <c r="AV55" s="52"/>
      <c r="AW55" s="52"/>
      <c r="AX55" s="52"/>
      <c r="AY55" s="52"/>
      <c r="AZ55" s="52"/>
      <c r="BA55" s="53"/>
    </row>
    <row r="56" spans="1:53" s="54" customForma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3"/>
      <c r="AV56" s="52"/>
      <c r="AW56" s="52"/>
      <c r="AX56" s="52"/>
      <c r="AY56" s="52"/>
      <c r="AZ56" s="52"/>
      <c r="BA56" s="53"/>
    </row>
  </sheetData>
  <mergeCells count="61">
    <mergeCell ref="A23:G23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22">
    <cfRule type="cellIs" dxfId="27" priority="10" stopIfTrue="1" operator="notBetween">
      <formula>1</formula>
      <formula>1</formula>
    </cfRule>
  </conditionalFormatting>
  <conditionalFormatting sqref="BD2">
    <cfRule type="cellIs" dxfId="26" priority="11" stopIfTrue="1" operator="greaterThan">
      <formula>1</formula>
    </cfRule>
  </conditionalFormatting>
  <conditionalFormatting sqref="AJ12:AJ22">
    <cfRule type="cellIs" dxfId="25" priority="12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52"/>
  <sheetViews>
    <sheetView zoomScale="75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AT18" sqref="AT18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30.75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245">
        <f t="shared" ref="AP1" si="3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163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227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37" t="s">
        <v>0</v>
      </c>
      <c r="B7" s="235"/>
      <c r="C7" s="238"/>
      <c r="D7" s="238"/>
      <c r="E7" s="235" t="s">
        <v>8</v>
      </c>
      <c r="F7" s="235"/>
      <c r="G7" s="237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235"/>
      <c r="AV7" s="235"/>
      <c r="AW7" s="235" t="s">
        <v>22</v>
      </c>
      <c r="AX7" s="235" t="s">
        <v>22</v>
      </c>
      <c r="AY7" s="235" t="s">
        <v>40</v>
      </c>
      <c r="AZ7" s="239" t="s">
        <v>49</v>
      </c>
      <c r="BA7" s="239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41"/>
      <c r="C8" s="8" t="s">
        <v>6</v>
      </c>
      <c r="D8" s="8"/>
      <c r="E8" s="241" t="s">
        <v>10</v>
      </c>
      <c r="F8" s="241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31" t="s">
        <v>111</v>
      </c>
      <c r="Y8" s="832"/>
      <c r="Z8" s="831" t="s">
        <v>112</v>
      </c>
      <c r="AA8" s="832"/>
      <c r="AB8" s="831" t="s">
        <v>113</v>
      </c>
      <c r="AC8" s="832"/>
      <c r="AD8" s="831" t="s">
        <v>114</v>
      </c>
      <c r="AE8" s="832"/>
      <c r="AF8" s="831" t="s">
        <v>115</v>
      </c>
      <c r="AG8" s="832"/>
      <c r="AH8" s="831" t="s">
        <v>116</v>
      </c>
      <c r="AI8" s="832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241" t="s">
        <v>22</v>
      </c>
      <c r="AW8" s="241" t="s">
        <v>66</v>
      </c>
      <c r="AX8" s="241" t="s">
        <v>68</v>
      </c>
      <c r="AY8" s="241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41" t="s">
        <v>5</v>
      </c>
      <c r="C9" s="8" t="s">
        <v>7</v>
      </c>
      <c r="D9" s="8"/>
      <c r="E9" s="241" t="s">
        <v>9</v>
      </c>
      <c r="F9" s="241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33"/>
      <c r="Y9" s="834"/>
      <c r="Z9" s="833"/>
      <c r="AA9" s="834"/>
      <c r="AB9" s="833"/>
      <c r="AC9" s="834"/>
      <c r="AD9" s="833"/>
      <c r="AE9" s="834"/>
      <c r="AF9" s="833"/>
      <c r="AG9" s="834"/>
      <c r="AH9" s="833"/>
      <c r="AI9" s="834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241" t="s">
        <v>28</v>
      </c>
      <c r="AV9" s="241" t="s">
        <v>37</v>
      </c>
      <c r="AW9" s="241" t="s">
        <v>67</v>
      </c>
      <c r="AX9" s="241" t="s">
        <v>67</v>
      </c>
      <c r="AY9" s="241" t="s">
        <v>39</v>
      </c>
      <c r="AZ9" s="9" t="s">
        <v>73</v>
      </c>
      <c r="BA9" s="241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41"/>
      <c r="C10" s="8"/>
      <c r="D10" s="8"/>
      <c r="E10" s="241" t="s">
        <v>11</v>
      </c>
      <c r="F10" s="241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38" t="s">
        <v>18</v>
      </c>
      <c r="Y10" s="838" t="s">
        <v>19</v>
      </c>
      <c r="Z10" s="838" t="s">
        <v>18</v>
      </c>
      <c r="AA10" s="838" t="s">
        <v>19</v>
      </c>
      <c r="AB10" s="838" t="s">
        <v>18</v>
      </c>
      <c r="AC10" s="838" t="s">
        <v>19</v>
      </c>
      <c r="AD10" s="838" t="s">
        <v>18</v>
      </c>
      <c r="AE10" s="838" t="s">
        <v>19</v>
      </c>
      <c r="AF10" s="838" t="s">
        <v>18</v>
      </c>
      <c r="AG10" s="838" t="s">
        <v>19</v>
      </c>
      <c r="AH10" s="838" t="s">
        <v>18</v>
      </c>
      <c r="AI10" s="838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241"/>
      <c r="AV10" s="172" t="s">
        <v>439</v>
      </c>
      <c r="AW10" s="241" t="s">
        <v>38</v>
      </c>
      <c r="AX10" s="241" t="s">
        <v>38</v>
      </c>
      <c r="AY10" s="241" t="s">
        <v>41</v>
      </c>
      <c r="AZ10" s="9" t="s">
        <v>74</v>
      </c>
      <c r="BA10" s="241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36"/>
      <c r="C11" s="240"/>
      <c r="D11" s="240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0"/>
      <c r="Y11" s="840"/>
      <c r="Z11" s="840"/>
      <c r="AA11" s="840"/>
      <c r="AB11" s="840"/>
      <c r="AC11" s="840"/>
      <c r="AD11" s="840"/>
      <c r="AE11" s="840"/>
      <c r="AF11" s="840"/>
      <c r="AG11" s="840"/>
      <c r="AH11" s="840"/>
      <c r="AI11" s="840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569"/>
      <c r="B12" s="569"/>
      <c r="C12" s="569"/>
      <c r="D12" s="569"/>
      <c r="E12" s="569"/>
      <c r="F12" s="569"/>
      <c r="G12" s="569"/>
      <c r="H12" s="529"/>
      <c r="I12" s="570">
        <f t="shared" ref="I12:I18" si="4">IF(H12=0,0,IF(H12&lt;10,1,IF(MOD(H12,30)&lt;10,ROUNDDOWN(H12/30,0),ROUNDUP(H12/30,0))))</f>
        <v>0</v>
      </c>
      <c r="J12" s="529"/>
      <c r="K12" s="570">
        <f t="shared" ref="K12:K18" si="5">IF(J12=0,0,IF(J12&lt;10,1,IF(MOD(J12,30)&lt;10,ROUNDDOWN(J12/30,0),ROUNDUP(J12/30,0))))</f>
        <v>0</v>
      </c>
      <c r="L12" s="569"/>
      <c r="M12" s="570">
        <f>IF(L12=0,0,IF(L12&lt;10,1,IF(MOD(L12,40)&lt;10,ROUNDDOWN(L12/40,0),ROUNDUP(L12/40,0))))</f>
        <v>0</v>
      </c>
      <c r="N12" s="569"/>
      <c r="O12" s="570">
        <f>IF(N12=0,0,IF(N12&lt;10,1,IF(MOD(N12,40)&lt;10,ROUNDDOWN(N12/40,0),ROUNDUP(N12/40,0))))</f>
        <v>0</v>
      </c>
      <c r="P12" s="569"/>
      <c r="Q12" s="570">
        <f>IF(P12=0,0,IF(P12&lt;10,1,IF(MOD(P12,40)&lt;10,ROUNDDOWN(P12/40,0),ROUNDUP(P12/40,0))))</f>
        <v>0</v>
      </c>
      <c r="R12" s="569"/>
      <c r="S12" s="570">
        <f>IF(R12=0,0,IF(R12&lt;10,1,IF(MOD(R12,40)&lt;10,ROUNDDOWN(R12/40,0),ROUNDUP(R12/40,0))))</f>
        <v>0</v>
      </c>
      <c r="T12" s="569"/>
      <c r="U12" s="570">
        <f>IF(T12=0,0,IF(T12&lt;10,1,IF(MOD(T12,40)&lt;10,ROUNDDOWN(T12/40,0),ROUNDUP(T12/40,0))))</f>
        <v>0</v>
      </c>
      <c r="V12" s="569"/>
      <c r="W12" s="570">
        <f>IF(V12=0,0,IF(V12&lt;10,1,IF(MOD(V12,40)&lt;10,ROUNDDOWN(V12/40,0),ROUNDUP(V12/40,0))))</f>
        <v>0</v>
      </c>
      <c r="X12" s="569"/>
      <c r="Y12" s="570">
        <f>IF(X12=0,0,IF(X12&lt;10,1,IF(MOD(X12,40)&lt;10,ROUNDDOWN(X12/40,0),ROUNDUP(X12/40,0))))</f>
        <v>0</v>
      </c>
      <c r="Z12" s="569"/>
      <c r="AA12" s="570">
        <f>IF(Z12=0,0,IF(Z12&lt;10,1,IF(MOD(Z12,40)&lt;10,ROUNDDOWN(Z12/40,0),ROUNDUP(Z12/40,0))))</f>
        <v>0</v>
      </c>
      <c r="AB12" s="569"/>
      <c r="AC12" s="570">
        <f>IF(AB12=0,0,IF(AB12&lt;10,1,IF(MOD(AB12,40)&lt;10,ROUNDDOWN(AB12/40,0),ROUNDUP(AB12/40,0))))</f>
        <v>0</v>
      </c>
      <c r="AD12" s="569"/>
      <c r="AE12" s="570">
        <f>IF(AD12=0,0,IF(AD12&lt;10,1,IF(MOD(AD12,40)&lt;10,ROUNDDOWN(AD12/40,0),ROUNDUP(AD12/40,0))))</f>
        <v>0</v>
      </c>
      <c r="AF12" s="569"/>
      <c r="AG12" s="570">
        <f>IF(AF12=0,0,IF(AF12&lt;10,1,IF(MOD(AF12,40)&lt;10,ROUNDDOWN(AF12/40,0),ROUNDUP(AF12/40,0))))</f>
        <v>0</v>
      </c>
      <c r="AH12" s="569"/>
      <c r="AI12" s="570">
        <f>IF(AH12=0,0,IF(AH12&lt;10,1,IF(MOD(AH12,40)&lt;10,ROUNDDOWN(AH12/40,0),ROUNDUP(AH12/40,0))))</f>
        <v>0</v>
      </c>
      <c r="AJ12" s="571">
        <f>SUM(H12)+T12+V12+X12+Z12+AB12+AD12+AF12+AH12+J12+L12+N12+P12+R12</f>
        <v>0</v>
      </c>
      <c r="AK12" s="572">
        <f t="shared" ref="AK12" si="6">SUM(I12+U12+W12+Y12+AA12+AC12+AE12+AG12+AI12+K12+M12+O12+Q12+S12)</f>
        <v>0</v>
      </c>
      <c r="AL12" s="569"/>
      <c r="AM12" s="569"/>
      <c r="AN12" s="572">
        <f>SUM(AL12:AM12)</f>
        <v>0</v>
      </c>
      <c r="AO12" s="573">
        <f t="shared" ref="AO12" si="7">IF(AJ12&lt;=0,0,IF(AJ12&lt;=359,1,IF(AJ12&lt;=719,2,IF(AJ12&lt;=1079,3,IF(AJ12&lt;=1679,4,IF(AJ12&lt;=1680,5,IF(AJ12&lt;=1680,1,5)))))))</f>
        <v>0</v>
      </c>
      <c r="AP12" s="544">
        <f>ROUND(((((I12+K12)*30)+(H12+J12))/50+(((M12+O12+Q12+U12+W12+S12)*40)+(L12+N12+P12+R12+T12+V12))/50+(Y12+AA12+AC12+AE12+AG12+AI12)*2),0)</f>
        <v>0</v>
      </c>
      <c r="AQ12" s="572">
        <f>SUM(AO12:AP12)</f>
        <v>0</v>
      </c>
      <c r="AR12" s="574">
        <f t="shared" ref="AR12" si="8">SUM(AL12)-AO12</f>
        <v>0</v>
      </c>
      <c r="AS12" s="574">
        <f t="shared" ref="AS12" si="9">SUM(AM12)-AP12</f>
        <v>0</v>
      </c>
      <c r="AT12" s="574">
        <f t="shared" ref="AT12" si="10">SUM(AN12)-AQ12</f>
        <v>0</v>
      </c>
      <c r="AU12" s="575" t="e">
        <f>SUM(AT12)/AQ12*100</f>
        <v>#DIV/0!</v>
      </c>
      <c r="AV12" s="569"/>
      <c r="AW12" s="569"/>
      <c r="AX12" s="569"/>
      <c r="AY12" s="569"/>
      <c r="AZ12" s="572">
        <f>SUM(AT12)-AV12-AW12+AX12+AY12</f>
        <v>0</v>
      </c>
      <c r="BA12" s="575" t="e">
        <f>SUM(AZ12)/AQ12*100</f>
        <v>#DIV/0!</v>
      </c>
      <c r="BC12" s="53"/>
      <c r="BD12" s="53">
        <f t="shared" ref="BD12:BD18" si="11">IF(AJ12&lt;=0,0,IF(AJ12&lt;=359,1,IF(AJ12&lt;=719,2,IF(AJ12&lt;=1079,3,IF(AJ12&lt;=1679,4,IF(AJ12&lt;=1680,5,IF(AJ12&lt;=1680,1,5)))))))</f>
        <v>0</v>
      </c>
      <c r="BE12" s="244">
        <f>ROUND(((((I12+K12)*30)+(H12+J12))/50+(((M12+O12+Q12+U12+W12+S12)*40)+(L12+N12+P12+R12+T12+V12))/50+(Y12+AA12+AC12+AE12+AG12+AI12)*2),0)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548">
        <v>1</v>
      </c>
      <c r="B13" s="548" t="str">
        <f>แยกจำนวนนักเรียน!B132</f>
        <v>บ้านควนยวน</v>
      </c>
      <c r="C13" s="548" t="str">
        <f>แยกจำนวนนักเรียน!C132</f>
        <v>เขาชัยสน</v>
      </c>
      <c r="D13" s="548">
        <f>แยกจำนวนนักเรียน!D132</f>
        <v>0</v>
      </c>
      <c r="E13" s="548">
        <f>แยกจำนวนนักเรียน!E132</f>
        <v>16</v>
      </c>
      <c r="F13" s="548">
        <f>แยกจำนวนนักเรียน!F132</f>
        <v>4</v>
      </c>
      <c r="G13" s="548" t="str">
        <f>แยกจำนวนนักเรียน!G132</f>
        <v>ป</v>
      </c>
      <c r="H13" s="548">
        <f>แยกจำนวนนักเรียน!H132</f>
        <v>35</v>
      </c>
      <c r="I13" s="549">
        <f t="shared" si="4"/>
        <v>1</v>
      </c>
      <c r="J13" s="548">
        <f>แยกจำนวนนักเรียน!J132</f>
        <v>46</v>
      </c>
      <c r="K13" s="549">
        <f t="shared" si="5"/>
        <v>2</v>
      </c>
      <c r="L13" s="548">
        <f>แยกจำนวนนักเรียน!L132</f>
        <v>38</v>
      </c>
      <c r="M13" s="549">
        <f t="shared" ref="M13:M17" si="12">IF(L13=0,0,IF(L13&lt;10,1,IF(MOD(L13,40)&lt;10,ROUNDDOWN(L13/40,0),ROUNDUP(L13/40,0))))</f>
        <v>1</v>
      </c>
      <c r="N13" s="548">
        <f>แยกจำนวนนักเรียน!N132</f>
        <v>33</v>
      </c>
      <c r="O13" s="549">
        <f t="shared" ref="O13:O18" si="13">IF(N13=0,0,IF(N13&lt;10,1,IF(MOD(N13,40)&lt;10,ROUNDDOWN(N13/40,0),ROUNDUP(N13/40,0))))</f>
        <v>1</v>
      </c>
      <c r="P13" s="548">
        <f>แยกจำนวนนักเรียน!P132</f>
        <v>33</v>
      </c>
      <c r="Q13" s="549">
        <f t="shared" ref="Q13:Q18" si="14">IF(P13=0,0,IF(P13&lt;10,1,IF(MOD(P13,40)&lt;10,ROUNDDOWN(P13/40,0),ROUNDUP(P13/40,0))))</f>
        <v>1</v>
      </c>
      <c r="R13" s="548">
        <f>แยกจำนวนนักเรียน!R132</f>
        <v>47</v>
      </c>
      <c r="S13" s="549">
        <f t="shared" ref="S13:S18" si="15">IF(R13=0,0,IF(R13&lt;10,1,IF(MOD(R13,40)&lt;10,ROUNDDOWN(R13/40,0),ROUNDUP(R13/40,0))))</f>
        <v>1</v>
      </c>
      <c r="T13" s="548">
        <f>แยกจำนวนนักเรียน!T132</f>
        <v>21</v>
      </c>
      <c r="U13" s="549">
        <f t="shared" ref="U13:U18" si="16">IF(T13=0,0,IF(T13&lt;10,1,IF(MOD(T13,40)&lt;10,ROUNDDOWN(T13/40,0),ROUNDUP(T13/40,0))))</f>
        <v>1</v>
      </c>
      <c r="V13" s="548">
        <f>แยกจำนวนนักเรียน!V132</f>
        <v>28</v>
      </c>
      <c r="W13" s="549">
        <f t="shared" ref="W13:W18" si="17">IF(V13=0,0,IF(V13&lt;10,1,IF(MOD(V13,40)&lt;10,ROUNDDOWN(V13/40,0),ROUNDUP(V13/40,0))))</f>
        <v>1</v>
      </c>
      <c r="X13" s="548">
        <f>แยกจำนวนนักเรียน!X132</f>
        <v>22</v>
      </c>
      <c r="Y13" s="549">
        <f t="shared" ref="Y13:Y18" si="18">IF(X13=0,0,IF(X13&lt;10,1,IF(MOD(X13,40)&lt;10,ROUNDDOWN(X13/40,0),ROUNDUP(X13/40,0))))</f>
        <v>1</v>
      </c>
      <c r="Z13" s="548">
        <f>แยกจำนวนนักเรียน!Z132</f>
        <v>34</v>
      </c>
      <c r="AA13" s="549">
        <f t="shared" ref="AA13:AA18" si="19">IF(Z13=0,0,IF(Z13&lt;10,1,IF(MOD(Z13,40)&lt;10,ROUNDDOWN(Z13/40,0),ROUNDUP(Z13/40,0))))</f>
        <v>1</v>
      </c>
      <c r="AB13" s="548">
        <f>แยกจำนวนนักเรียน!AB132</f>
        <v>24</v>
      </c>
      <c r="AC13" s="549">
        <f t="shared" ref="AC13:AC18" si="20">IF(AB13=0,0,IF(AB13&lt;10,1,IF(MOD(AB13,40)&lt;10,ROUNDDOWN(AB13/40,0),ROUNDUP(AB13/40,0))))</f>
        <v>1</v>
      </c>
      <c r="AD13" s="548">
        <f>แยกจำนวนนักเรียน!AD132</f>
        <v>0</v>
      </c>
      <c r="AE13" s="549">
        <f t="shared" ref="AE13:AE18" si="21">IF(AD13=0,0,IF(AD13&lt;10,1,IF(MOD(AD13,40)&lt;10,ROUNDDOWN(AD13/40,0),ROUNDUP(AD13/40,0))))</f>
        <v>0</v>
      </c>
      <c r="AF13" s="548">
        <f>แยกจำนวนนักเรียน!AF132</f>
        <v>0</v>
      </c>
      <c r="AG13" s="549">
        <f t="shared" ref="AG13:AG18" si="22">IF(AF13=0,0,IF(AF13&lt;10,1,IF(MOD(AF13,40)&lt;10,ROUNDDOWN(AF13/40,0),ROUNDUP(AF13/40,0))))</f>
        <v>0</v>
      </c>
      <c r="AH13" s="548">
        <f>แยกจำนวนนักเรียน!AH132</f>
        <v>0</v>
      </c>
      <c r="AI13" s="549">
        <f t="shared" ref="AI13:AI18" si="23">IF(AH13=0,0,IF(AH13&lt;10,1,IF(MOD(AH13,40)&lt;10,ROUNDDOWN(AH13/40,0),ROUNDUP(AH13/40,0))))</f>
        <v>0</v>
      </c>
      <c r="AJ13" s="550">
        <f t="shared" ref="AJ13:AJ18" si="24">SUM(H13)+T13+V13+X13+Z13+AB13+AD13+AF13+AH13+J13+L13+N13+P13+R13</f>
        <v>361</v>
      </c>
      <c r="AK13" s="551">
        <f t="shared" ref="AK13:AK18" si="25">SUM(I13+U13+W13+Y13+AA13+AC13+AE13+AG13+AI13+K13+M13+O13+Q13+S13)</f>
        <v>12</v>
      </c>
      <c r="AL13" s="548">
        <f>แยกจำนวนนักเรียน!AL132</f>
        <v>2</v>
      </c>
      <c r="AM13" s="548">
        <f>แยกจำนวนนักเรียน!AM132</f>
        <v>19</v>
      </c>
      <c r="AN13" s="551">
        <f t="shared" ref="AN13:AN18" si="26">SUM(AL13:AM13)</f>
        <v>21</v>
      </c>
      <c r="AO13" s="552">
        <f t="shared" ref="AO13:AO18" si="27">IF(AJ13&lt;=0,0,IF(AJ13&lt;=359,1,IF(AJ13&lt;=719,2,IF(AJ13&lt;=1079,3,IF(AJ13&lt;=1679,4,IF(AJ13&lt;=1680,5,IF(AJ13&lt;=1680,1,5)))))))</f>
        <v>2</v>
      </c>
      <c r="AP13" s="494">
        <f t="shared" ref="AP13:AP18" si="28">ROUND(((((I13+K13)*30)+(H13+J13))/50+(((M13+O13+Q13+U13+W13+S13)*40)+(L13+N13+P13+R13+T13+V13))/50+(Y13+AA13+AC13+AE13+AG13+AI13)*2),0)</f>
        <v>18</v>
      </c>
      <c r="AQ13" s="551">
        <f t="shared" ref="AQ13:AQ18" si="29">SUM(AO13:AP13)</f>
        <v>20</v>
      </c>
      <c r="AR13" s="553">
        <f t="shared" ref="AR13:AR18" si="30">SUM(AL13)-AO13</f>
        <v>0</v>
      </c>
      <c r="AS13" s="553">
        <f t="shared" ref="AS13:AS18" si="31">SUM(AM13)-AP13</f>
        <v>1</v>
      </c>
      <c r="AT13" s="553">
        <f t="shared" ref="AT13:AT18" si="32">SUM(AN13)-AQ13</f>
        <v>1</v>
      </c>
      <c r="AU13" s="554">
        <f t="shared" ref="AU13:AU18" si="33">SUM(AT13)/AQ13*100</f>
        <v>5</v>
      </c>
      <c r="AV13" s="548">
        <f>แยกจำนวนนักเรียน!AV132</f>
        <v>0</v>
      </c>
      <c r="AW13" s="548">
        <f>แยกจำนวนนักเรียน!AW132</f>
        <v>0</v>
      </c>
      <c r="AX13" s="548">
        <f>แยกจำนวนนักเรียน!AX132</f>
        <v>0</v>
      </c>
      <c r="AY13" s="548">
        <f>แยกจำนวนนักเรียน!AY132</f>
        <v>0</v>
      </c>
      <c r="AZ13" s="551">
        <f t="shared" ref="AZ13:AZ18" si="34">SUM(AT13)-AV13-AW13+AX13+AY13</f>
        <v>1</v>
      </c>
      <c r="BA13" s="554">
        <f t="shared" ref="BA13:BA18" si="35">SUM(AZ13)/AQ13*100</f>
        <v>5</v>
      </c>
      <c r="BC13" s="53"/>
      <c r="BD13" s="53">
        <f t="shared" si="11"/>
        <v>2</v>
      </c>
      <c r="BE13" s="244">
        <f t="shared" ref="BE13:BE18" si="36">ROUND(((((I13+K13)*30)+(H13+J13))/50+(((M13+O13+Q13+U13+W13+S13)*40)+(L13+N13+P13+R13+T13+V13))/50+(Y13+AA13+AC13+AE13+AG13+AI13)*2),0)</f>
        <v>18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548">
        <v>2</v>
      </c>
      <c r="B14" s="548" t="str">
        <f>แยกจำนวนนักเรียน!B133</f>
        <v>บ้านทุ่งนารี</v>
      </c>
      <c r="C14" s="548" t="str">
        <f>แยกจำนวนนักเรียน!C133</f>
        <v>ป่าบอน</v>
      </c>
      <c r="D14" s="548">
        <f>แยกจำนวนนักเรียน!D133</f>
        <v>0</v>
      </c>
      <c r="E14" s="548">
        <f>แยกจำนวนนักเรียน!E133</f>
        <v>16</v>
      </c>
      <c r="F14" s="548">
        <f>แยกจำนวนนักเรียน!F133</f>
        <v>4</v>
      </c>
      <c r="G14" s="548" t="str">
        <f>แยกจำนวนนักเรียน!G133</f>
        <v>ป</v>
      </c>
      <c r="H14" s="548">
        <f>แยกจำนวนนักเรียน!H133</f>
        <v>50</v>
      </c>
      <c r="I14" s="549">
        <f t="shared" si="4"/>
        <v>2</v>
      </c>
      <c r="J14" s="548">
        <f>แยกจำนวนนักเรียน!J133</f>
        <v>50</v>
      </c>
      <c r="K14" s="549">
        <f t="shared" si="5"/>
        <v>2</v>
      </c>
      <c r="L14" s="548">
        <f>แยกจำนวนนักเรียน!L133</f>
        <v>50</v>
      </c>
      <c r="M14" s="549">
        <f t="shared" si="12"/>
        <v>2</v>
      </c>
      <c r="N14" s="548">
        <f>แยกจำนวนนักเรียน!N133</f>
        <v>34</v>
      </c>
      <c r="O14" s="549">
        <f t="shared" si="13"/>
        <v>1</v>
      </c>
      <c r="P14" s="548">
        <f>แยกจำนวนนักเรียน!P133</f>
        <v>48</v>
      </c>
      <c r="Q14" s="549">
        <f t="shared" si="14"/>
        <v>1</v>
      </c>
      <c r="R14" s="548">
        <f>แยกจำนวนนักเรียน!R133</f>
        <v>51</v>
      </c>
      <c r="S14" s="549">
        <f t="shared" si="15"/>
        <v>2</v>
      </c>
      <c r="T14" s="548">
        <f>แยกจำนวนนักเรียน!T133</f>
        <v>50</v>
      </c>
      <c r="U14" s="549">
        <f t="shared" si="16"/>
        <v>2</v>
      </c>
      <c r="V14" s="548">
        <f>แยกจำนวนนักเรียน!V133</f>
        <v>36</v>
      </c>
      <c r="W14" s="549">
        <f t="shared" si="17"/>
        <v>1</v>
      </c>
      <c r="X14" s="548">
        <f>แยกจำนวนนักเรียน!X133</f>
        <v>58</v>
      </c>
      <c r="Y14" s="549">
        <f t="shared" si="18"/>
        <v>2</v>
      </c>
      <c r="Z14" s="548">
        <f>แยกจำนวนนักเรียน!Z133</f>
        <v>44</v>
      </c>
      <c r="AA14" s="549">
        <f t="shared" si="19"/>
        <v>1</v>
      </c>
      <c r="AB14" s="548">
        <f>แยกจำนวนนักเรียน!AB133</f>
        <v>28</v>
      </c>
      <c r="AC14" s="549">
        <f t="shared" si="20"/>
        <v>1</v>
      </c>
      <c r="AD14" s="548">
        <f>แยกจำนวนนักเรียน!AD133</f>
        <v>0</v>
      </c>
      <c r="AE14" s="549">
        <f t="shared" si="21"/>
        <v>0</v>
      </c>
      <c r="AF14" s="548">
        <f>แยกจำนวนนักเรียน!AF133</f>
        <v>0</v>
      </c>
      <c r="AG14" s="549">
        <f t="shared" si="22"/>
        <v>0</v>
      </c>
      <c r="AH14" s="548">
        <f>แยกจำนวนนักเรียน!AH133</f>
        <v>0</v>
      </c>
      <c r="AI14" s="549">
        <f t="shared" si="23"/>
        <v>0</v>
      </c>
      <c r="AJ14" s="550">
        <f t="shared" si="24"/>
        <v>499</v>
      </c>
      <c r="AK14" s="551">
        <f t="shared" si="25"/>
        <v>17</v>
      </c>
      <c r="AL14" s="548">
        <f>แยกจำนวนนักเรียน!AL133</f>
        <v>2</v>
      </c>
      <c r="AM14" s="548">
        <f>แยกจำนวนนักเรียน!AM133</f>
        <v>26</v>
      </c>
      <c r="AN14" s="551">
        <f t="shared" si="26"/>
        <v>28</v>
      </c>
      <c r="AO14" s="552">
        <f t="shared" si="27"/>
        <v>2</v>
      </c>
      <c r="AP14" s="494">
        <f t="shared" si="28"/>
        <v>25</v>
      </c>
      <c r="AQ14" s="551">
        <f t="shared" si="29"/>
        <v>27</v>
      </c>
      <c r="AR14" s="553">
        <f t="shared" si="30"/>
        <v>0</v>
      </c>
      <c r="AS14" s="553">
        <f t="shared" si="31"/>
        <v>1</v>
      </c>
      <c r="AT14" s="553">
        <f t="shared" si="32"/>
        <v>1</v>
      </c>
      <c r="AU14" s="554">
        <f t="shared" si="33"/>
        <v>3.7037037037037033</v>
      </c>
      <c r="AV14" s="548">
        <f>แยกจำนวนนักเรียน!AV133</f>
        <v>1</v>
      </c>
      <c r="AW14" s="548">
        <f>แยกจำนวนนักเรียน!AW133</f>
        <v>0</v>
      </c>
      <c r="AX14" s="548">
        <f>แยกจำนวนนักเรียน!AX133</f>
        <v>0</v>
      </c>
      <c r="AY14" s="548">
        <f>แยกจำนวนนักเรียน!AY133</f>
        <v>2</v>
      </c>
      <c r="AZ14" s="551">
        <f t="shared" si="34"/>
        <v>2</v>
      </c>
      <c r="BA14" s="554">
        <f t="shared" si="35"/>
        <v>7.4074074074074066</v>
      </c>
      <c r="BC14" s="53"/>
      <c r="BD14" s="53">
        <f t="shared" si="11"/>
        <v>2</v>
      </c>
      <c r="BE14" s="244">
        <f t="shared" si="36"/>
        <v>25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548">
        <v>3</v>
      </c>
      <c r="B15" s="548" t="str">
        <f>แยกจำนวนนักเรียน!B134</f>
        <v>บ้านหนองธง</v>
      </c>
      <c r="C15" s="548" t="str">
        <f>แยกจำนวนนักเรียน!C134</f>
        <v>ป่าบอน</v>
      </c>
      <c r="D15" s="548">
        <f>แยกจำนวนนักเรียน!D134</f>
        <v>0</v>
      </c>
      <c r="E15" s="548">
        <f>แยกจำนวนนักเรียน!E134</f>
        <v>12</v>
      </c>
      <c r="F15" s="548">
        <f>แยกจำนวนนักเรียน!F134</f>
        <v>4</v>
      </c>
      <c r="G15" s="548" t="str">
        <f>แยกจำนวนนักเรียน!G134</f>
        <v>ป</v>
      </c>
      <c r="H15" s="548">
        <f>แยกจำนวนนักเรียน!H134</f>
        <v>48</v>
      </c>
      <c r="I15" s="549">
        <f t="shared" si="4"/>
        <v>2</v>
      </c>
      <c r="J15" s="548">
        <f>แยกจำนวนนักเรียน!J134</f>
        <v>55</v>
      </c>
      <c r="K15" s="549">
        <f t="shared" si="5"/>
        <v>2</v>
      </c>
      <c r="L15" s="548">
        <f>แยกจำนวนนักเรียน!L134</f>
        <v>56</v>
      </c>
      <c r="M15" s="549">
        <f t="shared" si="12"/>
        <v>2</v>
      </c>
      <c r="N15" s="548">
        <f>แยกจำนวนนักเรียน!N134</f>
        <v>44</v>
      </c>
      <c r="O15" s="549">
        <f t="shared" si="13"/>
        <v>1</v>
      </c>
      <c r="P15" s="548">
        <f>แยกจำนวนนักเรียน!P134</f>
        <v>39</v>
      </c>
      <c r="Q15" s="549">
        <f t="shared" si="14"/>
        <v>1</v>
      </c>
      <c r="R15" s="548">
        <f>แยกจำนวนนักเรียน!R134</f>
        <v>53</v>
      </c>
      <c r="S15" s="549">
        <f t="shared" si="15"/>
        <v>2</v>
      </c>
      <c r="T15" s="548">
        <f>แยกจำนวนนักเรียน!T134</f>
        <v>43</v>
      </c>
      <c r="U15" s="549">
        <f t="shared" si="16"/>
        <v>1</v>
      </c>
      <c r="V15" s="548">
        <f>แยกจำนวนนักเรียน!V134</f>
        <v>45</v>
      </c>
      <c r="W15" s="549">
        <f t="shared" si="17"/>
        <v>1</v>
      </c>
      <c r="X15" s="548">
        <f>แยกจำนวนนักเรียน!X134</f>
        <v>29</v>
      </c>
      <c r="Y15" s="549">
        <f t="shared" si="18"/>
        <v>1</v>
      </c>
      <c r="Z15" s="548">
        <f>แยกจำนวนนักเรียน!Z134</f>
        <v>21</v>
      </c>
      <c r="AA15" s="549">
        <f t="shared" si="19"/>
        <v>1</v>
      </c>
      <c r="AB15" s="548">
        <f>แยกจำนวนนักเรียน!AB134</f>
        <v>6</v>
      </c>
      <c r="AC15" s="549">
        <f t="shared" si="20"/>
        <v>1</v>
      </c>
      <c r="AD15" s="548">
        <f>แยกจำนวนนักเรียน!AD134</f>
        <v>0</v>
      </c>
      <c r="AE15" s="549">
        <f t="shared" si="21"/>
        <v>0</v>
      </c>
      <c r="AF15" s="548">
        <f>แยกจำนวนนักเรียน!AF134</f>
        <v>0</v>
      </c>
      <c r="AG15" s="549">
        <f t="shared" si="22"/>
        <v>0</v>
      </c>
      <c r="AH15" s="548">
        <f>แยกจำนวนนักเรียน!AH134</f>
        <v>0</v>
      </c>
      <c r="AI15" s="549">
        <f t="shared" si="23"/>
        <v>0</v>
      </c>
      <c r="AJ15" s="550">
        <f t="shared" si="24"/>
        <v>439</v>
      </c>
      <c r="AK15" s="551">
        <f t="shared" si="25"/>
        <v>15</v>
      </c>
      <c r="AL15" s="548">
        <f>แยกจำนวนนักเรียน!AL134</f>
        <v>2</v>
      </c>
      <c r="AM15" s="548">
        <f>แยกจำนวนนักเรียน!AM134</f>
        <v>26</v>
      </c>
      <c r="AN15" s="551">
        <f t="shared" si="26"/>
        <v>28</v>
      </c>
      <c r="AO15" s="552">
        <f t="shared" si="27"/>
        <v>2</v>
      </c>
      <c r="AP15" s="494">
        <f t="shared" si="28"/>
        <v>22</v>
      </c>
      <c r="AQ15" s="551">
        <f t="shared" si="29"/>
        <v>24</v>
      </c>
      <c r="AR15" s="553">
        <f t="shared" si="30"/>
        <v>0</v>
      </c>
      <c r="AS15" s="553">
        <f t="shared" si="31"/>
        <v>4</v>
      </c>
      <c r="AT15" s="553">
        <f t="shared" si="32"/>
        <v>4</v>
      </c>
      <c r="AU15" s="554">
        <f t="shared" si="33"/>
        <v>16.666666666666664</v>
      </c>
      <c r="AV15" s="548">
        <f>แยกจำนวนนักเรียน!AV134</f>
        <v>0</v>
      </c>
      <c r="AW15" s="548">
        <f>แยกจำนวนนักเรียน!AW134</f>
        <v>2</v>
      </c>
      <c r="AX15" s="548">
        <f>แยกจำนวนนักเรียน!AX134</f>
        <v>0</v>
      </c>
      <c r="AY15" s="548">
        <f>แยกจำนวนนักเรียน!AY134</f>
        <v>0</v>
      </c>
      <c r="AZ15" s="551">
        <f t="shared" si="34"/>
        <v>2</v>
      </c>
      <c r="BA15" s="554">
        <f t="shared" si="35"/>
        <v>8.3333333333333321</v>
      </c>
      <c r="BC15" s="53"/>
      <c r="BD15" s="53">
        <f t="shared" si="11"/>
        <v>2</v>
      </c>
      <c r="BE15" s="244">
        <f t="shared" si="36"/>
        <v>22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35" customFormat="1">
      <c r="A16" s="548">
        <v>4</v>
      </c>
      <c r="B16" s="548" t="str">
        <f>แยกจำนวนนักเรียน!B135</f>
        <v>บ้านโหล๊ะหาร</v>
      </c>
      <c r="C16" s="548" t="str">
        <f>แยกจำนวนนักเรียน!C135</f>
        <v>ป่าบอน</v>
      </c>
      <c r="D16" s="548">
        <f>แยกจำนวนนักเรียน!D135</f>
        <v>0</v>
      </c>
      <c r="E16" s="548">
        <f>แยกจำนวนนักเรียน!E135</f>
        <v>9</v>
      </c>
      <c r="F16" s="548">
        <f>แยกจำนวนนักเรียน!F135</f>
        <v>4</v>
      </c>
      <c r="G16" s="548" t="str">
        <f>แยกจำนวนนักเรียน!G135</f>
        <v>ป</v>
      </c>
      <c r="H16" s="548">
        <f>แยกจำนวนนักเรียน!H135</f>
        <v>32</v>
      </c>
      <c r="I16" s="549">
        <f t="shared" si="4"/>
        <v>1</v>
      </c>
      <c r="J16" s="548">
        <f>แยกจำนวนนักเรียน!J135</f>
        <v>45</v>
      </c>
      <c r="K16" s="549">
        <f t="shared" si="5"/>
        <v>2</v>
      </c>
      <c r="L16" s="548">
        <f>แยกจำนวนนักเรียน!L135</f>
        <v>30</v>
      </c>
      <c r="M16" s="549">
        <f t="shared" si="12"/>
        <v>1</v>
      </c>
      <c r="N16" s="548">
        <f>แยกจำนวนนักเรียน!N135</f>
        <v>33</v>
      </c>
      <c r="O16" s="549">
        <f t="shared" si="13"/>
        <v>1</v>
      </c>
      <c r="P16" s="548">
        <f>แยกจำนวนนักเรียน!P135</f>
        <v>23</v>
      </c>
      <c r="Q16" s="549">
        <f t="shared" si="14"/>
        <v>1</v>
      </c>
      <c r="R16" s="548">
        <f>แยกจำนวนนักเรียน!R135</f>
        <v>38</v>
      </c>
      <c r="S16" s="549">
        <f t="shared" si="15"/>
        <v>1</v>
      </c>
      <c r="T16" s="548">
        <f>แยกจำนวนนักเรียน!T135</f>
        <v>32</v>
      </c>
      <c r="U16" s="549">
        <f t="shared" si="16"/>
        <v>1</v>
      </c>
      <c r="V16" s="548">
        <f>แยกจำนวนนักเรียน!V135</f>
        <v>35</v>
      </c>
      <c r="W16" s="549">
        <f t="shared" si="17"/>
        <v>1</v>
      </c>
      <c r="X16" s="548">
        <f>แยกจำนวนนักเรียน!X135</f>
        <v>15</v>
      </c>
      <c r="Y16" s="549">
        <f t="shared" si="18"/>
        <v>1</v>
      </c>
      <c r="Z16" s="548">
        <f>แยกจำนวนนักเรียน!Z135</f>
        <v>14</v>
      </c>
      <c r="AA16" s="549">
        <f t="shared" si="19"/>
        <v>1</v>
      </c>
      <c r="AB16" s="548">
        <f>แยกจำนวนนักเรียน!AB135</f>
        <v>5</v>
      </c>
      <c r="AC16" s="549">
        <f t="shared" si="20"/>
        <v>1</v>
      </c>
      <c r="AD16" s="548">
        <f>แยกจำนวนนักเรียน!AD135</f>
        <v>0</v>
      </c>
      <c r="AE16" s="549">
        <f t="shared" si="21"/>
        <v>0</v>
      </c>
      <c r="AF16" s="548">
        <f>แยกจำนวนนักเรียน!AF135</f>
        <v>0</v>
      </c>
      <c r="AG16" s="549">
        <f t="shared" si="22"/>
        <v>0</v>
      </c>
      <c r="AH16" s="548">
        <f>แยกจำนวนนักเรียน!AH135</f>
        <v>0</v>
      </c>
      <c r="AI16" s="549">
        <f t="shared" si="23"/>
        <v>0</v>
      </c>
      <c r="AJ16" s="550">
        <f t="shared" si="24"/>
        <v>302</v>
      </c>
      <c r="AK16" s="551">
        <f t="shared" si="25"/>
        <v>12</v>
      </c>
      <c r="AL16" s="548">
        <f>แยกจำนวนนักเรียน!AL135</f>
        <v>1</v>
      </c>
      <c r="AM16" s="548">
        <f>แยกจำนวนนักเรียน!AM135</f>
        <v>20</v>
      </c>
      <c r="AN16" s="551">
        <f t="shared" si="26"/>
        <v>21</v>
      </c>
      <c r="AO16" s="552">
        <f t="shared" si="27"/>
        <v>1</v>
      </c>
      <c r="AP16" s="494">
        <f t="shared" si="28"/>
        <v>18</v>
      </c>
      <c r="AQ16" s="551">
        <f t="shared" si="29"/>
        <v>19</v>
      </c>
      <c r="AR16" s="553">
        <f t="shared" si="30"/>
        <v>0</v>
      </c>
      <c r="AS16" s="553">
        <f t="shared" si="31"/>
        <v>2</v>
      </c>
      <c r="AT16" s="553">
        <f t="shared" si="32"/>
        <v>2</v>
      </c>
      <c r="AU16" s="554">
        <f t="shared" si="33"/>
        <v>10.526315789473683</v>
      </c>
      <c r="AV16" s="548">
        <f>แยกจำนวนนักเรียน!AV135</f>
        <v>0</v>
      </c>
      <c r="AW16" s="548">
        <f>แยกจำนวนนักเรียน!AW135</f>
        <v>0</v>
      </c>
      <c r="AX16" s="548">
        <f>แยกจำนวนนักเรียน!AX135</f>
        <v>0</v>
      </c>
      <c r="AY16" s="548">
        <f>แยกจำนวนนักเรียน!AY135</f>
        <v>0</v>
      </c>
      <c r="AZ16" s="551">
        <f t="shared" si="34"/>
        <v>2</v>
      </c>
      <c r="BA16" s="554">
        <f t="shared" si="35"/>
        <v>10.526315789473683</v>
      </c>
      <c r="BC16" s="53"/>
      <c r="BD16" s="53">
        <f t="shared" si="11"/>
        <v>1</v>
      </c>
      <c r="BE16" s="244">
        <f t="shared" si="36"/>
        <v>18</v>
      </c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</row>
    <row r="17" spans="1:89" s="35" customFormat="1">
      <c r="A17" s="548">
        <v>5</v>
      </c>
      <c r="B17" s="548" t="str">
        <f>แยกจำนวนนักเรียน!B136</f>
        <v>บ้านควนประกอบ</v>
      </c>
      <c r="C17" s="548" t="str">
        <f>แยกจำนวนนักเรียน!C136</f>
        <v>กงหรา</v>
      </c>
      <c r="D17" s="548">
        <f>แยกจำนวนนักเรียน!D136</f>
        <v>0</v>
      </c>
      <c r="E17" s="548">
        <f>แยกจำนวนนักเรียน!E136</f>
        <v>15</v>
      </c>
      <c r="F17" s="548">
        <f>แยกจำนวนนักเรียน!F136</f>
        <v>4</v>
      </c>
      <c r="G17" s="548" t="str">
        <f>แยกจำนวนนักเรียน!G136</f>
        <v>ป</v>
      </c>
      <c r="H17" s="548">
        <f>แยกจำนวนนักเรียน!H136</f>
        <v>35</v>
      </c>
      <c r="I17" s="549">
        <f t="shared" si="4"/>
        <v>1</v>
      </c>
      <c r="J17" s="548">
        <f>แยกจำนวนนักเรียน!J136</f>
        <v>37</v>
      </c>
      <c r="K17" s="549">
        <f t="shared" si="5"/>
        <v>1</v>
      </c>
      <c r="L17" s="548">
        <f>แยกจำนวนนักเรียน!L136</f>
        <v>45</v>
      </c>
      <c r="M17" s="549">
        <f t="shared" si="12"/>
        <v>1</v>
      </c>
      <c r="N17" s="548">
        <f>แยกจำนวนนักเรียน!N136</f>
        <v>30</v>
      </c>
      <c r="O17" s="549">
        <f t="shared" si="13"/>
        <v>1</v>
      </c>
      <c r="P17" s="548">
        <f>แยกจำนวนนักเรียน!P136</f>
        <v>31</v>
      </c>
      <c r="Q17" s="549">
        <f t="shared" si="14"/>
        <v>1</v>
      </c>
      <c r="R17" s="548">
        <f>แยกจำนวนนักเรียน!R136</f>
        <v>28</v>
      </c>
      <c r="S17" s="549">
        <f t="shared" si="15"/>
        <v>1</v>
      </c>
      <c r="T17" s="548">
        <f>แยกจำนวนนักเรียน!T136</f>
        <v>35</v>
      </c>
      <c r="U17" s="549">
        <f t="shared" si="16"/>
        <v>1</v>
      </c>
      <c r="V17" s="548">
        <f>แยกจำนวนนักเรียน!V136</f>
        <v>27</v>
      </c>
      <c r="W17" s="549">
        <f t="shared" si="17"/>
        <v>1</v>
      </c>
      <c r="X17" s="548">
        <f>แยกจำนวนนักเรียน!X136</f>
        <v>30</v>
      </c>
      <c r="Y17" s="549">
        <f t="shared" si="18"/>
        <v>1</v>
      </c>
      <c r="Z17" s="548">
        <f>แยกจำนวนนักเรียน!Z136</f>
        <v>29</v>
      </c>
      <c r="AA17" s="549">
        <f t="shared" si="19"/>
        <v>1</v>
      </c>
      <c r="AB17" s="548">
        <f>แยกจำนวนนักเรียน!AB136</f>
        <v>20</v>
      </c>
      <c r="AC17" s="549">
        <f t="shared" si="20"/>
        <v>1</v>
      </c>
      <c r="AD17" s="548">
        <f>แยกจำนวนนักเรียน!AD136</f>
        <v>0</v>
      </c>
      <c r="AE17" s="549">
        <f t="shared" si="21"/>
        <v>0</v>
      </c>
      <c r="AF17" s="548">
        <f>แยกจำนวนนักเรียน!AF136</f>
        <v>0</v>
      </c>
      <c r="AG17" s="549">
        <f t="shared" si="22"/>
        <v>0</v>
      </c>
      <c r="AH17" s="548">
        <f>แยกจำนวนนักเรียน!AH136</f>
        <v>0</v>
      </c>
      <c r="AI17" s="549">
        <f t="shared" si="23"/>
        <v>0</v>
      </c>
      <c r="AJ17" s="550">
        <f t="shared" si="24"/>
        <v>347</v>
      </c>
      <c r="AK17" s="551">
        <f t="shared" si="25"/>
        <v>11</v>
      </c>
      <c r="AL17" s="548">
        <f>แยกจำนวนนักเรียน!AL136</f>
        <v>3</v>
      </c>
      <c r="AM17" s="548">
        <f>แยกจำนวนนักเรียน!AM136</f>
        <v>19</v>
      </c>
      <c r="AN17" s="551">
        <f t="shared" si="26"/>
        <v>22</v>
      </c>
      <c r="AO17" s="552">
        <f t="shared" si="27"/>
        <v>1</v>
      </c>
      <c r="AP17" s="494">
        <f t="shared" si="28"/>
        <v>17</v>
      </c>
      <c r="AQ17" s="551">
        <f t="shared" si="29"/>
        <v>18</v>
      </c>
      <c r="AR17" s="553">
        <f t="shared" si="30"/>
        <v>2</v>
      </c>
      <c r="AS17" s="553">
        <f t="shared" si="31"/>
        <v>2</v>
      </c>
      <c r="AT17" s="553">
        <f t="shared" si="32"/>
        <v>4</v>
      </c>
      <c r="AU17" s="554">
        <f t="shared" si="33"/>
        <v>22.222222222222221</v>
      </c>
      <c r="AV17" s="548">
        <f>แยกจำนวนนักเรียน!AV136</f>
        <v>2</v>
      </c>
      <c r="AW17" s="548">
        <f>แยกจำนวนนักเรียน!AW136</f>
        <v>0</v>
      </c>
      <c r="AX17" s="548">
        <f>แยกจำนวนนักเรียน!AX136</f>
        <v>0</v>
      </c>
      <c r="AY17" s="548">
        <f>แยกจำนวนนักเรียน!AY136</f>
        <v>0</v>
      </c>
      <c r="AZ17" s="551">
        <f t="shared" si="34"/>
        <v>2</v>
      </c>
      <c r="BA17" s="554">
        <f t="shared" si="35"/>
        <v>11.111111111111111</v>
      </c>
      <c r="BC17" s="53"/>
      <c r="BD17" s="53">
        <f t="shared" si="11"/>
        <v>1</v>
      </c>
      <c r="BE17" s="244">
        <f t="shared" si="36"/>
        <v>17</v>
      </c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</row>
    <row r="18" spans="1:89" s="35" customFormat="1">
      <c r="A18" s="557">
        <v>6</v>
      </c>
      <c r="B18" s="557" t="str">
        <f>แยกจำนวนนักเรียน!B137</f>
        <v>บ้านหาดไข่เต่า</v>
      </c>
      <c r="C18" s="557" t="str">
        <f>แยกจำนวนนักเรียน!C137</f>
        <v>บางแก้ว</v>
      </c>
      <c r="D18" s="557">
        <f>แยกจำนวนนักเรียน!D137</f>
        <v>0</v>
      </c>
      <c r="E18" s="557">
        <f>แยกจำนวนนักเรียน!E137</f>
        <v>15</v>
      </c>
      <c r="F18" s="557">
        <f>แยกจำนวนนักเรียน!F137</f>
        <v>4</v>
      </c>
      <c r="G18" s="557" t="str">
        <f>แยกจำนวนนักเรียน!G137</f>
        <v>ป</v>
      </c>
      <c r="H18" s="557">
        <f>แยกจำนวนนักเรียน!H137</f>
        <v>19</v>
      </c>
      <c r="I18" s="558">
        <f t="shared" si="4"/>
        <v>1</v>
      </c>
      <c r="J18" s="557">
        <f>แยกจำนวนนักเรียน!J137</f>
        <v>35</v>
      </c>
      <c r="K18" s="558">
        <f t="shared" si="5"/>
        <v>1</v>
      </c>
      <c r="L18" s="557">
        <f>แยกจำนวนนักเรียน!L137</f>
        <v>36</v>
      </c>
      <c r="M18" s="557">
        <f>แยกจำนวนนักเรียน!M137</f>
        <v>1</v>
      </c>
      <c r="N18" s="557">
        <f>แยกจำนวนนักเรียน!N137</f>
        <v>47</v>
      </c>
      <c r="O18" s="558">
        <f t="shared" si="13"/>
        <v>1</v>
      </c>
      <c r="P18" s="557">
        <f>แยกจำนวนนักเรียน!P137</f>
        <v>42</v>
      </c>
      <c r="Q18" s="558">
        <f t="shared" si="14"/>
        <v>1</v>
      </c>
      <c r="R18" s="557">
        <f>แยกจำนวนนักเรียน!R137</f>
        <v>46</v>
      </c>
      <c r="S18" s="558">
        <f t="shared" si="15"/>
        <v>1</v>
      </c>
      <c r="T18" s="557">
        <f>แยกจำนวนนักเรียน!T137</f>
        <v>34</v>
      </c>
      <c r="U18" s="558">
        <f t="shared" si="16"/>
        <v>1</v>
      </c>
      <c r="V18" s="557">
        <f>แยกจำนวนนักเรียน!V137</f>
        <v>43</v>
      </c>
      <c r="W18" s="558">
        <f t="shared" si="17"/>
        <v>1</v>
      </c>
      <c r="X18" s="557">
        <f>แยกจำนวนนักเรียน!X137</f>
        <v>33</v>
      </c>
      <c r="Y18" s="558">
        <f t="shared" si="18"/>
        <v>1</v>
      </c>
      <c r="Z18" s="557">
        <f>แยกจำนวนนักเรียน!Z137</f>
        <v>35</v>
      </c>
      <c r="AA18" s="558">
        <f t="shared" si="19"/>
        <v>1</v>
      </c>
      <c r="AB18" s="557">
        <f>แยกจำนวนนักเรียน!AB137</f>
        <v>31</v>
      </c>
      <c r="AC18" s="558">
        <f t="shared" si="20"/>
        <v>1</v>
      </c>
      <c r="AD18" s="557">
        <f>แยกจำนวนนักเรียน!AD137</f>
        <v>0</v>
      </c>
      <c r="AE18" s="558">
        <f t="shared" si="21"/>
        <v>0</v>
      </c>
      <c r="AF18" s="557">
        <f>แยกจำนวนนักเรียน!AF137</f>
        <v>0</v>
      </c>
      <c r="AG18" s="558">
        <f t="shared" si="22"/>
        <v>0</v>
      </c>
      <c r="AH18" s="557">
        <f>แยกจำนวนนักเรียน!AH137</f>
        <v>0</v>
      </c>
      <c r="AI18" s="558">
        <f t="shared" si="23"/>
        <v>0</v>
      </c>
      <c r="AJ18" s="559">
        <f t="shared" si="24"/>
        <v>401</v>
      </c>
      <c r="AK18" s="560">
        <f t="shared" si="25"/>
        <v>11</v>
      </c>
      <c r="AL18" s="557">
        <f>แยกจำนวนนักเรียน!AL137</f>
        <v>2</v>
      </c>
      <c r="AM18" s="557">
        <f>แยกจำนวนนักเรียน!AM137</f>
        <v>23</v>
      </c>
      <c r="AN18" s="560">
        <f t="shared" si="26"/>
        <v>25</v>
      </c>
      <c r="AO18" s="561">
        <f t="shared" si="27"/>
        <v>2</v>
      </c>
      <c r="AP18" s="547">
        <f t="shared" si="28"/>
        <v>18</v>
      </c>
      <c r="AQ18" s="560">
        <f t="shared" si="29"/>
        <v>20</v>
      </c>
      <c r="AR18" s="562">
        <f t="shared" si="30"/>
        <v>0</v>
      </c>
      <c r="AS18" s="562">
        <f t="shared" si="31"/>
        <v>5</v>
      </c>
      <c r="AT18" s="562">
        <f t="shared" si="32"/>
        <v>5</v>
      </c>
      <c r="AU18" s="563">
        <f t="shared" si="33"/>
        <v>25</v>
      </c>
      <c r="AV18" s="557">
        <f>แยกจำนวนนักเรียน!AV137</f>
        <v>0</v>
      </c>
      <c r="AW18" s="557">
        <f>แยกจำนวนนักเรียน!AW137</f>
        <v>0</v>
      </c>
      <c r="AX18" s="557">
        <f>แยกจำนวนนักเรียน!AX137</f>
        <v>0</v>
      </c>
      <c r="AY18" s="557">
        <f>แยกจำนวนนักเรียน!AY137</f>
        <v>0</v>
      </c>
      <c r="AZ18" s="560">
        <f t="shared" si="34"/>
        <v>5</v>
      </c>
      <c r="BA18" s="563">
        <f t="shared" si="35"/>
        <v>25</v>
      </c>
      <c r="BC18" s="53"/>
      <c r="BD18" s="53">
        <f t="shared" si="11"/>
        <v>2</v>
      </c>
      <c r="BE18" s="244">
        <f t="shared" si="36"/>
        <v>18</v>
      </c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</row>
    <row r="19" spans="1:89" s="40" customFormat="1" ht="22.5" customHeight="1">
      <c r="A19" s="843" t="s">
        <v>511</v>
      </c>
      <c r="B19" s="844"/>
      <c r="C19" s="844"/>
      <c r="D19" s="844"/>
      <c r="E19" s="844"/>
      <c r="F19" s="844"/>
      <c r="G19" s="844"/>
      <c r="H19" s="39">
        <f t="shared" ref="H19:AT19" si="37">SUM(H12:H18)</f>
        <v>219</v>
      </c>
      <c r="I19" s="39">
        <f t="shared" si="37"/>
        <v>8</v>
      </c>
      <c r="J19" s="39">
        <f t="shared" si="37"/>
        <v>268</v>
      </c>
      <c r="K19" s="39">
        <f t="shared" si="37"/>
        <v>10</v>
      </c>
      <c r="L19" s="39">
        <f t="shared" si="37"/>
        <v>255</v>
      </c>
      <c r="M19" s="39">
        <f t="shared" si="37"/>
        <v>8</v>
      </c>
      <c r="N19" s="39">
        <f t="shared" si="37"/>
        <v>221</v>
      </c>
      <c r="O19" s="39">
        <f t="shared" si="37"/>
        <v>6</v>
      </c>
      <c r="P19" s="39">
        <f t="shared" si="37"/>
        <v>216</v>
      </c>
      <c r="Q19" s="39">
        <f t="shared" si="37"/>
        <v>6</v>
      </c>
      <c r="R19" s="39">
        <f t="shared" si="37"/>
        <v>263</v>
      </c>
      <c r="S19" s="39">
        <f t="shared" si="37"/>
        <v>8</v>
      </c>
      <c r="T19" s="39">
        <f t="shared" si="37"/>
        <v>215</v>
      </c>
      <c r="U19" s="39">
        <f t="shared" si="37"/>
        <v>7</v>
      </c>
      <c r="V19" s="39">
        <f t="shared" si="37"/>
        <v>214</v>
      </c>
      <c r="W19" s="39">
        <f t="shared" si="37"/>
        <v>6</v>
      </c>
      <c r="X19" s="39">
        <f t="shared" si="37"/>
        <v>187</v>
      </c>
      <c r="Y19" s="39">
        <f t="shared" si="37"/>
        <v>7</v>
      </c>
      <c r="Z19" s="39">
        <f t="shared" si="37"/>
        <v>177</v>
      </c>
      <c r="AA19" s="39">
        <f t="shared" si="37"/>
        <v>6</v>
      </c>
      <c r="AB19" s="39">
        <f t="shared" si="37"/>
        <v>114</v>
      </c>
      <c r="AC19" s="39">
        <f t="shared" si="37"/>
        <v>6</v>
      </c>
      <c r="AD19" s="39">
        <f t="shared" si="37"/>
        <v>0</v>
      </c>
      <c r="AE19" s="39">
        <f t="shared" si="37"/>
        <v>0</v>
      </c>
      <c r="AF19" s="39">
        <f t="shared" si="37"/>
        <v>0</v>
      </c>
      <c r="AG19" s="39">
        <f t="shared" si="37"/>
        <v>0</v>
      </c>
      <c r="AH19" s="39">
        <f t="shared" si="37"/>
        <v>0</v>
      </c>
      <c r="AI19" s="39">
        <f t="shared" si="37"/>
        <v>0</v>
      </c>
      <c r="AJ19" s="39">
        <f t="shared" si="37"/>
        <v>2349</v>
      </c>
      <c r="AK19" s="39">
        <f t="shared" si="37"/>
        <v>78</v>
      </c>
      <c r="AL19" s="39">
        <f t="shared" si="37"/>
        <v>12</v>
      </c>
      <c r="AM19" s="39">
        <f t="shared" si="37"/>
        <v>133</v>
      </c>
      <c r="AN19" s="39">
        <f t="shared" si="37"/>
        <v>145</v>
      </c>
      <c r="AO19" s="39">
        <f t="shared" si="37"/>
        <v>10</v>
      </c>
      <c r="AP19" s="39">
        <f t="shared" si="37"/>
        <v>118</v>
      </c>
      <c r="AQ19" s="39">
        <f t="shared" si="37"/>
        <v>128</v>
      </c>
      <c r="AR19" s="39">
        <f t="shared" si="37"/>
        <v>2</v>
      </c>
      <c r="AS19" s="39">
        <f t="shared" si="37"/>
        <v>15</v>
      </c>
      <c r="AT19" s="39">
        <f t="shared" si="37"/>
        <v>17</v>
      </c>
      <c r="AU19" s="50">
        <f>SUM(AT19)/AQ19*100</f>
        <v>13.28125</v>
      </c>
      <c r="AV19" s="39">
        <f>SUM(AV12:AV18)</f>
        <v>3</v>
      </c>
      <c r="AW19" s="39">
        <f>SUM(AW12:AW18)</f>
        <v>2</v>
      </c>
      <c r="AX19" s="39">
        <f>SUM(AX12:AX18)</f>
        <v>0</v>
      </c>
      <c r="AY19" s="39">
        <f>SUM(AY12:AY18)</f>
        <v>2</v>
      </c>
      <c r="AZ19" s="39">
        <f>SUM(AZ12:AZ18)</f>
        <v>14</v>
      </c>
      <c r="BA19" s="50">
        <f>SUM(AZ19)/AQ19*100</f>
        <v>10.9375</v>
      </c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</row>
    <row r="20" spans="1:89" ht="25.5" customHeight="1"/>
    <row r="21" spans="1:89" ht="25.5" customHeight="1"/>
    <row r="22" spans="1:89" ht="25.5" customHeight="1"/>
    <row r="23" spans="1:89" ht="25.5" customHeight="1"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</row>
    <row r="24" spans="1:89" ht="25.5" customHeight="1"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</row>
    <row r="25" spans="1:89" s="54" customFormat="1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3"/>
      <c r="AV25" s="52"/>
      <c r="AW25" s="52"/>
      <c r="AX25" s="52"/>
      <c r="AY25" s="52"/>
      <c r="AZ25" s="52"/>
      <c r="BA25" s="53"/>
    </row>
    <row r="26" spans="1:89" s="54" customFormat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3"/>
      <c r="AV26" s="52"/>
      <c r="AW26" s="52"/>
      <c r="AX26" s="52"/>
      <c r="AY26" s="52"/>
      <c r="AZ26" s="52"/>
      <c r="BA26" s="53"/>
    </row>
    <row r="27" spans="1:89" s="54" customFormat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3"/>
      <c r="AV27" s="52"/>
      <c r="AW27" s="52"/>
      <c r="AX27" s="52"/>
      <c r="AY27" s="52"/>
      <c r="AZ27" s="52"/>
      <c r="BA27" s="53"/>
    </row>
    <row r="28" spans="1:89" s="54" customFormat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3"/>
      <c r="AV28" s="52"/>
      <c r="AW28" s="52"/>
      <c r="AX28" s="52"/>
      <c r="AY28" s="52"/>
      <c r="AZ28" s="52"/>
      <c r="BA28" s="53"/>
    </row>
    <row r="29" spans="1:89" s="54" customForma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3"/>
      <c r="AV29" s="52"/>
      <c r="AW29" s="52"/>
      <c r="AX29" s="52"/>
      <c r="AY29" s="52"/>
      <c r="AZ29" s="52"/>
      <c r="BA29" s="53"/>
    </row>
    <row r="30" spans="1:89" s="54" customForma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3"/>
      <c r="AV30" s="52"/>
      <c r="AW30" s="52"/>
      <c r="AX30" s="52"/>
      <c r="AY30" s="52"/>
      <c r="AZ30" s="52"/>
      <c r="BA30" s="53"/>
    </row>
    <row r="31" spans="1:89" s="54" customForma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3"/>
      <c r="AV31" s="52"/>
      <c r="AW31" s="52"/>
      <c r="AX31" s="52"/>
      <c r="AY31" s="52"/>
      <c r="AZ31" s="52"/>
      <c r="BA31" s="53"/>
    </row>
    <row r="32" spans="1:89" s="54" customForma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3"/>
      <c r="AV32" s="52"/>
      <c r="AW32" s="52"/>
      <c r="AX32" s="52"/>
      <c r="AY32" s="52"/>
      <c r="AZ32" s="52"/>
      <c r="BA32" s="53"/>
    </row>
    <row r="33" spans="1:53" s="54" customForma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3"/>
      <c r="AV33" s="52"/>
      <c r="AW33" s="52"/>
      <c r="AX33" s="52"/>
      <c r="AY33" s="52"/>
      <c r="AZ33" s="52"/>
      <c r="BA33" s="53"/>
    </row>
    <row r="34" spans="1:53" s="54" customForma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3"/>
      <c r="AV34" s="52"/>
      <c r="AW34" s="52"/>
      <c r="AX34" s="52"/>
      <c r="AY34" s="52"/>
      <c r="AZ34" s="52"/>
      <c r="BA34" s="53"/>
    </row>
    <row r="35" spans="1:53" s="54" customForma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3"/>
      <c r="AV35" s="52"/>
      <c r="AW35" s="52"/>
      <c r="AX35" s="52"/>
      <c r="AY35" s="52"/>
      <c r="AZ35" s="52"/>
      <c r="BA35" s="53"/>
    </row>
    <row r="36" spans="1:53" s="54" customForma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3"/>
      <c r="AV36" s="52"/>
      <c r="AW36" s="52"/>
      <c r="AX36" s="52"/>
      <c r="AY36" s="52"/>
      <c r="AZ36" s="52"/>
      <c r="BA36" s="53"/>
    </row>
    <row r="37" spans="1:53" s="54" customForma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3"/>
      <c r="AV37" s="52"/>
      <c r="AW37" s="52"/>
      <c r="AX37" s="52"/>
      <c r="AY37" s="52"/>
      <c r="AZ37" s="52"/>
      <c r="BA37" s="53"/>
    </row>
    <row r="38" spans="1:53" s="54" customForma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3"/>
      <c r="AV38" s="52"/>
      <c r="AW38" s="52"/>
      <c r="AX38" s="52"/>
      <c r="AY38" s="52"/>
      <c r="AZ38" s="52"/>
      <c r="BA38" s="53"/>
    </row>
    <row r="39" spans="1:53" s="54" customForma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3"/>
      <c r="AV39" s="52"/>
      <c r="AW39" s="52"/>
      <c r="AX39" s="52"/>
      <c r="AY39" s="52"/>
      <c r="AZ39" s="52"/>
      <c r="BA39" s="53"/>
    </row>
    <row r="40" spans="1:53" s="54" customForma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3"/>
      <c r="AV40" s="52"/>
      <c r="AW40" s="52"/>
      <c r="AX40" s="52"/>
      <c r="AY40" s="52"/>
      <c r="AZ40" s="52"/>
      <c r="BA40" s="53"/>
    </row>
    <row r="41" spans="1:53" s="54" customForma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3"/>
      <c r="AV41" s="52"/>
      <c r="AW41" s="52"/>
      <c r="AX41" s="52"/>
      <c r="AY41" s="52"/>
      <c r="AZ41" s="52"/>
      <c r="BA41" s="53"/>
    </row>
    <row r="42" spans="1:53" s="54" customForma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3"/>
      <c r="AV42" s="52"/>
      <c r="AW42" s="52"/>
      <c r="AX42" s="52"/>
      <c r="AY42" s="52"/>
      <c r="AZ42" s="52"/>
      <c r="BA42" s="53"/>
    </row>
    <row r="43" spans="1:53" s="54" customForma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3"/>
      <c r="AV43" s="52"/>
      <c r="AW43" s="52"/>
      <c r="AX43" s="52"/>
      <c r="AY43" s="52"/>
      <c r="AZ43" s="52"/>
      <c r="BA43" s="53"/>
    </row>
    <row r="44" spans="1:53" s="54" customForma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3"/>
      <c r="AV44" s="52"/>
      <c r="AW44" s="52"/>
      <c r="AX44" s="52"/>
      <c r="AY44" s="52"/>
      <c r="AZ44" s="52"/>
      <c r="BA44" s="53"/>
    </row>
    <row r="45" spans="1:53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3"/>
      <c r="AV45" s="52"/>
      <c r="AW45" s="52"/>
      <c r="AX45" s="52"/>
      <c r="AY45" s="52"/>
      <c r="AZ45" s="52"/>
      <c r="BA45" s="53"/>
    </row>
    <row r="46" spans="1:53" s="54" customForma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3"/>
      <c r="AV46" s="52"/>
      <c r="AW46" s="52"/>
      <c r="AX46" s="52"/>
      <c r="AY46" s="52"/>
      <c r="AZ46" s="52"/>
      <c r="BA46" s="53"/>
    </row>
    <row r="47" spans="1:53" s="54" customForma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3"/>
      <c r="AV47" s="52"/>
      <c r="AW47" s="52"/>
      <c r="AX47" s="52"/>
      <c r="AY47" s="52"/>
      <c r="AZ47" s="52"/>
      <c r="BA47" s="53"/>
    </row>
    <row r="48" spans="1:53" s="54" customForma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3"/>
      <c r="AV48" s="52"/>
      <c r="AW48" s="52"/>
      <c r="AX48" s="52"/>
      <c r="AY48" s="52"/>
      <c r="AZ48" s="52"/>
      <c r="BA48" s="53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3"/>
      <c r="AV49" s="52"/>
      <c r="AW49" s="52"/>
      <c r="AX49" s="52"/>
      <c r="AY49" s="52"/>
      <c r="AZ49" s="52"/>
      <c r="BA49" s="53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3"/>
      <c r="AV50" s="52"/>
      <c r="AW50" s="52"/>
      <c r="AX50" s="52"/>
      <c r="AY50" s="52"/>
      <c r="AZ50" s="52"/>
      <c r="BA50" s="53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3"/>
      <c r="AV51" s="52"/>
      <c r="AW51" s="52"/>
      <c r="AX51" s="52"/>
      <c r="AY51" s="52"/>
      <c r="AZ51" s="52"/>
      <c r="BA51" s="53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3"/>
      <c r="AV52" s="52"/>
      <c r="AW52" s="52"/>
      <c r="AX52" s="52"/>
      <c r="AY52" s="52"/>
      <c r="AZ52" s="52"/>
      <c r="BA52" s="53"/>
    </row>
  </sheetData>
  <mergeCells count="61">
    <mergeCell ref="A19:G19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18">
    <cfRule type="cellIs" dxfId="24" priority="14" stopIfTrue="1" operator="notBetween">
      <formula>1</formula>
      <formula>1</formula>
    </cfRule>
  </conditionalFormatting>
  <conditionalFormatting sqref="BD2">
    <cfRule type="cellIs" dxfId="23" priority="15" stopIfTrue="1" operator="greaterThan">
      <formula>1</formula>
    </cfRule>
  </conditionalFormatting>
  <conditionalFormatting sqref="AJ12:AJ18">
    <cfRule type="cellIs" dxfId="22" priority="16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121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AX21" sqref="AX21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30.75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245">
        <f t="shared" ref="AP1" si="3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164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222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37" t="s">
        <v>0</v>
      </c>
      <c r="B7" s="235"/>
      <c r="C7" s="238"/>
      <c r="D7" s="238"/>
      <c r="E7" s="235" t="s">
        <v>8</v>
      </c>
      <c r="F7" s="235"/>
      <c r="G7" s="237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235"/>
      <c r="AV7" s="235"/>
      <c r="AW7" s="235" t="s">
        <v>22</v>
      </c>
      <c r="AX7" s="235" t="s">
        <v>22</v>
      </c>
      <c r="AY7" s="235" t="s">
        <v>40</v>
      </c>
      <c r="AZ7" s="239" t="s">
        <v>49</v>
      </c>
      <c r="BA7" s="239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41"/>
      <c r="C8" s="8" t="s">
        <v>6</v>
      </c>
      <c r="D8" s="8"/>
      <c r="E8" s="241" t="s">
        <v>10</v>
      </c>
      <c r="F8" s="241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31" t="s">
        <v>111</v>
      </c>
      <c r="Y8" s="832"/>
      <c r="Z8" s="831" t="s">
        <v>112</v>
      </c>
      <c r="AA8" s="832"/>
      <c r="AB8" s="831" t="s">
        <v>113</v>
      </c>
      <c r="AC8" s="832"/>
      <c r="AD8" s="831" t="s">
        <v>114</v>
      </c>
      <c r="AE8" s="832"/>
      <c r="AF8" s="831" t="s">
        <v>115</v>
      </c>
      <c r="AG8" s="832"/>
      <c r="AH8" s="831" t="s">
        <v>116</v>
      </c>
      <c r="AI8" s="832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241" t="s">
        <v>22</v>
      </c>
      <c r="AW8" s="241" t="s">
        <v>66</v>
      </c>
      <c r="AX8" s="241" t="s">
        <v>68</v>
      </c>
      <c r="AY8" s="241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41" t="s">
        <v>5</v>
      </c>
      <c r="C9" s="8" t="s">
        <v>7</v>
      </c>
      <c r="D9" s="8"/>
      <c r="E9" s="241" t="s">
        <v>9</v>
      </c>
      <c r="F9" s="241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33"/>
      <c r="Y9" s="834"/>
      <c r="Z9" s="833"/>
      <c r="AA9" s="834"/>
      <c r="AB9" s="833"/>
      <c r="AC9" s="834"/>
      <c r="AD9" s="833"/>
      <c r="AE9" s="834"/>
      <c r="AF9" s="833"/>
      <c r="AG9" s="834"/>
      <c r="AH9" s="833"/>
      <c r="AI9" s="834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241" t="s">
        <v>28</v>
      </c>
      <c r="AV9" s="241" t="s">
        <v>37</v>
      </c>
      <c r="AW9" s="241" t="s">
        <v>67</v>
      </c>
      <c r="AX9" s="241" t="s">
        <v>67</v>
      </c>
      <c r="AY9" s="241" t="s">
        <v>39</v>
      </c>
      <c r="AZ9" s="9" t="s">
        <v>73</v>
      </c>
      <c r="BA9" s="241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41"/>
      <c r="C10" s="8"/>
      <c r="D10" s="8"/>
      <c r="E10" s="241" t="s">
        <v>11</v>
      </c>
      <c r="F10" s="241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38" t="s">
        <v>18</v>
      </c>
      <c r="Y10" s="838" t="s">
        <v>19</v>
      </c>
      <c r="Z10" s="838" t="s">
        <v>18</v>
      </c>
      <c r="AA10" s="838" t="s">
        <v>19</v>
      </c>
      <c r="AB10" s="838" t="s">
        <v>18</v>
      </c>
      <c r="AC10" s="838" t="s">
        <v>19</v>
      </c>
      <c r="AD10" s="838" t="s">
        <v>18</v>
      </c>
      <c r="AE10" s="838" t="s">
        <v>19</v>
      </c>
      <c r="AF10" s="838" t="s">
        <v>18</v>
      </c>
      <c r="AG10" s="838" t="s">
        <v>19</v>
      </c>
      <c r="AH10" s="838" t="s">
        <v>18</v>
      </c>
      <c r="AI10" s="838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241"/>
      <c r="AV10" s="172" t="s">
        <v>439</v>
      </c>
      <c r="AW10" s="241" t="s">
        <v>38</v>
      </c>
      <c r="AX10" s="241" t="s">
        <v>38</v>
      </c>
      <c r="AY10" s="241" t="s">
        <v>41</v>
      </c>
      <c r="AZ10" s="9" t="s">
        <v>74</v>
      </c>
      <c r="BA10" s="241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36"/>
      <c r="C11" s="240"/>
      <c r="D11" s="240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0"/>
      <c r="Y11" s="840"/>
      <c r="Z11" s="840"/>
      <c r="AA11" s="840"/>
      <c r="AB11" s="840"/>
      <c r="AC11" s="840"/>
      <c r="AD11" s="840"/>
      <c r="AE11" s="840"/>
      <c r="AF11" s="840"/>
      <c r="AG11" s="840"/>
      <c r="AH11" s="840"/>
      <c r="AI11" s="840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78"/>
      <c r="B12" s="78"/>
      <c r="C12" s="78"/>
      <c r="D12" s="78"/>
      <c r="E12" s="78"/>
      <c r="F12" s="78"/>
      <c r="G12" s="78"/>
      <c r="H12" s="79"/>
      <c r="I12" s="230">
        <f t="shared" ref="I12:K27" si="4">IF(H12=0,0,IF(H12&lt;10,1,IF(MOD(H12,30)&lt;10,ROUNDDOWN(H12/30,0),ROUNDUP(H12/30,0))))</f>
        <v>0</v>
      </c>
      <c r="J12" s="79"/>
      <c r="K12" s="230">
        <f t="shared" ref="K12" si="5">IF(J12=0,0,IF(J12&lt;10,1,IF(MOD(J12,30)&lt;10,ROUNDDOWN(J12/30,0),ROUNDUP(J12/30,0))))</f>
        <v>0</v>
      </c>
      <c r="L12" s="83"/>
      <c r="M12" s="230">
        <f>IF(L12=0,0,IF(L12&lt;10,1,IF(MOD(L12,40)&lt;10,ROUNDDOWN(L12/40,0),ROUNDUP(L12/40,0))))</f>
        <v>0</v>
      </c>
      <c r="N12" s="83"/>
      <c r="O12" s="230">
        <f>IF(N12=0,0,IF(N12&lt;10,1,IF(MOD(N12,40)&lt;10,ROUNDDOWN(N12/40,0),ROUNDUP(N12/40,0))))</f>
        <v>0</v>
      </c>
      <c r="P12" s="83"/>
      <c r="Q12" s="230">
        <f>IF(P12=0,0,IF(P12&lt;10,1,IF(MOD(P12,40)&lt;10,ROUNDDOWN(P12/40,0),ROUNDUP(P12/40,0))))</f>
        <v>0</v>
      </c>
      <c r="R12" s="83"/>
      <c r="S12" s="230">
        <f>IF(R12=0,0,IF(R12&lt;10,1,IF(MOD(R12,40)&lt;10,ROUNDDOWN(R12/40,0),ROUNDUP(R12/40,0))))</f>
        <v>0</v>
      </c>
      <c r="T12" s="83"/>
      <c r="U12" s="230">
        <f>IF(T12=0,0,IF(T12&lt;10,1,IF(MOD(T12,40)&lt;10,ROUNDDOWN(T12/40,0),ROUNDUP(T12/40,0))))</f>
        <v>0</v>
      </c>
      <c r="V12" s="83"/>
      <c r="W12" s="230">
        <f>IF(V12=0,0,IF(V12&lt;10,1,IF(MOD(V12,40)&lt;10,ROUNDDOWN(V12/40,0),ROUNDUP(V12/40,0))))</f>
        <v>0</v>
      </c>
      <c r="X12" s="83"/>
      <c r="Y12" s="230">
        <f>IF(X12=0,0,IF(X12&lt;10,1,IF(MOD(X12,40)&lt;10,ROUNDDOWN(X12/40,0),ROUNDUP(X12/40,0))))</f>
        <v>0</v>
      </c>
      <c r="Z12" s="83"/>
      <c r="AA12" s="230">
        <f>IF(Z12=0,0,IF(Z12&lt;10,1,IF(MOD(Z12,40)&lt;10,ROUNDDOWN(Z12/40,0),ROUNDUP(Z12/40,0))))</f>
        <v>0</v>
      </c>
      <c r="AB12" s="83"/>
      <c r="AC12" s="230">
        <f>IF(AB12=0,0,IF(AB12&lt;10,1,IF(MOD(AB12,40)&lt;10,ROUNDDOWN(AB12/40,0),ROUNDUP(AB12/40,0))))</f>
        <v>0</v>
      </c>
      <c r="AD12" s="83"/>
      <c r="AE12" s="230">
        <f>IF(AD12=0,0,IF(AD12&lt;10,1,IF(MOD(AD12,40)&lt;10,ROUNDDOWN(AD12/40,0),ROUNDUP(AD12/40,0))))</f>
        <v>0</v>
      </c>
      <c r="AF12" s="83"/>
      <c r="AG12" s="230">
        <f>IF(AF12=0,0,IF(AF12&lt;10,1,IF(MOD(AF12,40)&lt;10,ROUNDDOWN(AF12/40,0),ROUNDUP(AF12/40,0))))</f>
        <v>0</v>
      </c>
      <c r="AH12" s="83"/>
      <c r="AI12" s="230">
        <f>IF(AH12=0,0,IF(AH12&lt;10,1,IF(MOD(AH12,40)&lt;10,ROUNDDOWN(AH12/40,0),ROUNDUP(AH12/40,0))))</f>
        <v>0</v>
      </c>
      <c r="AJ12" s="108">
        <f>SUM(H12)+T12+V12+X12+Z12+AB12+AD12+AF12+AH12+J12+L12+N12+P12+R12</f>
        <v>0</v>
      </c>
      <c r="AK12" s="84">
        <f t="shared" ref="AK12:AK75" si="6">SUM(I12+U12+W12+Y12+AA12+AC12+AE12+AG12+AI12+K12+M12+O12+Q12+S12)</f>
        <v>0</v>
      </c>
      <c r="AL12" s="83"/>
      <c r="AM12" s="83"/>
      <c r="AN12" s="84">
        <f>SUM(AL12:AM12)</f>
        <v>0</v>
      </c>
      <c r="AO12" s="169">
        <f t="shared" ref="AO12:AO75" si="7">IF(AJ12&lt;=0,0,IF(AJ12&lt;=359,1,IF(AJ12&lt;=719,2,IF(AJ12&lt;=1079,3,IF(AJ12&lt;=1679,4,IF(AJ12&lt;=1680,5,IF(AJ12&lt;=1680,1,5)))))))</f>
        <v>0</v>
      </c>
      <c r="AP12" s="246">
        <f>ROUND(((((I12+K12)*30)+(H12+J12))/50+(((M12+O12+Q12+U12+W12+S12)*40)+(L12+N12+P12+R12+T12+V12))/50+(Y12+AA12+AC12+AE12+AG12+AI12)*2),0)</f>
        <v>0</v>
      </c>
      <c r="AQ12" s="84">
        <f>SUM(AO12:AP12)</f>
        <v>0</v>
      </c>
      <c r="AR12" s="85">
        <f t="shared" ref="AR12:AT13" si="8">SUM(AL12)-AO12</f>
        <v>0</v>
      </c>
      <c r="AS12" s="85">
        <f t="shared" ref="AS12" si="9">SUM(AM12)-AP12</f>
        <v>0</v>
      </c>
      <c r="AT12" s="85">
        <f t="shared" ref="AT12" si="10">SUM(AN12)-AQ12</f>
        <v>0</v>
      </c>
      <c r="AU12" s="86" t="e">
        <f>SUM(AT12)/AQ12*100</f>
        <v>#DIV/0!</v>
      </c>
      <c r="AV12" s="83"/>
      <c r="AW12" s="83"/>
      <c r="AX12" s="83"/>
      <c r="AY12" s="83"/>
      <c r="AZ12" s="84">
        <f>SUM(AT12)-AV12-AW12+AX12+AY12</f>
        <v>0</v>
      </c>
      <c r="BA12" s="86" t="e">
        <f>SUM(AZ12)/AQ12*100</f>
        <v>#DIV/0!</v>
      </c>
      <c r="BC12" s="53"/>
      <c r="BD12" s="53">
        <f t="shared" ref="BD12:BD75" si="11">IF(AJ12&lt;=0,0,IF(AJ12&lt;=359,1,IF(AJ12&lt;=719,2,IF(AJ12&lt;=1079,3,IF(AJ12&lt;=1679,4,IF(AJ12&lt;=1680,5,IF(AJ12&lt;=1680,1,5)))))))</f>
        <v>0</v>
      </c>
      <c r="BE12" s="244">
        <f>ROUND(((((I12+K12)*30)+(H12+J12))/50+(((M12+O12+Q12+U12+W12+S12)*40)+(L12+N12+P12+R12+T12+V12))/50+(Y12+AA12+AC12+AE12+AG12+AI12)*2),0)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83"/>
      <c r="B13" s="83"/>
      <c r="C13" s="83"/>
      <c r="D13" s="83"/>
      <c r="E13" s="83"/>
      <c r="F13" s="83"/>
      <c r="G13" s="83"/>
      <c r="H13" s="83"/>
      <c r="I13" s="230">
        <f t="shared" si="4"/>
        <v>0</v>
      </c>
      <c r="J13" s="83"/>
      <c r="K13" s="230">
        <f t="shared" si="4"/>
        <v>0</v>
      </c>
      <c r="L13" s="83"/>
      <c r="M13" s="230">
        <f>IF(L13=0,0,IF(L13&lt;10,1,IF(MOD(L13,40)&lt;10,ROUNDDOWN(L13/40,0),ROUNDUP(L13/40,0))))</f>
        <v>0</v>
      </c>
      <c r="N13" s="83"/>
      <c r="O13" s="230">
        <f>IF(N13=0,0,IF(N13&lt;10,1,IF(MOD(N13,40)&lt;10,ROUNDDOWN(N13/40,0),ROUNDUP(N13/40,0))))</f>
        <v>0</v>
      </c>
      <c r="P13" s="83"/>
      <c r="Q13" s="230">
        <f>IF(P13=0,0,IF(P13&lt;10,1,IF(MOD(P13,40)&lt;10,ROUNDDOWN(P13/40,0),ROUNDUP(P13/40,0))))</f>
        <v>0</v>
      </c>
      <c r="R13" s="83"/>
      <c r="S13" s="230">
        <f>IF(R13=0,0,IF(R13&lt;10,1,IF(MOD(R13,40)&lt;10,ROUNDDOWN(R13/40,0),ROUNDUP(R13/40,0))))</f>
        <v>0</v>
      </c>
      <c r="T13" s="83"/>
      <c r="U13" s="230">
        <f>IF(T13=0,0,IF(T13&lt;10,1,IF(MOD(T13,40)&lt;10,ROUNDDOWN(T13/40,0),ROUNDUP(T13/40,0))))</f>
        <v>0</v>
      </c>
      <c r="V13" s="83"/>
      <c r="W13" s="230">
        <f>IF(V13=0,0,IF(V13&lt;10,1,IF(MOD(V13,40)&lt;10,ROUNDDOWN(V13/40,0),ROUNDUP(V13/40,0))))</f>
        <v>0</v>
      </c>
      <c r="X13" s="83"/>
      <c r="Y13" s="230">
        <f>IF(X13=0,0,IF(X13&lt;10,1,IF(MOD(X13,40)&lt;10,ROUNDDOWN(X13/40,0),ROUNDUP(X13/40,0))))</f>
        <v>0</v>
      </c>
      <c r="Z13" s="83"/>
      <c r="AA13" s="230">
        <f>IF(Z13=0,0,IF(Z13&lt;10,1,IF(MOD(Z13,40)&lt;10,ROUNDDOWN(Z13/40,0),ROUNDUP(Z13/40,0))))</f>
        <v>0</v>
      </c>
      <c r="AB13" s="83"/>
      <c r="AC13" s="230">
        <f>IF(AB13=0,0,IF(AB13&lt;10,1,IF(MOD(AB13,40)&lt;10,ROUNDDOWN(AB13/40,0),ROUNDUP(AB13/40,0))))</f>
        <v>0</v>
      </c>
      <c r="AD13" s="83"/>
      <c r="AE13" s="230">
        <f>IF(AD13=0,0,IF(AD13&lt;10,1,IF(MOD(AD13,40)&lt;10,ROUNDDOWN(AD13/40,0),ROUNDUP(AD13/40,0))))</f>
        <v>0</v>
      </c>
      <c r="AF13" s="83"/>
      <c r="AG13" s="230">
        <f>IF(AF13=0,0,IF(AF13&lt;10,1,IF(MOD(AF13,40)&lt;10,ROUNDDOWN(AF13/40,0),ROUNDUP(AF13/40,0))))</f>
        <v>0</v>
      </c>
      <c r="AH13" s="83"/>
      <c r="AI13" s="230">
        <f>IF(AH13=0,0,IF(AH13&lt;10,1,IF(MOD(AH13,40)&lt;10,ROUNDDOWN(AH13/40,0),ROUNDUP(AH13/40,0))))</f>
        <v>0</v>
      </c>
      <c r="AJ13" s="108">
        <f>SUM(H13)+T13+V13+X13+Z13+AB13+AD13+AF13+AH13+J13+L13+N13+P13+R13</f>
        <v>0</v>
      </c>
      <c r="AK13" s="84">
        <f t="shared" si="6"/>
        <v>0</v>
      </c>
      <c r="AL13" s="83"/>
      <c r="AM13" s="83"/>
      <c r="AN13" s="84">
        <f>SUM(AL13:AM13)</f>
        <v>0</v>
      </c>
      <c r="AO13" s="169">
        <f t="shared" si="7"/>
        <v>0</v>
      </c>
      <c r="AP13" s="247">
        <f t="shared" ref="AP13:AP76" si="12">ROUND(((((I13+K13)*30)+(H13+J13))/50+(((M13+O13+Q13+U13+W13+S13)*40)+(L13+N13+P13+R13+T13+V13))/50+(Y13+AA13+AC13+AE13+AG13+AI13)*2),0)</f>
        <v>0</v>
      </c>
      <c r="AQ13" s="84">
        <f>SUM(AO13:AP13)</f>
        <v>0</v>
      </c>
      <c r="AR13" s="85">
        <f t="shared" si="8"/>
        <v>0</v>
      </c>
      <c r="AS13" s="85">
        <f t="shared" si="8"/>
        <v>0</v>
      </c>
      <c r="AT13" s="85">
        <f t="shared" si="8"/>
        <v>0</v>
      </c>
      <c r="AU13" s="86" t="e">
        <f>SUM(AT13)/AQ13*100</f>
        <v>#DIV/0!</v>
      </c>
      <c r="AV13" s="83"/>
      <c r="AW13" s="83"/>
      <c r="AX13" s="83"/>
      <c r="AY13" s="83"/>
      <c r="AZ13" s="84">
        <f>SUM(AT13)-AV13-AW13+AX13+AY13</f>
        <v>0</v>
      </c>
      <c r="BA13" s="86" t="e">
        <f>SUM(AZ13)/AQ13*100</f>
        <v>#DIV/0!</v>
      </c>
      <c r="BC13" s="53"/>
      <c r="BD13" s="53">
        <f t="shared" si="11"/>
        <v>0</v>
      </c>
      <c r="BE13" s="244">
        <f t="shared" ref="BE13:BE76" si="13">ROUND(((((I13+K13)*30)+(H13+J13))/50+(((M13+O13+Q13+U13+W13+S13)*40)+(L13+N13+P13+R13+T13+V13))/50+(Y13+AA13+AC13+AE13+AG13+AI13)*2),0)</f>
        <v>0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83"/>
      <c r="B14" s="83"/>
      <c r="C14" s="83"/>
      <c r="D14" s="83"/>
      <c r="E14" s="83"/>
      <c r="F14" s="83"/>
      <c r="G14" s="83"/>
      <c r="H14" s="83"/>
      <c r="I14" s="230">
        <f t="shared" si="4"/>
        <v>0</v>
      </c>
      <c r="J14" s="83"/>
      <c r="K14" s="230">
        <f t="shared" si="4"/>
        <v>0</v>
      </c>
      <c r="L14" s="83"/>
      <c r="M14" s="230">
        <f t="shared" ref="M14:M87" si="14">IF(L14=0,0,IF(L14&lt;10,1,IF(MOD(L14,40)&lt;10,ROUNDDOWN(L14/40,0),ROUNDUP(L14/40,0))))</f>
        <v>0</v>
      </c>
      <c r="N14" s="83"/>
      <c r="O14" s="230">
        <f t="shared" ref="O14:O87" si="15">IF(N14=0,0,IF(N14&lt;10,1,IF(MOD(N14,40)&lt;10,ROUNDDOWN(N14/40,0),ROUNDUP(N14/40,0))))</f>
        <v>0</v>
      </c>
      <c r="P14" s="83"/>
      <c r="Q14" s="230">
        <f t="shared" ref="Q14:Q87" si="16">IF(P14=0,0,IF(P14&lt;10,1,IF(MOD(P14,40)&lt;10,ROUNDDOWN(P14/40,0),ROUNDUP(P14/40,0))))</f>
        <v>0</v>
      </c>
      <c r="R14" s="83"/>
      <c r="S14" s="230">
        <f t="shared" ref="S14:S87" si="17">IF(R14=0,0,IF(R14&lt;10,1,IF(MOD(R14,40)&lt;10,ROUNDDOWN(R14/40,0),ROUNDUP(R14/40,0))))</f>
        <v>0</v>
      </c>
      <c r="T14" s="83"/>
      <c r="U14" s="230">
        <f t="shared" ref="U14:U87" si="18">IF(T14=0,0,IF(T14&lt;10,1,IF(MOD(T14,40)&lt;10,ROUNDDOWN(T14/40,0),ROUNDUP(T14/40,0))))</f>
        <v>0</v>
      </c>
      <c r="V14" s="83"/>
      <c r="W14" s="230">
        <f t="shared" ref="W14:W87" si="19">IF(V14=0,0,IF(V14&lt;10,1,IF(MOD(V14,40)&lt;10,ROUNDDOWN(V14/40,0),ROUNDUP(V14/40,0))))</f>
        <v>0</v>
      </c>
      <c r="X14" s="83"/>
      <c r="Y14" s="230">
        <f t="shared" ref="Y14:Y77" si="20">IF(X14=0,0,IF(X14&lt;10,1,IF(MOD(X14,40)&lt;10,ROUNDDOWN(X14/40,0),ROUNDUP(X14/40,0))))</f>
        <v>0</v>
      </c>
      <c r="Z14" s="83"/>
      <c r="AA14" s="230">
        <f t="shared" ref="AA14:AA77" si="21">IF(Z14=0,0,IF(Z14&lt;10,1,IF(MOD(Z14,40)&lt;10,ROUNDDOWN(Z14/40,0),ROUNDUP(Z14/40,0))))</f>
        <v>0</v>
      </c>
      <c r="AB14" s="83"/>
      <c r="AC14" s="230">
        <f t="shared" ref="AC14:AC77" si="22">IF(AB14=0,0,IF(AB14&lt;10,1,IF(MOD(AB14,40)&lt;10,ROUNDDOWN(AB14/40,0),ROUNDUP(AB14/40,0))))</f>
        <v>0</v>
      </c>
      <c r="AD14" s="83"/>
      <c r="AE14" s="230">
        <f t="shared" ref="AE14:AE77" si="23">IF(AD14=0,0,IF(AD14&lt;10,1,IF(MOD(AD14,40)&lt;10,ROUNDDOWN(AD14/40,0),ROUNDUP(AD14/40,0))))</f>
        <v>0</v>
      </c>
      <c r="AF14" s="83"/>
      <c r="AG14" s="230">
        <f t="shared" ref="AG14:AG77" si="24">IF(AF14=0,0,IF(AF14&lt;10,1,IF(MOD(AF14,40)&lt;10,ROUNDDOWN(AF14/40,0),ROUNDUP(AF14/40,0))))</f>
        <v>0</v>
      </c>
      <c r="AH14" s="83"/>
      <c r="AI14" s="230">
        <f t="shared" ref="AI14:AI77" si="25">IF(AH14=0,0,IF(AH14&lt;10,1,IF(MOD(AH14,40)&lt;10,ROUNDDOWN(AH14/40,0),ROUNDUP(AH14/40,0))))</f>
        <v>0</v>
      </c>
      <c r="AJ14" s="108">
        <f t="shared" ref="AJ14:AJ87" si="26">SUM(H14)+T14+V14+X14+Z14+AB14+AD14+AF14+AH14+J14+L14+N14+P14+R14</f>
        <v>0</v>
      </c>
      <c r="AK14" s="84">
        <f t="shared" si="6"/>
        <v>0</v>
      </c>
      <c r="AL14" s="83"/>
      <c r="AM14" s="83"/>
      <c r="AN14" s="84">
        <f t="shared" ref="AN14:AN87" si="27">SUM(AL14:AM14)</f>
        <v>0</v>
      </c>
      <c r="AO14" s="169">
        <f t="shared" si="7"/>
        <v>0</v>
      </c>
      <c r="AP14" s="247">
        <f t="shared" si="12"/>
        <v>0</v>
      </c>
      <c r="AQ14" s="84">
        <f t="shared" ref="AQ14:AQ87" si="28">SUM(AO14:AP14)</f>
        <v>0</v>
      </c>
      <c r="AR14" s="85">
        <f t="shared" ref="AR14:AR87" si="29">SUM(AL14)-AO14</f>
        <v>0</v>
      </c>
      <c r="AS14" s="85">
        <f t="shared" ref="AS14:AS87" si="30">SUM(AM14)-AP14</f>
        <v>0</v>
      </c>
      <c r="AT14" s="85">
        <f t="shared" ref="AT14:AT87" si="31">SUM(AN14)-AQ14</f>
        <v>0</v>
      </c>
      <c r="AU14" s="86" t="e">
        <f t="shared" ref="AU14:AU87" si="32">SUM(AT14)/AQ14*100</f>
        <v>#DIV/0!</v>
      </c>
      <c r="AV14" s="83"/>
      <c r="AW14" s="83"/>
      <c r="AX14" s="83"/>
      <c r="AY14" s="83"/>
      <c r="AZ14" s="84">
        <f t="shared" ref="AZ14:AZ87" si="33">SUM(AT14)-AV14-AW14+AX14+AY14</f>
        <v>0</v>
      </c>
      <c r="BA14" s="86" t="e">
        <f t="shared" ref="BA14:BA87" si="34">SUM(AZ14)/AQ14*100</f>
        <v>#DIV/0!</v>
      </c>
      <c r="BC14" s="53"/>
      <c r="BD14" s="53">
        <f t="shared" si="11"/>
        <v>0</v>
      </c>
      <c r="BE14" s="244">
        <f t="shared" si="13"/>
        <v>0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83"/>
      <c r="B15" s="83"/>
      <c r="C15" s="83"/>
      <c r="D15" s="83"/>
      <c r="E15" s="83"/>
      <c r="F15" s="83"/>
      <c r="G15" s="83"/>
      <c r="H15" s="83"/>
      <c r="I15" s="230">
        <f t="shared" si="4"/>
        <v>0</v>
      </c>
      <c r="J15" s="83"/>
      <c r="K15" s="230">
        <f t="shared" si="4"/>
        <v>0</v>
      </c>
      <c r="L15" s="83"/>
      <c r="M15" s="230">
        <f t="shared" si="14"/>
        <v>0</v>
      </c>
      <c r="N15" s="83"/>
      <c r="O15" s="230">
        <f t="shared" si="15"/>
        <v>0</v>
      </c>
      <c r="P15" s="83"/>
      <c r="Q15" s="230">
        <f t="shared" si="16"/>
        <v>0</v>
      </c>
      <c r="R15" s="83"/>
      <c r="S15" s="230">
        <f t="shared" si="17"/>
        <v>0</v>
      </c>
      <c r="T15" s="83"/>
      <c r="U15" s="230">
        <f t="shared" si="18"/>
        <v>0</v>
      </c>
      <c r="V15" s="83"/>
      <c r="W15" s="230">
        <f t="shared" si="19"/>
        <v>0</v>
      </c>
      <c r="X15" s="83"/>
      <c r="Y15" s="230">
        <f t="shared" si="20"/>
        <v>0</v>
      </c>
      <c r="Z15" s="83"/>
      <c r="AA15" s="230">
        <f t="shared" si="21"/>
        <v>0</v>
      </c>
      <c r="AB15" s="83"/>
      <c r="AC15" s="230">
        <f t="shared" si="22"/>
        <v>0</v>
      </c>
      <c r="AD15" s="83"/>
      <c r="AE15" s="230">
        <f t="shared" si="23"/>
        <v>0</v>
      </c>
      <c r="AF15" s="83"/>
      <c r="AG15" s="230">
        <f t="shared" si="24"/>
        <v>0</v>
      </c>
      <c r="AH15" s="83"/>
      <c r="AI15" s="230">
        <f t="shared" si="25"/>
        <v>0</v>
      </c>
      <c r="AJ15" s="108">
        <f t="shared" si="26"/>
        <v>0</v>
      </c>
      <c r="AK15" s="84">
        <f t="shared" si="6"/>
        <v>0</v>
      </c>
      <c r="AL15" s="83"/>
      <c r="AM15" s="83"/>
      <c r="AN15" s="84">
        <f t="shared" si="27"/>
        <v>0</v>
      </c>
      <c r="AO15" s="169">
        <f t="shared" si="7"/>
        <v>0</v>
      </c>
      <c r="AP15" s="247">
        <f t="shared" si="12"/>
        <v>0</v>
      </c>
      <c r="AQ15" s="84">
        <f t="shared" si="28"/>
        <v>0</v>
      </c>
      <c r="AR15" s="85">
        <f t="shared" si="29"/>
        <v>0</v>
      </c>
      <c r="AS15" s="85">
        <f t="shared" si="30"/>
        <v>0</v>
      </c>
      <c r="AT15" s="85">
        <f t="shared" si="31"/>
        <v>0</v>
      </c>
      <c r="AU15" s="86" t="e">
        <f t="shared" si="32"/>
        <v>#DIV/0!</v>
      </c>
      <c r="AV15" s="83"/>
      <c r="AW15" s="83"/>
      <c r="AX15" s="83"/>
      <c r="AY15" s="83"/>
      <c r="AZ15" s="84">
        <f t="shared" si="33"/>
        <v>0</v>
      </c>
      <c r="BA15" s="86" t="e">
        <f t="shared" si="34"/>
        <v>#DIV/0!</v>
      </c>
      <c r="BC15" s="53"/>
      <c r="BD15" s="53">
        <f t="shared" si="11"/>
        <v>0</v>
      </c>
      <c r="BE15" s="244">
        <f t="shared" si="13"/>
        <v>0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35" customFormat="1">
      <c r="A16" s="83"/>
      <c r="B16" s="83"/>
      <c r="C16" s="83"/>
      <c r="D16" s="83"/>
      <c r="E16" s="83"/>
      <c r="F16" s="83"/>
      <c r="G16" s="83"/>
      <c r="H16" s="83"/>
      <c r="I16" s="230">
        <f t="shared" si="4"/>
        <v>0</v>
      </c>
      <c r="J16" s="83"/>
      <c r="K16" s="230">
        <f t="shared" si="4"/>
        <v>0</v>
      </c>
      <c r="L16" s="83"/>
      <c r="M16" s="230">
        <f t="shared" si="14"/>
        <v>0</v>
      </c>
      <c r="N16" s="83"/>
      <c r="O16" s="230">
        <f t="shared" si="15"/>
        <v>0</v>
      </c>
      <c r="P16" s="83"/>
      <c r="Q16" s="230">
        <f t="shared" si="16"/>
        <v>0</v>
      </c>
      <c r="R16" s="83"/>
      <c r="S16" s="230">
        <f t="shared" si="17"/>
        <v>0</v>
      </c>
      <c r="T16" s="83"/>
      <c r="U16" s="230">
        <f t="shared" si="18"/>
        <v>0</v>
      </c>
      <c r="V16" s="83"/>
      <c r="W16" s="230">
        <f t="shared" si="19"/>
        <v>0</v>
      </c>
      <c r="X16" s="83"/>
      <c r="Y16" s="230">
        <f t="shared" si="20"/>
        <v>0</v>
      </c>
      <c r="Z16" s="83"/>
      <c r="AA16" s="230">
        <f t="shared" si="21"/>
        <v>0</v>
      </c>
      <c r="AB16" s="83"/>
      <c r="AC16" s="230">
        <f t="shared" si="22"/>
        <v>0</v>
      </c>
      <c r="AD16" s="83"/>
      <c r="AE16" s="230">
        <f t="shared" si="23"/>
        <v>0</v>
      </c>
      <c r="AF16" s="83"/>
      <c r="AG16" s="230">
        <f t="shared" si="24"/>
        <v>0</v>
      </c>
      <c r="AH16" s="83"/>
      <c r="AI16" s="230">
        <f t="shared" si="25"/>
        <v>0</v>
      </c>
      <c r="AJ16" s="108">
        <f t="shared" si="26"/>
        <v>0</v>
      </c>
      <c r="AK16" s="84">
        <f t="shared" si="6"/>
        <v>0</v>
      </c>
      <c r="AL16" s="83"/>
      <c r="AM16" s="83"/>
      <c r="AN16" s="84">
        <f t="shared" si="27"/>
        <v>0</v>
      </c>
      <c r="AO16" s="169">
        <f t="shared" si="7"/>
        <v>0</v>
      </c>
      <c r="AP16" s="247">
        <f t="shared" si="12"/>
        <v>0</v>
      </c>
      <c r="AQ16" s="84">
        <f t="shared" si="28"/>
        <v>0</v>
      </c>
      <c r="AR16" s="85">
        <f t="shared" si="29"/>
        <v>0</v>
      </c>
      <c r="AS16" s="85">
        <f t="shared" si="30"/>
        <v>0</v>
      </c>
      <c r="AT16" s="85">
        <f t="shared" si="31"/>
        <v>0</v>
      </c>
      <c r="AU16" s="86" t="e">
        <f t="shared" si="32"/>
        <v>#DIV/0!</v>
      </c>
      <c r="AV16" s="83"/>
      <c r="AW16" s="83"/>
      <c r="AX16" s="83"/>
      <c r="AY16" s="83"/>
      <c r="AZ16" s="84">
        <f t="shared" si="33"/>
        <v>0</v>
      </c>
      <c r="BA16" s="86" t="e">
        <f t="shared" si="34"/>
        <v>#DIV/0!</v>
      </c>
      <c r="BC16" s="53"/>
      <c r="BD16" s="53">
        <f t="shared" si="11"/>
        <v>0</v>
      </c>
      <c r="BE16" s="244">
        <f t="shared" si="13"/>
        <v>0</v>
      </c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</row>
    <row r="17" spans="1:89" s="35" customFormat="1">
      <c r="A17" s="83"/>
      <c r="B17" s="83"/>
      <c r="C17" s="83"/>
      <c r="D17" s="83"/>
      <c r="E17" s="83"/>
      <c r="F17" s="83"/>
      <c r="G17" s="83"/>
      <c r="H17" s="83"/>
      <c r="I17" s="230">
        <f t="shared" si="4"/>
        <v>0</v>
      </c>
      <c r="J17" s="83"/>
      <c r="K17" s="230">
        <f t="shared" si="4"/>
        <v>0</v>
      </c>
      <c r="L17" s="83"/>
      <c r="M17" s="230">
        <f t="shared" si="14"/>
        <v>0</v>
      </c>
      <c r="N17" s="83"/>
      <c r="O17" s="230">
        <f t="shared" si="15"/>
        <v>0</v>
      </c>
      <c r="P17" s="83"/>
      <c r="Q17" s="230">
        <f t="shared" si="16"/>
        <v>0</v>
      </c>
      <c r="R17" s="83"/>
      <c r="S17" s="230">
        <f t="shared" si="17"/>
        <v>0</v>
      </c>
      <c r="T17" s="83"/>
      <c r="U17" s="230">
        <f t="shared" si="18"/>
        <v>0</v>
      </c>
      <c r="V17" s="83"/>
      <c r="W17" s="230">
        <f t="shared" si="19"/>
        <v>0</v>
      </c>
      <c r="X17" s="83"/>
      <c r="Y17" s="230">
        <f t="shared" si="20"/>
        <v>0</v>
      </c>
      <c r="Z17" s="83"/>
      <c r="AA17" s="230">
        <f t="shared" si="21"/>
        <v>0</v>
      </c>
      <c r="AB17" s="83"/>
      <c r="AC17" s="230">
        <f t="shared" si="22"/>
        <v>0</v>
      </c>
      <c r="AD17" s="83"/>
      <c r="AE17" s="230">
        <f t="shared" si="23"/>
        <v>0</v>
      </c>
      <c r="AF17" s="83"/>
      <c r="AG17" s="230">
        <f t="shared" si="24"/>
        <v>0</v>
      </c>
      <c r="AH17" s="83"/>
      <c r="AI17" s="230">
        <f t="shared" si="25"/>
        <v>0</v>
      </c>
      <c r="AJ17" s="108">
        <f t="shared" si="26"/>
        <v>0</v>
      </c>
      <c r="AK17" s="84">
        <f t="shared" si="6"/>
        <v>0</v>
      </c>
      <c r="AL17" s="83"/>
      <c r="AM17" s="83"/>
      <c r="AN17" s="84">
        <f t="shared" si="27"/>
        <v>0</v>
      </c>
      <c r="AO17" s="169">
        <f t="shared" si="7"/>
        <v>0</v>
      </c>
      <c r="AP17" s="247">
        <f t="shared" si="12"/>
        <v>0</v>
      </c>
      <c r="AQ17" s="84">
        <f t="shared" si="28"/>
        <v>0</v>
      </c>
      <c r="AR17" s="85">
        <f t="shared" si="29"/>
        <v>0</v>
      </c>
      <c r="AS17" s="85">
        <f t="shared" si="30"/>
        <v>0</v>
      </c>
      <c r="AT17" s="85">
        <f t="shared" si="31"/>
        <v>0</v>
      </c>
      <c r="AU17" s="86" t="e">
        <f t="shared" si="32"/>
        <v>#DIV/0!</v>
      </c>
      <c r="AV17" s="83"/>
      <c r="AW17" s="83"/>
      <c r="AX17" s="83"/>
      <c r="AY17" s="83"/>
      <c r="AZ17" s="84">
        <f t="shared" si="33"/>
        <v>0</v>
      </c>
      <c r="BA17" s="86" t="e">
        <f t="shared" si="34"/>
        <v>#DIV/0!</v>
      </c>
      <c r="BC17" s="53"/>
      <c r="BD17" s="53">
        <f t="shared" si="11"/>
        <v>0</v>
      </c>
      <c r="BE17" s="244">
        <f t="shared" si="13"/>
        <v>0</v>
      </c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</row>
    <row r="18" spans="1:89" s="35" customFormat="1">
      <c r="A18" s="83"/>
      <c r="B18" s="83"/>
      <c r="C18" s="83"/>
      <c r="D18" s="83"/>
      <c r="E18" s="83"/>
      <c r="F18" s="83"/>
      <c r="G18" s="83"/>
      <c r="H18" s="83"/>
      <c r="I18" s="230">
        <f t="shared" si="4"/>
        <v>0</v>
      </c>
      <c r="J18" s="83"/>
      <c r="K18" s="230">
        <f t="shared" si="4"/>
        <v>0</v>
      </c>
      <c r="L18" s="83"/>
      <c r="M18" s="230">
        <f t="shared" si="14"/>
        <v>0</v>
      </c>
      <c r="N18" s="83"/>
      <c r="O18" s="230">
        <f t="shared" si="15"/>
        <v>0</v>
      </c>
      <c r="P18" s="83"/>
      <c r="Q18" s="230">
        <f t="shared" si="16"/>
        <v>0</v>
      </c>
      <c r="R18" s="83"/>
      <c r="S18" s="230">
        <f t="shared" si="17"/>
        <v>0</v>
      </c>
      <c r="T18" s="83"/>
      <c r="U18" s="230">
        <f t="shared" si="18"/>
        <v>0</v>
      </c>
      <c r="V18" s="83"/>
      <c r="W18" s="230">
        <f t="shared" si="19"/>
        <v>0</v>
      </c>
      <c r="X18" s="83"/>
      <c r="Y18" s="230">
        <f t="shared" si="20"/>
        <v>0</v>
      </c>
      <c r="Z18" s="83"/>
      <c r="AA18" s="230">
        <f t="shared" si="21"/>
        <v>0</v>
      </c>
      <c r="AB18" s="83"/>
      <c r="AC18" s="230">
        <f t="shared" si="22"/>
        <v>0</v>
      </c>
      <c r="AD18" s="83"/>
      <c r="AE18" s="230">
        <f t="shared" si="23"/>
        <v>0</v>
      </c>
      <c r="AF18" s="83"/>
      <c r="AG18" s="230">
        <f t="shared" si="24"/>
        <v>0</v>
      </c>
      <c r="AH18" s="83"/>
      <c r="AI18" s="230">
        <f t="shared" si="25"/>
        <v>0</v>
      </c>
      <c r="AJ18" s="108">
        <f t="shared" si="26"/>
        <v>0</v>
      </c>
      <c r="AK18" s="84">
        <f t="shared" si="6"/>
        <v>0</v>
      </c>
      <c r="AL18" s="83"/>
      <c r="AM18" s="83"/>
      <c r="AN18" s="84">
        <f t="shared" si="27"/>
        <v>0</v>
      </c>
      <c r="AO18" s="169">
        <f t="shared" si="7"/>
        <v>0</v>
      </c>
      <c r="AP18" s="247">
        <f t="shared" si="12"/>
        <v>0</v>
      </c>
      <c r="AQ18" s="84">
        <f t="shared" si="28"/>
        <v>0</v>
      </c>
      <c r="AR18" s="85">
        <f t="shared" si="29"/>
        <v>0</v>
      </c>
      <c r="AS18" s="85">
        <f t="shared" si="30"/>
        <v>0</v>
      </c>
      <c r="AT18" s="85">
        <f t="shared" si="31"/>
        <v>0</v>
      </c>
      <c r="AU18" s="86" t="e">
        <f t="shared" si="32"/>
        <v>#DIV/0!</v>
      </c>
      <c r="AV18" s="83"/>
      <c r="AW18" s="83"/>
      <c r="AX18" s="83"/>
      <c r="AY18" s="83"/>
      <c r="AZ18" s="84">
        <f t="shared" si="33"/>
        <v>0</v>
      </c>
      <c r="BA18" s="86" t="e">
        <f t="shared" si="34"/>
        <v>#DIV/0!</v>
      </c>
      <c r="BC18" s="53"/>
      <c r="BD18" s="53">
        <f t="shared" si="11"/>
        <v>0</v>
      </c>
      <c r="BE18" s="244">
        <f t="shared" si="13"/>
        <v>0</v>
      </c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</row>
    <row r="19" spans="1:89" s="35" customFormat="1">
      <c r="A19" s="83"/>
      <c r="B19" s="83"/>
      <c r="C19" s="83"/>
      <c r="D19" s="83"/>
      <c r="E19" s="83"/>
      <c r="F19" s="83"/>
      <c r="G19" s="83"/>
      <c r="H19" s="83"/>
      <c r="I19" s="230">
        <f t="shared" si="4"/>
        <v>0</v>
      </c>
      <c r="J19" s="83"/>
      <c r="K19" s="230">
        <f t="shared" si="4"/>
        <v>0</v>
      </c>
      <c r="L19" s="83"/>
      <c r="M19" s="230">
        <f t="shared" si="14"/>
        <v>0</v>
      </c>
      <c r="N19" s="83"/>
      <c r="O19" s="230">
        <f t="shared" si="15"/>
        <v>0</v>
      </c>
      <c r="P19" s="83"/>
      <c r="Q19" s="230">
        <f t="shared" si="16"/>
        <v>0</v>
      </c>
      <c r="R19" s="83"/>
      <c r="S19" s="230">
        <f t="shared" si="17"/>
        <v>0</v>
      </c>
      <c r="T19" s="83"/>
      <c r="U19" s="230">
        <f t="shared" si="18"/>
        <v>0</v>
      </c>
      <c r="V19" s="83"/>
      <c r="W19" s="230">
        <f t="shared" si="19"/>
        <v>0</v>
      </c>
      <c r="X19" s="83"/>
      <c r="Y19" s="230">
        <f t="shared" si="20"/>
        <v>0</v>
      </c>
      <c r="Z19" s="83"/>
      <c r="AA19" s="230">
        <f t="shared" si="21"/>
        <v>0</v>
      </c>
      <c r="AB19" s="83"/>
      <c r="AC19" s="230">
        <f t="shared" si="22"/>
        <v>0</v>
      </c>
      <c r="AD19" s="83"/>
      <c r="AE19" s="230">
        <f t="shared" si="23"/>
        <v>0</v>
      </c>
      <c r="AF19" s="83"/>
      <c r="AG19" s="230">
        <f t="shared" si="24"/>
        <v>0</v>
      </c>
      <c r="AH19" s="83"/>
      <c r="AI19" s="230">
        <f t="shared" si="25"/>
        <v>0</v>
      </c>
      <c r="AJ19" s="108">
        <f t="shared" si="26"/>
        <v>0</v>
      </c>
      <c r="AK19" s="84">
        <f t="shared" si="6"/>
        <v>0</v>
      </c>
      <c r="AL19" s="83"/>
      <c r="AM19" s="83"/>
      <c r="AN19" s="84">
        <f t="shared" si="27"/>
        <v>0</v>
      </c>
      <c r="AO19" s="169">
        <f t="shared" si="7"/>
        <v>0</v>
      </c>
      <c r="AP19" s="247">
        <f t="shared" si="12"/>
        <v>0</v>
      </c>
      <c r="AQ19" s="84">
        <f t="shared" si="28"/>
        <v>0</v>
      </c>
      <c r="AR19" s="85">
        <f t="shared" si="29"/>
        <v>0</v>
      </c>
      <c r="AS19" s="85">
        <f t="shared" si="30"/>
        <v>0</v>
      </c>
      <c r="AT19" s="85">
        <f t="shared" si="31"/>
        <v>0</v>
      </c>
      <c r="AU19" s="86" t="e">
        <f t="shared" si="32"/>
        <v>#DIV/0!</v>
      </c>
      <c r="AV19" s="83"/>
      <c r="AW19" s="83"/>
      <c r="AX19" s="83"/>
      <c r="AY19" s="83"/>
      <c r="AZ19" s="84">
        <f t="shared" si="33"/>
        <v>0</v>
      </c>
      <c r="BA19" s="86" t="e">
        <f t="shared" si="34"/>
        <v>#DIV/0!</v>
      </c>
      <c r="BC19" s="53"/>
      <c r="BD19" s="53">
        <f t="shared" si="11"/>
        <v>0</v>
      </c>
      <c r="BE19" s="244">
        <f t="shared" si="13"/>
        <v>0</v>
      </c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</row>
    <row r="20" spans="1:89" s="35" customFormat="1">
      <c r="A20" s="83"/>
      <c r="B20" s="83"/>
      <c r="C20" s="83"/>
      <c r="D20" s="83"/>
      <c r="E20" s="83"/>
      <c r="F20" s="83"/>
      <c r="G20" s="83"/>
      <c r="H20" s="83"/>
      <c r="I20" s="230">
        <f t="shared" si="4"/>
        <v>0</v>
      </c>
      <c r="J20" s="83"/>
      <c r="K20" s="230">
        <f t="shared" si="4"/>
        <v>0</v>
      </c>
      <c r="L20" s="83"/>
      <c r="M20" s="230">
        <f t="shared" si="14"/>
        <v>0</v>
      </c>
      <c r="N20" s="83"/>
      <c r="O20" s="230">
        <f t="shared" si="15"/>
        <v>0</v>
      </c>
      <c r="P20" s="83"/>
      <c r="Q20" s="230">
        <f t="shared" si="16"/>
        <v>0</v>
      </c>
      <c r="R20" s="83"/>
      <c r="S20" s="230">
        <f t="shared" si="17"/>
        <v>0</v>
      </c>
      <c r="T20" s="83"/>
      <c r="U20" s="230">
        <f t="shared" si="18"/>
        <v>0</v>
      </c>
      <c r="V20" s="83"/>
      <c r="W20" s="230">
        <f t="shared" si="19"/>
        <v>0</v>
      </c>
      <c r="X20" s="83"/>
      <c r="Y20" s="230">
        <f t="shared" si="20"/>
        <v>0</v>
      </c>
      <c r="Z20" s="83"/>
      <c r="AA20" s="230">
        <f t="shared" si="21"/>
        <v>0</v>
      </c>
      <c r="AB20" s="83"/>
      <c r="AC20" s="230">
        <f t="shared" si="22"/>
        <v>0</v>
      </c>
      <c r="AD20" s="83"/>
      <c r="AE20" s="230">
        <f t="shared" si="23"/>
        <v>0</v>
      </c>
      <c r="AF20" s="83"/>
      <c r="AG20" s="230">
        <f t="shared" si="24"/>
        <v>0</v>
      </c>
      <c r="AH20" s="83"/>
      <c r="AI20" s="230">
        <f t="shared" si="25"/>
        <v>0</v>
      </c>
      <c r="AJ20" s="108">
        <f t="shared" si="26"/>
        <v>0</v>
      </c>
      <c r="AK20" s="84">
        <f t="shared" si="6"/>
        <v>0</v>
      </c>
      <c r="AL20" s="83"/>
      <c r="AM20" s="83"/>
      <c r="AN20" s="84">
        <f t="shared" si="27"/>
        <v>0</v>
      </c>
      <c r="AO20" s="169">
        <f t="shared" si="7"/>
        <v>0</v>
      </c>
      <c r="AP20" s="247">
        <f t="shared" si="12"/>
        <v>0</v>
      </c>
      <c r="AQ20" s="84">
        <f t="shared" si="28"/>
        <v>0</v>
      </c>
      <c r="AR20" s="85">
        <f t="shared" si="29"/>
        <v>0</v>
      </c>
      <c r="AS20" s="85">
        <f t="shared" si="30"/>
        <v>0</v>
      </c>
      <c r="AT20" s="85">
        <f t="shared" si="31"/>
        <v>0</v>
      </c>
      <c r="AU20" s="86" t="e">
        <f t="shared" si="32"/>
        <v>#DIV/0!</v>
      </c>
      <c r="AV20" s="83"/>
      <c r="AW20" s="83"/>
      <c r="AX20" s="83"/>
      <c r="AY20" s="83"/>
      <c r="AZ20" s="84">
        <f t="shared" si="33"/>
        <v>0</v>
      </c>
      <c r="BA20" s="86" t="e">
        <f t="shared" si="34"/>
        <v>#DIV/0!</v>
      </c>
      <c r="BC20" s="53"/>
      <c r="BD20" s="53">
        <f t="shared" si="11"/>
        <v>0</v>
      </c>
      <c r="BE20" s="244">
        <f t="shared" si="13"/>
        <v>0</v>
      </c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</row>
    <row r="21" spans="1:89" s="35" customFormat="1">
      <c r="A21" s="83"/>
      <c r="B21" s="83"/>
      <c r="C21" s="83"/>
      <c r="D21" s="83"/>
      <c r="E21" s="83"/>
      <c r="F21" s="83"/>
      <c r="G21" s="83"/>
      <c r="H21" s="83"/>
      <c r="I21" s="230">
        <f t="shared" si="4"/>
        <v>0</v>
      </c>
      <c r="J21" s="83"/>
      <c r="K21" s="230">
        <f t="shared" si="4"/>
        <v>0</v>
      </c>
      <c r="L21" s="83"/>
      <c r="M21" s="230">
        <f t="shared" si="14"/>
        <v>0</v>
      </c>
      <c r="N21" s="83"/>
      <c r="O21" s="230">
        <f t="shared" si="15"/>
        <v>0</v>
      </c>
      <c r="P21" s="83"/>
      <c r="Q21" s="230">
        <f t="shared" si="16"/>
        <v>0</v>
      </c>
      <c r="R21" s="83"/>
      <c r="S21" s="230">
        <f t="shared" si="17"/>
        <v>0</v>
      </c>
      <c r="T21" s="83"/>
      <c r="U21" s="230">
        <f t="shared" si="18"/>
        <v>0</v>
      </c>
      <c r="V21" s="83"/>
      <c r="W21" s="230">
        <f t="shared" si="19"/>
        <v>0</v>
      </c>
      <c r="X21" s="83"/>
      <c r="Y21" s="230">
        <f t="shared" si="20"/>
        <v>0</v>
      </c>
      <c r="Z21" s="83"/>
      <c r="AA21" s="230">
        <f t="shared" si="21"/>
        <v>0</v>
      </c>
      <c r="AB21" s="83"/>
      <c r="AC21" s="230">
        <f t="shared" si="22"/>
        <v>0</v>
      </c>
      <c r="AD21" s="83"/>
      <c r="AE21" s="230">
        <f t="shared" si="23"/>
        <v>0</v>
      </c>
      <c r="AF21" s="83"/>
      <c r="AG21" s="230">
        <f t="shared" si="24"/>
        <v>0</v>
      </c>
      <c r="AH21" s="83"/>
      <c r="AI21" s="230">
        <f t="shared" si="25"/>
        <v>0</v>
      </c>
      <c r="AJ21" s="108">
        <f t="shared" si="26"/>
        <v>0</v>
      </c>
      <c r="AK21" s="84">
        <f t="shared" si="6"/>
        <v>0</v>
      </c>
      <c r="AL21" s="83"/>
      <c r="AM21" s="83"/>
      <c r="AN21" s="84">
        <f t="shared" si="27"/>
        <v>0</v>
      </c>
      <c r="AO21" s="169">
        <f t="shared" si="7"/>
        <v>0</v>
      </c>
      <c r="AP21" s="247">
        <f t="shared" si="12"/>
        <v>0</v>
      </c>
      <c r="AQ21" s="84">
        <f t="shared" si="28"/>
        <v>0</v>
      </c>
      <c r="AR21" s="85">
        <f t="shared" si="29"/>
        <v>0</v>
      </c>
      <c r="AS21" s="85">
        <f t="shared" si="30"/>
        <v>0</v>
      </c>
      <c r="AT21" s="85">
        <f t="shared" si="31"/>
        <v>0</v>
      </c>
      <c r="AU21" s="86" t="e">
        <f t="shared" si="32"/>
        <v>#DIV/0!</v>
      </c>
      <c r="AV21" s="83"/>
      <c r="AW21" s="83"/>
      <c r="AX21" s="83"/>
      <c r="AY21" s="83"/>
      <c r="AZ21" s="84">
        <f t="shared" si="33"/>
        <v>0</v>
      </c>
      <c r="BA21" s="86" t="e">
        <f t="shared" si="34"/>
        <v>#DIV/0!</v>
      </c>
      <c r="BC21" s="53"/>
      <c r="BD21" s="53">
        <f t="shared" si="11"/>
        <v>0</v>
      </c>
      <c r="BE21" s="244">
        <f t="shared" si="13"/>
        <v>0</v>
      </c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</row>
    <row r="22" spans="1:89" s="35" customFormat="1">
      <c r="A22" s="83"/>
      <c r="B22" s="83"/>
      <c r="C22" s="83"/>
      <c r="D22" s="83"/>
      <c r="E22" s="83"/>
      <c r="F22" s="83"/>
      <c r="G22" s="83"/>
      <c r="H22" s="83"/>
      <c r="I22" s="230">
        <f t="shared" si="4"/>
        <v>0</v>
      </c>
      <c r="J22" s="83"/>
      <c r="K22" s="230">
        <f t="shared" si="4"/>
        <v>0</v>
      </c>
      <c r="L22" s="83"/>
      <c r="M22" s="230">
        <f t="shared" si="14"/>
        <v>0</v>
      </c>
      <c r="N22" s="83"/>
      <c r="O22" s="230">
        <f t="shared" si="15"/>
        <v>0</v>
      </c>
      <c r="P22" s="83"/>
      <c r="Q22" s="230">
        <f t="shared" si="16"/>
        <v>0</v>
      </c>
      <c r="R22" s="83"/>
      <c r="S22" s="230">
        <f t="shared" si="17"/>
        <v>0</v>
      </c>
      <c r="T22" s="83"/>
      <c r="U22" s="230">
        <f t="shared" si="18"/>
        <v>0</v>
      </c>
      <c r="V22" s="83"/>
      <c r="W22" s="230">
        <f t="shared" si="19"/>
        <v>0</v>
      </c>
      <c r="X22" s="83"/>
      <c r="Y22" s="230">
        <f t="shared" si="20"/>
        <v>0</v>
      </c>
      <c r="Z22" s="83"/>
      <c r="AA22" s="230">
        <f t="shared" si="21"/>
        <v>0</v>
      </c>
      <c r="AB22" s="83"/>
      <c r="AC22" s="230">
        <f t="shared" si="22"/>
        <v>0</v>
      </c>
      <c r="AD22" s="83"/>
      <c r="AE22" s="230">
        <f t="shared" si="23"/>
        <v>0</v>
      </c>
      <c r="AF22" s="83"/>
      <c r="AG22" s="230">
        <f t="shared" si="24"/>
        <v>0</v>
      </c>
      <c r="AH22" s="83"/>
      <c r="AI22" s="230">
        <f t="shared" si="25"/>
        <v>0</v>
      </c>
      <c r="AJ22" s="108">
        <f t="shared" si="26"/>
        <v>0</v>
      </c>
      <c r="AK22" s="84">
        <f t="shared" si="6"/>
        <v>0</v>
      </c>
      <c r="AL22" s="83"/>
      <c r="AM22" s="83"/>
      <c r="AN22" s="84">
        <f t="shared" si="27"/>
        <v>0</v>
      </c>
      <c r="AO22" s="169">
        <f t="shared" si="7"/>
        <v>0</v>
      </c>
      <c r="AP22" s="247">
        <f t="shared" si="12"/>
        <v>0</v>
      </c>
      <c r="AQ22" s="84">
        <f t="shared" si="28"/>
        <v>0</v>
      </c>
      <c r="AR22" s="85">
        <f t="shared" si="29"/>
        <v>0</v>
      </c>
      <c r="AS22" s="85">
        <f t="shared" si="30"/>
        <v>0</v>
      </c>
      <c r="AT22" s="85">
        <f t="shared" si="31"/>
        <v>0</v>
      </c>
      <c r="AU22" s="86" t="e">
        <f t="shared" si="32"/>
        <v>#DIV/0!</v>
      </c>
      <c r="AV22" s="83"/>
      <c r="AW22" s="83"/>
      <c r="AX22" s="83"/>
      <c r="AY22" s="83"/>
      <c r="AZ22" s="84">
        <f t="shared" si="33"/>
        <v>0</v>
      </c>
      <c r="BA22" s="86" t="e">
        <f t="shared" si="34"/>
        <v>#DIV/0!</v>
      </c>
      <c r="BC22" s="53"/>
      <c r="BD22" s="53">
        <f t="shared" si="11"/>
        <v>0</v>
      </c>
      <c r="BE22" s="244">
        <f t="shared" si="13"/>
        <v>0</v>
      </c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</row>
    <row r="23" spans="1:89" s="35" customFormat="1">
      <c r="A23" s="83"/>
      <c r="B23" s="83"/>
      <c r="C23" s="83"/>
      <c r="D23" s="83"/>
      <c r="E23" s="83"/>
      <c r="F23" s="83"/>
      <c r="G23" s="83"/>
      <c r="H23" s="83"/>
      <c r="I23" s="230">
        <f t="shared" si="4"/>
        <v>0</v>
      </c>
      <c r="J23" s="83"/>
      <c r="K23" s="230">
        <f t="shared" si="4"/>
        <v>0</v>
      </c>
      <c r="L23" s="83"/>
      <c r="M23" s="230">
        <f t="shared" si="14"/>
        <v>0</v>
      </c>
      <c r="N23" s="83"/>
      <c r="O23" s="230">
        <f t="shared" si="15"/>
        <v>0</v>
      </c>
      <c r="P23" s="83"/>
      <c r="Q23" s="230">
        <f t="shared" si="16"/>
        <v>0</v>
      </c>
      <c r="R23" s="83"/>
      <c r="S23" s="230">
        <f t="shared" si="17"/>
        <v>0</v>
      </c>
      <c r="T23" s="83"/>
      <c r="U23" s="230">
        <f t="shared" si="18"/>
        <v>0</v>
      </c>
      <c r="V23" s="83"/>
      <c r="W23" s="230">
        <f t="shared" si="19"/>
        <v>0</v>
      </c>
      <c r="X23" s="83"/>
      <c r="Y23" s="230">
        <f t="shared" si="20"/>
        <v>0</v>
      </c>
      <c r="Z23" s="83"/>
      <c r="AA23" s="230">
        <f t="shared" si="21"/>
        <v>0</v>
      </c>
      <c r="AB23" s="83"/>
      <c r="AC23" s="230">
        <f t="shared" si="22"/>
        <v>0</v>
      </c>
      <c r="AD23" s="83"/>
      <c r="AE23" s="230">
        <f t="shared" si="23"/>
        <v>0</v>
      </c>
      <c r="AF23" s="83"/>
      <c r="AG23" s="230">
        <f t="shared" si="24"/>
        <v>0</v>
      </c>
      <c r="AH23" s="83"/>
      <c r="AI23" s="230">
        <f t="shared" si="25"/>
        <v>0</v>
      </c>
      <c r="AJ23" s="108">
        <f t="shared" si="26"/>
        <v>0</v>
      </c>
      <c r="AK23" s="84">
        <f t="shared" si="6"/>
        <v>0</v>
      </c>
      <c r="AL23" s="83"/>
      <c r="AM23" s="83"/>
      <c r="AN23" s="84">
        <f t="shared" si="27"/>
        <v>0</v>
      </c>
      <c r="AO23" s="169">
        <f t="shared" si="7"/>
        <v>0</v>
      </c>
      <c r="AP23" s="247">
        <f t="shared" si="12"/>
        <v>0</v>
      </c>
      <c r="AQ23" s="84">
        <f t="shared" si="28"/>
        <v>0</v>
      </c>
      <c r="AR23" s="85">
        <f t="shared" si="29"/>
        <v>0</v>
      </c>
      <c r="AS23" s="85">
        <f t="shared" si="30"/>
        <v>0</v>
      </c>
      <c r="AT23" s="85">
        <f t="shared" si="31"/>
        <v>0</v>
      </c>
      <c r="AU23" s="86" t="e">
        <f t="shared" si="32"/>
        <v>#DIV/0!</v>
      </c>
      <c r="AV23" s="83"/>
      <c r="AW23" s="83"/>
      <c r="AX23" s="83"/>
      <c r="AY23" s="83"/>
      <c r="AZ23" s="84">
        <f t="shared" si="33"/>
        <v>0</v>
      </c>
      <c r="BA23" s="86" t="e">
        <f t="shared" si="34"/>
        <v>#DIV/0!</v>
      </c>
      <c r="BC23" s="53"/>
      <c r="BD23" s="53">
        <f t="shared" si="11"/>
        <v>0</v>
      </c>
      <c r="BE23" s="244">
        <f t="shared" si="13"/>
        <v>0</v>
      </c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</row>
    <row r="24" spans="1:89" s="35" customFormat="1">
      <c r="A24" s="83"/>
      <c r="B24" s="83"/>
      <c r="C24" s="83"/>
      <c r="D24" s="83"/>
      <c r="E24" s="83"/>
      <c r="F24" s="83"/>
      <c r="G24" s="83"/>
      <c r="H24" s="83"/>
      <c r="I24" s="230">
        <f t="shared" si="4"/>
        <v>0</v>
      </c>
      <c r="J24" s="83"/>
      <c r="K24" s="230">
        <f t="shared" si="4"/>
        <v>0</v>
      </c>
      <c r="L24" s="83"/>
      <c r="M24" s="230">
        <f t="shared" si="14"/>
        <v>0</v>
      </c>
      <c r="N24" s="83"/>
      <c r="O24" s="230">
        <f t="shared" si="15"/>
        <v>0</v>
      </c>
      <c r="P24" s="83"/>
      <c r="Q24" s="230">
        <f t="shared" si="16"/>
        <v>0</v>
      </c>
      <c r="R24" s="83"/>
      <c r="S24" s="230">
        <f t="shared" si="17"/>
        <v>0</v>
      </c>
      <c r="T24" s="83"/>
      <c r="U24" s="230">
        <f t="shared" si="18"/>
        <v>0</v>
      </c>
      <c r="V24" s="83"/>
      <c r="W24" s="230">
        <f t="shared" si="19"/>
        <v>0</v>
      </c>
      <c r="X24" s="83"/>
      <c r="Y24" s="230">
        <f t="shared" si="20"/>
        <v>0</v>
      </c>
      <c r="Z24" s="83"/>
      <c r="AA24" s="230">
        <f t="shared" si="21"/>
        <v>0</v>
      </c>
      <c r="AB24" s="83"/>
      <c r="AC24" s="230">
        <f t="shared" si="22"/>
        <v>0</v>
      </c>
      <c r="AD24" s="83"/>
      <c r="AE24" s="230">
        <f t="shared" si="23"/>
        <v>0</v>
      </c>
      <c r="AF24" s="83"/>
      <c r="AG24" s="230">
        <f t="shared" si="24"/>
        <v>0</v>
      </c>
      <c r="AH24" s="83"/>
      <c r="AI24" s="230">
        <f t="shared" si="25"/>
        <v>0</v>
      </c>
      <c r="AJ24" s="108">
        <f t="shared" si="26"/>
        <v>0</v>
      </c>
      <c r="AK24" s="84">
        <f t="shared" si="6"/>
        <v>0</v>
      </c>
      <c r="AL24" s="83"/>
      <c r="AM24" s="83"/>
      <c r="AN24" s="84">
        <f t="shared" si="27"/>
        <v>0</v>
      </c>
      <c r="AO24" s="169">
        <f t="shared" si="7"/>
        <v>0</v>
      </c>
      <c r="AP24" s="247">
        <f t="shared" si="12"/>
        <v>0</v>
      </c>
      <c r="AQ24" s="84">
        <f t="shared" si="28"/>
        <v>0</v>
      </c>
      <c r="AR24" s="85">
        <f t="shared" si="29"/>
        <v>0</v>
      </c>
      <c r="AS24" s="85">
        <f t="shared" si="30"/>
        <v>0</v>
      </c>
      <c r="AT24" s="85">
        <f t="shared" si="31"/>
        <v>0</v>
      </c>
      <c r="AU24" s="86" t="e">
        <f t="shared" si="32"/>
        <v>#DIV/0!</v>
      </c>
      <c r="AV24" s="83"/>
      <c r="AW24" s="83"/>
      <c r="AX24" s="83"/>
      <c r="AY24" s="83"/>
      <c r="AZ24" s="84">
        <f t="shared" si="33"/>
        <v>0</v>
      </c>
      <c r="BA24" s="86" t="e">
        <f t="shared" si="34"/>
        <v>#DIV/0!</v>
      </c>
      <c r="BC24" s="53"/>
      <c r="BD24" s="53">
        <f t="shared" si="11"/>
        <v>0</v>
      </c>
      <c r="BE24" s="244">
        <f t="shared" si="13"/>
        <v>0</v>
      </c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</row>
    <row r="25" spans="1:89" s="35" customFormat="1">
      <c r="A25" s="83"/>
      <c r="B25" s="83"/>
      <c r="C25" s="83"/>
      <c r="D25" s="83"/>
      <c r="E25" s="83"/>
      <c r="F25" s="83"/>
      <c r="G25" s="83"/>
      <c r="H25" s="83"/>
      <c r="I25" s="230">
        <f t="shared" si="4"/>
        <v>0</v>
      </c>
      <c r="J25" s="83"/>
      <c r="K25" s="230">
        <f t="shared" si="4"/>
        <v>0</v>
      </c>
      <c r="L25" s="83"/>
      <c r="M25" s="230">
        <f t="shared" si="14"/>
        <v>0</v>
      </c>
      <c r="N25" s="83"/>
      <c r="O25" s="230">
        <f t="shared" si="15"/>
        <v>0</v>
      </c>
      <c r="P25" s="83"/>
      <c r="Q25" s="230">
        <f t="shared" si="16"/>
        <v>0</v>
      </c>
      <c r="R25" s="83"/>
      <c r="S25" s="230">
        <f t="shared" si="17"/>
        <v>0</v>
      </c>
      <c r="T25" s="83"/>
      <c r="U25" s="230">
        <f t="shared" si="18"/>
        <v>0</v>
      </c>
      <c r="V25" s="83"/>
      <c r="W25" s="230">
        <f t="shared" si="19"/>
        <v>0</v>
      </c>
      <c r="X25" s="83"/>
      <c r="Y25" s="230">
        <f t="shared" si="20"/>
        <v>0</v>
      </c>
      <c r="Z25" s="83"/>
      <c r="AA25" s="230">
        <f t="shared" si="21"/>
        <v>0</v>
      </c>
      <c r="AB25" s="83"/>
      <c r="AC25" s="230">
        <f t="shared" si="22"/>
        <v>0</v>
      </c>
      <c r="AD25" s="83"/>
      <c r="AE25" s="230">
        <f t="shared" si="23"/>
        <v>0</v>
      </c>
      <c r="AF25" s="83"/>
      <c r="AG25" s="230">
        <f t="shared" si="24"/>
        <v>0</v>
      </c>
      <c r="AH25" s="83"/>
      <c r="AI25" s="230">
        <f t="shared" si="25"/>
        <v>0</v>
      </c>
      <c r="AJ25" s="108">
        <f t="shared" si="26"/>
        <v>0</v>
      </c>
      <c r="AK25" s="84">
        <f t="shared" si="6"/>
        <v>0</v>
      </c>
      <c r="AL25" s="83"/>
      <c r="AM25" s="83"/>
      <c r="AN25" s="84">
        <f t="shared" si="27"/>
        <v>0</v>
      </c>
      <c r="AO25" s="169">
        <f t="shared" si="7"/>
        <v>0</v>
      </c>
      <c r="AP25" s="247">
        <f t="shared" si="12"/>
        <v>0</v>
      </c>
      <c r="AQ25" s="84">
        <f t="shared" si="28"/>
        <v>0</v>
      </c>
      <c r="AR25" s="85">
        <f t="shared" si="29"/>
        <v>0</v>
      </c>
      <c r="AS25" s="85">
        <f t="shared" si="30"/>
        <v>0</v>
      </c>
      <c r="AT25" s="85">
        <f t="shared" si="31"/>
        <v>0</v>
      </c>
      <c r="AU25" s="86" t="e">
        <f t="shared" si="32"/>
        <v>#DIV/0!</v>
      </c>
      <c r="AV25" s="83"/>
      <c r="AW25" s="83"/>
      <c r="AX25" s="83"/>
      <c r="AY25" s="83"/>
      <c r="AZ25" s="84">
        <f t="shared" si="33"/>
        <v>0</v>
      </c>
      <c r="BA25" s="86" t="e">
        <f t="shared" si="34"/>
        <v>#DIV/0!</v>
      </c>
      <c r="BC25" s="53"/>
      <c r="BD25" s="53">
        <f t="shared" si="11"/>
        <v>0</v>
      </c>
      <c r="BE25" s="244">
        <f t="shared" si="13"/>
        <v>0</v>
      </c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</row>
    <row r="26" spans="1:89" s="35" customFormat="1">
      <c r="A26" s="83"/>
      <c r="B26" s="83"/>
      <c r="C26" s="83"/>
      <c r="D26" s="83"/>
      <c r="E26" s="83"/>
      <c r="F26" s="83"/>
      <c r="G26" s="83"/>
      <c r="H26" s="83"/>
      <c r="I26" s="230">
        <f t="shared" si="4"/>
        <v>0</v>
      </c>
      <c r="J26" s="83"/>
      <c r="K26" s="230">
        <f t="shared" si="4"/>
        <v>0</v>
      </c>
      <c r="L26" s="83"/>
      <c r="M26" s="230">
        <f t="shared" si="14"/>
        <v>0</v>
      </c>
      <c r="N26" s="83"/>
      <c r="O26" s="230">
        <f t="shared" si="15"/>
        <v>0</v>
      </c>
      <c r="P26" s="83"/>
      <c r="Q26" s="230">
        <f t="shared" si="16"/>
        <v>0</v>
      </c>
      <c r="R26" s="83"/>
      <c r="S26" s="230">
        <f t="shared" si="17"/>
        <v>0</v>
      </c>
      <c r="T26" s="83"/>
      <c r="U26" s="230">
        <f t="shared" si="18"/>
        <v>0</v>
      </c>
      <c r="V26" s="83"/>
      <c r="W26" s="230">
        <f t="shared" si="19"/>
        <v>0</v>
      </c>
      <c r="X26" s="83"/>
      <c r="Y26" s="230">
        <f t="shared" si="20"/>
        <v>0</v>
      </c>
      <c r="Z26" s="83"/>
      <c r="AA26" s="230">
        <f t="shared" si="21"/>
        <v>0</v>
      </c>
      <c r="AB26" s="83"/>
      <c r="AC26" s="230">
        <f t="shared" si="22"/>
        <v>0</v>
      </c>
      <c r="AD26" s="83"/>
      <c r="AE26" s="230">
        <f t="shared" si="23"/>
        <v>0</v>
      </c>
      <c r="AF26" s="83"/>
      <c r="AG26" s="230">
        <f t="shared" si="24"/>
        <v>0</v>
      </c>
      <c r="AH26" s="83"/>
      <c r="AI26" s="230">
        <f t="shared" si="25"/>
        <v>0</v>
      </c>
      <c r="AJ26" s="108">
        <f t="shared" si="26"/>
        <v>0</v>
      </c>
      <c r="AK26" s="84">
        <f t="shared" si="6"/>
        <v>0</v>
      </c>
      <c r="AL26" s="83"/>
      <c r="AM26" s="83"/>
      <c r="AN26" s="84">
        <f t="shared" si="27"/>
        <v>0</v>
      </c>
      <c r="AO26" s="169">
        <f t="shared" si="7"/>
        <v>0</v>
      </c>
      <c r="AP26" s="247">
        <f t="shared" si="12"/>
        <v>0</v>
      </c>
      <c r="AQ26" s="84">
        <f t="shared" si="28"/>
        <v>0</v>
      </c>
      <c r="AR26" s="85">
        <f t="shared" si="29"/>
        <v>0</v>
      </c>
      <c r="AS26" s="85">
        <f t="shared" si="30"/>
        <v>0</v>
      </c>
      <c r="AT26" s="85">
        <f t="shared" si="31"/>
        <v>0</v>
      </c>
      <c r="AU26" s="86" t="e">
        <f t="shared" si="32"/>
        <v>#DIV/0!</v>
      </c>
      <c r="AV26" s="83"/>
      <c r="AW26" s="83"/>
      <c r="AX26" s="83"/>
      <c r="AY26" s="83"/>
      <c r="AZ26" s="84">
        <f t="shared" si="33"/>
        <v>0</v>
      </c>
      <c r="BA26" s="86" t="e">
        <f t="shared" si="34"/>
        <v>#DIV/0!</v>
      </c>
      <c r="BC26" s="53"/>
      <c r="BD26" s="53">
        <f t="shared" si="11"/>
        <v>0</v>
      </c>
      <c r="BE26" s="244">
        <f t="shared" si="13"/>
        <v>0</v>
      </c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</row>
    <row r="27" spans="1:89" s="35" customFormat="1">
      <c r="A27" s="83"/>
      <c r="B27" s="83"/>
      <c r="C27" s="83"/>
      <c r="D27" s="83"/>
      <c r="E27" s="83"/>
      <c r="F27" s="83"/>
      <c r="G27" s="83"/>
      <c r="H27" s="83"/>
      <c r="I27" s="230">
        <f t="shared" si="4"/>
        <v>0</v>
      </c>
      <c r="J27" s="83"/>
      <c r="K27" s="230">
        <f t="shared" si="4"/>
        <v>0</v>
      </c>
      <c r="L27" s="83"/>
      <c r="M27" s="230">
        <f t="shared" si="14"/>
        <v>0</v>
      </c>
      <c r="N27" s="83"/>
      <c r="O27" s="230">
        <f t="shared" si="15"/>
        <v>0</v>
      </c>
      <c r="P27" s="83"/>
      <c r="Q27" s="230">
        <f t="shared" si="16"/>
        <v>0</v>
      </c>
      <c r="R27" s="83"/>
      <c r="S27" s="230">
        <f t="shared" si="17"/>
        <v>0</v>
      </c>
      <c r="T27" s="83"/>
      <c r="U27" s="230">
        <f t="shared" si="18"/>
        <v>0</v>
      </c>
      <c r="V27" s="83"/>
      <c r="W27" s="230">
        <f t="shared" si="19"/>
        <v>0</v>
      </c>
      <c r="X27" s="83"/>
      <c r="Y27" s="230">
        <f t="shared" si="20"/>
        <v>0</v>
      </c>
      <c r="Z27" s="83"/>
      <c r="AA27" s="230">
        <f t="shared" si="21"/>
        <v>0</v>
      </c>
      <c r="AB27" s="83"/>
      <c r="AC27" s="230">
        <f t="shared" si="22"/>
        <v>0</v>
      </c>
      <c r="AD27" s="83"/>
      <c r="AE27" s="230">
        <f t="shared" si="23"/>
        <v>0</v>
      </c>
      <c r="AF27" s="83"/>
      <c r="AG27" s="230">
        <f t="shared" si="24"/>
        <v>0</v>
      </c>
      <c r="AH27" s="83"/>
      <c r="AI27" s="230">
        <f t="shared" si="25"/>
        <v>0</v>
      </c>
      <c r="AJ27" s="108">
        <f t="shared" si="26"/>
        <v>0</v>
      </c>
      <c r="AK27" s="84">
        <f t="shared" si="6"/>
        <v>0</v>
      </c>
      <c r="AL27" s="83"/>
      <c r="AM27" s="83"/>
      <c r="AN27" s="84">
        <f t="shared" si="27"/>
        <v>0</v>
      </c>
      <c r="AO27" s="169">
        <f t="shared" si="7"/>
        <v>0</v>
      </c>
      <c r="AP27" s="247">
        <f t="shared" si="12"/>
        <v>0</v>
      </c>
      <c r="AQ27" s="84">
        <f t="shared" si="28"/>
        <v>0</v>
      </c>
      <c r="AR27" s="85">
        <f t="shared" si="29"/>
        <v>0</v>
      </c>
      <c r="AS27" s="85">
        <f t="shared" si="30"/>
        <v>0</v>
      </c>
      <c r="AT27" s="85">
        <f t="shared" si="31"/>
        <v>0</v>
      </c>
      <c r="AU27" s="86" t="e">
        <f t="shared" si="32"/>
        <v>#DIV/0!</v>
      </c>
      <c r="AV27" s="83"/>
      <c r="AW27" s="83"/>
      <c r="AX27" s="83"/>
      <c r="AY27" s="83"/>
      <c r="AZ27" s="84">
        <f t="shared" si="33"/>
        <v>0</v>
      </c>
      <c r="BA27" s="86" t="e">
        <f t="shared" si="34"/>
        <v>#DIV/0!</v>
      </c>
      <c r="BC27" s="53"/>
      <c r="BD27" s="53">
        <f t="shared" si="11"/>
        <v>0</v>
      </c>
      <c r="BE27" s="244">
        <f t="shared" si="13"/>
        <v>0</v>
      </c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</row>
    <row r="28" spans="1:89" s="35" customFormat="1">
      <c r="A28" s="83"/>
      <c r="B28" s="83"/>
      <c r="C28" s="83"/>
      <c r="D28" s="83"/>
      <c r="E28" s="83"/>
      <c r="F28" s="83"/>
      <c r="G28" s="83"/>
      <c r="H28" s="83"/>
      <c r="I28" s="230">
        <f t="shared" ref="I28:I87" si="35">IF(H28=0,0,IF(H28&lt;10,1,IF(MOD(H28,30)&lt;10,ROUNDDOWN(H28/30,0),ROUNDUP(H28/30,0))))</f>
        <v>0</v>
      </c>
      <c r="J28" s="83"/>
      <c r="K28" s="230">
        <f t="shared" ref="K28:K87" si="36">IF(J28=0,0,IF(J28&lt;10,1,IF(MOD(J28,30)&lt;10,ROUNDDOWN(J28/30,0),ROUNDUP(J28/30,0))))</f>
        <v>0</v>
      </c>
      <c r="L28" s="83"/>
      <c r="M28" s="230">
        <f t="shared" si="14"/>
        <v>0</v>
      </c>
      <c r="N28" s="83"/>
      <c r="O28" s="230">
        <f t="shared" si="15"/>
        <v>0</v>
      </c>
      <c r="P28" s="83"/>
      <c r="Q28" s="230">
        <f t="shared" si="16"/>
        <v>0</v>
      </c>
      <c r="R28" s="83"/>
      <c r="S28" s="230">
        <f t="shared" si="17"/>
        <v>0</v>
      </c>
      <c r="T28" s="83"/>
      <c r="U28" s="230">
        <f t="shared" si="18"/>
        <v>0</v>
      </c>
      <c r="V28" s="83"/>
      <c r="W28" s="230">
        <f t="shared" si="19"/>
        <v>0</v>
      </c>
      <c r="X28" s="83"/>
      <c r="Y28" s="230">
        <f t="shared" si="20"/>
        <v>0</v>
      </c>
      <c r="Z28" s="83"/>
      <c r="AA28" s="230">
        <f t="shared" si="21"/>
        <v>0</v>
      </c>
      <c r="AB28" s="83"/>
      <c r="AC28" s="230">
        <f t="shared" si="22"/>
        <v>0</v>
      </c>
      <c r="AD28" s="83"/>
      <c r="AE28" s="230">
        <f t="shared" si="23"/>
        <v>0</v>
      </c>
      <c r="AF28" s="83"/>
      <c r="AG28" s="230">
        <f t="shared" si="24"/>
        <v>0</v>
      </c>
      <c r="AH28" s="83"/>
      <c r="AI28" s="230">
        <f t="shared" si="25"/>
        <v>0</v>
      </c>
      <c r="AJ28" s="108">
        <f t="shared" si="26"/>
        <v>0</v>
      </c>
      <c r="AK28" s="84">
        <f t="shared" si="6"/>
        <v>0</v>
      </c>
      <c r="AL28" s="83"/>
      <c r="AM28" s="83"/>
      <c r="AN28" s="84">
        <f t="shared" si="27"/>
        <v>0</v>
      </c>
      <c r="AO28" s="169">
        <f t="shared" si="7"/>
        <v>0</v>
      </c>
      <c r="AP28" s="247">
        <f t="shared" si="12"/>
        <v>0</v>
      </c>
      <c r="AQ28" s="84">
        <f t="shared" si="28"/>
        <v>0</v>
      </c>
      <c r="AR28" s="85">
        <f t="shared" si="29"/>
        <v>0</v>
      </c>
      <c r="AS28" s="85">
        <f t="shared" si="30"/>
        <v>0</v>
      </c>
      <c r="AT28" s="85">
        <f t="shared" si="31"/>
        <v>0</v>
      </c>
      <c r="AU28" s="86" t="e">
        <f t="shared" si="32"/>
        <v>#DIV/0!</v>
      </c>
      <c r="AV28" s="83"/>
      <c r="AW28" s="83"/>
      <c r="AX28" s="83"/>
      <c r="AY28" s="83"/>
      <c r="AZ28" s="84">
        <f t="shared" si="33"/>
        <v>0</v>
      </c>
      <c r="BA28" s="86" t="e">
        <f t="shared" si="34"/>
        <v>#DIV/0!</v>
      </c>
      <c r="BC28" s="53"/>
      <c r="BD28" s="53">
        <f t="shared" si="11"/>
        <v>0</v>
      </c>
      <c r="BE28" s="244">
        <f t="shared" si="13"/>
        <v>0</v>
      </c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</row>
    <row r="29" spans="1:89" s="35" customFormat="1">
      <c r="A29" s="83"/>
      <c r="B29" s="83"/>
      <c r="C29" s="83"/>
      <c r="D29" s="83"/>
      <c r="E29" s="83"/>
      <c r="F29" s="83"/>
      <c r="G29" s="83"/>
      <c r="H29" s="83"/>
      <c r="I29" s="230">
        <f t="shared" si="35"/>
        <v>0</v>
      </c>
      <c r="J29" s="83"/>
      <c r="K29" s="230">
        <f t="shared" si="36"/>
        <v>0</v>
      </c>
      <c r="L29" s="83"/>
      <c r="M29" s="230">
        <f t="shared" si="14"/>
        <v>0</v>
      </c>
      <c r="N29" s="83"/>
      <c r="O29" s="230">
        <f t="shared" si="15"/>
        <v>0</v>
      </c>
      <c r="P29" s="83"/>
      <c r="Q29" s="230">
        <f t="shared" si="16"/>
        <v>0</v>
      </c>
      <c r="R29" s="83"/>
      <c r="S29" s="230">
        <f t="shared" si="17"/>
        <v>0</v>
      </c>
      <c r="T29" s="83"/>
      <c r="U29" s="230">
        <f t="shared" si="18"/>
        <v>0</v>
      </c>
      <c r="V29" s="83"/>
      <c r="W29" s="230">
        <f t="shared" si="19"/>
        <v>0</v>
      </c>
      <c r="X29" s="83"/>
      <c r="Y29" s="230">
        <f t="shared" si="20"/>
        <v>0</v>
      </c>
      <c r="Z29" s="83"/>
      <c r="AA29" s="230">
        <f t="shared" si="21"/>
        <v>0</v>
      </c>
      <c r="AB29" s="83"/>
      <c r="AC29" s="230">
        <f t="shared" si="22"/>
        <v>0</v>
      </c>
      <c r="AD29" s="83"/>
      <c r="AE29" s="230">
        <f t="shared" si="23"/>
        <v>0</v>
      </c>
      <c r="AF29" s="83"/>
      <c r="AG29" s="230">
        <f t="shared" si="24"/>
        <v>0</v>
      </c>
      <c r="AH29" s="83"/>
      <c r="AI29" s="230">
        <f t="shared" si="25"/>
        <v>0</v>
      </c>
      <c r="AJ29" s="108">
        <f t="shared" si="26"/>
        <v>0</v>
      </c>
      <c r="AK29" s="84">
        <f t="shared" si="6"/>
        <v>0</v>
      </c>
      <c r="AL29" s="83"/>
      <c r="AM29" s="83"/>
      <c r="AN29" s="84">
        <f t="shared" si="27"/>
        <v>0</v>
      </c>
      <c r="AO29" s="169">
        <f t="shared" si="7"/>
        <v>0</v>
      </c>
      <c r="AP29" s="247">
        <f t="shared" si="12"/>
        <v>0</v>
      </c>
      <c r="AQ29" s="84">
        <f t="shared" si="28"/>
        <v>0</v>
      </c>
      <c r="AR29" s="85">
        <f t="shared" si="29"/>
        <v>0</v>
      </c>
      <c r="AS29" s="85">
        <f t="shared" si="30"/>
        <v>0</v>
      </c>
      <c r="AT29" s="85">
        <f t="shared" si="31"/>
        <v>0</v>
      </c>
      <c r="AU29" s="86" t="e">
        <f t="shared" si="32"/>
        <v>#DIV/0!</v>
      </c>
      <c r="AV29" s="83"/>
      <c r="AW29" s="83"/>
      <c r="AX29" s="83"/>
      <c r="AY29" s="83"/>
      <c r="AZ29" s="84">
        <f t="shared" si="33"/>
        <v>0</v>
      </c>
      <c r="BA29" s="86" t="e">
        <f t="shared" si="34"/>
        <v>#DIV/0!</v>
      </c>
      <c r="BC29" s="53"/>
      <c r="BD29" s="53">
        <f t="shared" si="11"/>
        <v>0</v>
      </c>
      <c r="BE29" s="244">
        <f t="shared" si="13"/>
        <v>0</v>
      </c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</row>
    <row r="30" spans="1:89" s="35" customFormat="1">
      <c r="A30" s="83"/>
      <c r="B30" s="83"/>
      <c r="C30" s="83"/>
      <c r="D30" s="83"/>
      <c r="E30" s="83"/>
      <c r="F30" s="83"/>
      <c r="G30" s="83"/>
      <c r="H30" s="83"/>
      <c r="I30" s="230">
        <f t="shared" si="35"/>
        <v>0</v>
      </c>
      <c r="J30" s="83"/>
      <c r="K30" s="230">
        <f t="shared" si="36"/>
        <v>0</v>
      </c>
      <c r="L30" s="83"/>
      <c r="M30" s="230">
        <f t="shared" si="14"/>
        <v>0</v>
      </c>
      <c r="N30" s="83"/>
      <c r="O30" s="230">
        <f t="shared" si="15"/>
        <v>0</v>
      </c>
      <c r="P30" s="83"/>
      <c r="Q30" s="230">
        <f t="shared" si="16"/>
        <v>0</v>
      </c>
      <c r="R30" s="83"/>
      <c r="S30" s="230">
        <f t="shared" si="17"/>
        <v>0</v>
      </c>
      <c r="T30" s="83"/>
      <c r="U30" s="230">
        <f t="shared" si="18"/>
        <v>0</v>
      </c>
      <c r="V30" s="83"/>
      <c r="W30" s="230">
        <f t="shared" si="19"/>
        <v>0</v>
      </c>
      <c r="X30" s="83"/>
      <c r="Y30" s="230">
        <f t="shared" si="20"/>
        <v>0</v>
      </c>
      <c r="Z30" s="83"/>
      <c r="AA30" s="230">
        <f t="shared" si="21"/>
        <v>0</v>
      </c>
      <c r="AB30" s="83"/>
      <c r="AC30" s="230">
        <f t="shared" si="22"/>
        <v>0</v>
      </c>
      <c r="AD30" s="83"/>
      <c r="AE30" s="230">
        <f t="shared" si="23"/>
        <v>0</v>
      </c>
      <c r="AF30" s="83"/>
      <c r="AG30" s="230">
        <f t="shared" si="24"/>
        <v>0</v>
      </c>
      <c r="AH30" s="83"/>
      <c r="AI30" s="230">
        <f t="shared" si="25"/>
        <v>0</v>
      </c>
      <c r="AJ30" s="108">
        <f t="shared" si="26"/>
        <v>0</v>
      </c>
      <c r="AK30" s="84">
        <f t="shared" si="6"/>
        <v>0</v>
      </c>
      <c r="AL30" s="83"/>
      <c r="AM30" s="83"/>
      <c r="AN30" s="84">
        <f t="shared" si="27"/>
        <v>0</v>
      </c>
      <c r="AO30" s="169">
        <f t="shared" si="7"/>
        <v>0</v>
      </c>
      <c r="AP30" s="247">
        <f t="shared" si="12"/>
        <v>0</v>
      </c>
      <c r="AQ30" s="84">
        <f t="shared" si="28"/>
        <v>0</v>
      </c>
      <c r="AR30" s="85">
        <f t="shared" si="29"/>
        <v>0</v>
      </c>
      <c r="AS30" s="85">
        <f t="shared" si="30"/>
        <v>0</v>
      </c>
      <c r="AT30" s="85">
        <f t="shared" si="31"/>
        <v>0</v>
      </c>
      <c r="AU30" s="86" t="e">
        <f t="shared" si="32"/>
        <v>#DIV/0!</v>
      </c>
      <c r="AV30" s="83"/>
      <c r="AW30" s="83"/>
      <c r="AX30" s="83"/>
      <c r="AY30" s="83"/>
      <c r="AZ30" s="84">
        <f t="shared" si="33"/>
        <v>0</v>
      </c>
      <c r="BA30" s="86" t="e">
        <f t="shared" si="34"/>
        <v>#DIV/0!</v>
      </c>
      <c r="BC30" s="53"/>
      <c r="BD30" s="53">
        <f t="shared" si="11"/>
        <v>0</v>
      </c>
      <c r="BE30" s="244">
        <f t="shared" si="13"/>
        <v>0</v>
      </c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</row>
    <row r="31" spans="1:89" s="35" customFormat="1">
      <c r="A31" s="83"/>
      <c r="B31" s="83"/>
      <c r="C31" s="83"/>
      <c r="D31" s="83"/>
      <c r="E31" s="83"/>
      <c r="F31" s="83"/>
      <c r="G31" s="83"/>
      <c r="H31" s="83"/>
      <c r="I31" s="230">
        <f t="shared" si="35"/>
        <v>0</v>
      </c>
      <c r="J31" s="83"/>
      <c r="K31" s="230">
        <f t="shared" si="36"/>
        <v>0</v>
      </c>
      <c r="L31" s="83"/>
      <c r="M31" s="230">
        <f t="shared" si="14"/>
        <v>0</v>
      </c>
      <c r="N31" s="83"/>
      <c r="O31" s="230">
        <f t="shared" si="15"/>
        <v>0</v>
      </c>
      <c r="P31" s="83"/>
      <c r="Q31" s="230">
        <f t="shared" si="16"/>
        <v>0</v>
      </c>
      <c r="R31" s="83"/>
      <c r="S31" s="230">
        <f t="shared" si="17"/>
        <v>0</v>
      </c>
      <c r="T31" s="83"/>
      <c r="U31" s="230">
        <f t="shared" si="18"/>
        <v>0</v>
      </c>
      <c r="V31" s="83"/>
      <c r="W31" s="230">
        <f t="shared" si="19"/>
        <v>0</v>
      </c>
      <c r="X31" s="83"/>
      <c r="Y31" s="230">
        <f t="shared" si="20"/>
        <v>0</v>
      </c>
      <c r="Z31" s="83"/>
      <c r="AA31" s="230">
        <f t="shared" si="21"/>
        <v>0</v>
      </c>
      <c r="AB31" s="83"/>
      <c r="AC31" s="230">
        <f t="shared" si="22"/>
        <v>0</v>
      </c>
      <c r="AD31" s="83"/>
      <c r="AE31" s="230">
        <f t="shared" si="23"/>
        <v>0</v>
      </c>
      <c r="AF31" s="83"/>
      <c r="AG31" s="230">
        <f t="shared" si="24"/>
        <v>0</v>
      </c>
      <c r="AH31" s="83"/>
      <c r="AI31" s="230">
        <f t="shared" si="25"/>
        <v>0</v>
      </c>
      <c r="AJ31" s="108">
        <f t="shared" si="26"/>
        <v>0</v>
      </c>
      <c r="AK31" s="84">
        <f t="shared" si="6"/>
        <v>0</v>
      </c>
      <c r="AL31" s="83"/>
      <c r="AM31" s="83"/>
      <c r="AN31" s="84">
        <f t="shared" si="27"/>
        <v>0</v>
      </c>
      <c r="AO31" s="169">
        <f t="shared" si="7"/>
        <v>0</v>
      </c>
      <c r="AP31" s="247">
        <f t="shared" si="12"/>
        <v>0</v>
      </c>
      <c r="AQ31" s="84">
        <f t="shared" si="28"/>
        <v>0</v>
      </c>
      <c r="AR31" s="85">
        <f t="shared" si="29"/>
        <v>0</v>
      </c>
      <c r="AS31" s="85">
        <f t="shared" si="30"/>
        <v>0</v>
      </c>
      <c r="AT31" s="85">
        <f t="shared" si="31"/>
        <v>0</v>
      </c>
      <c r="AU31" s="86" t="e">
        <f t="shared" si="32"/>
        <v>#DIV/0!</v>
      </c>
      <c r="AV31" s="83"/>
      <c r="AW31" s="83"/>
      <c r="AX31" s="83"/>
      <c r="AY31" s="83"/>
      <c r="AZ31" s="84">
        <f t="shared" si="33"/>
        <v>0</v>
      </c>
      <c r="BA31" s="86" t="e">
        <f t="shared" si="34"/>
        <v>#DIV/0!</v>
      </c>
      <c r="BC31" s="53"/>
      <c r="BD31" s="53">
        <f t="shared" si="11"/>
        <v>0</v>
      </c>
      <c r="BE31" s="244">
        <f t="shared" si="13"/>
        <v>0</v>
      </c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</row>
    <row r="32" spans="1:89" s="35" customFormat="1">
      <c r="A32" s="83"/>
      <c r="B32" s="83"/>
      <c r="C32" s="83"/>
      <c r="D32" s="83"/>
      <c r="E32" s="83"/>
      <c r="F32" s="83"/>
      <c r="G32" s="83"/>
      <c r="H32" s="83"/>
      <c r="I32" s="230">
        <f t="shared" si="35"/>
        <v>0</v>
      </c>
      <c r="J32" s="83"/>
      <c r="K32" s="230">
        <f t="shared" si="36"/>
        <v>0</v>
      </c>
      <c r="L32" s="83"/>
      <c r="M32" s="230">
        <f t="shared" si="14"/>
        <v>0</v>
      </c>
      <c r="N32" s="83"/>
      <c r="O32" s="230">
        <f t="shared" si="15"/>
        <v>0</v>
      </c>
      <c r="P32" s="83"/>
      <c r="Q32" s="230">
        <f t="shared" si="16"/>
        <v>0</v>
      </c>
      <c r="R32" s="83"/>
      <c r="S32" s="230">
        <f t="shared" si="17"/>
        <v>0</v>
      </c>
      <c r="T32" s="83"/>
      <c r="U32" s="230">
        <f t="shared" si="18"/>
        <v>0</v>
      </c>
      <c r="V32" s="83"/>
      <c r="W32" s="230">
        <f t="shared" si="19"/>
        <v>0</v>
      </c>
      <c r="X32" s="83"/>
      <c r="Y32" s="230">
        <f t="shared" si="20"/>
        <v>0</v>
      </c>
      <c r="Z32" s="83"/>
      <c r="AA32" s="230">
        <f t="shared" si="21"/>
        <v>0</v>
      </c>
      <c r="AB32" s="83"/>
      <c r="AC32" s="230">
        <f t="shared" si="22"/>
        <v>0</v>
      </c>
      <c r="AD32" s="83"/>
      <c r="AE32" s="230">
        <f t="shared" si="23"/>
        <v>0</v>
      </c>
      <c r="AF32" s="83"/>
      <c r="AG32" s="230">
        <f t="shared" si="24"/>
        <v>0</v>
      </c>
      <c r="AH32" s="83"/>
      <c r="AI32" s="230">
        <f t="shared" si="25"/>
        <v>0</v>
      </c>
      <c r="AJ32" s="108">
        <f t="shared" si="26"/>
        <v>0</v>
      </c>
      <c r="AK32" s="84">
        <f t="shared" si="6"/>
        <v>0</v>
      </c>
      <c r="AL32" s="83"/>
      <c r="AM32" s="83"/>
      <c r="AN32" s="84">
        <f t="shared" si="27"/>
        <v>0</v>
      </c>
      <c r="AO32" s="169">
        <f t="shared" si="7"/>
        <v>0</v>
      </c>
      <c r="AP32" s="247">
        <f t="shared" si="12"/>
        <v>0</v>
      </c>
      <c r="AQ32" s="84">
        <f t="shared" si="28"/>
        <v>0</v>
      </c>
      <c r="AR32" s="85">
        <f t="shared" si="29"/>
        <v>0</v>
      </c>
      <c r="AS32" s="85">
        <f t="shared" si="30"/>
        <v>0</v>
      </c>
      <c r="AT32" s="85">
        <f t="shared" si="31"/>
        <v>0</v>
      </c>
      <c r="AU32" s="86" t="e">
        <f t="shared" si="32"/>
        <v>#DIV/0!</v>
      </c>
      <c r="AV32" s="83"/>
      <c r="AW32" s="83"/>
      <c r="AX32" s="83"/>
      <c r="AY32" s="83"/>
      <c r="AZ32" s="84">
        <f t="shared" si="33"/>
        <v>0</v>
      </c>
      <c r="BA32" s="86" t="e">
        <f t="shared" si="34"/>
        <v>#DIV/0!</v>
      </c>
      <c r="BC32" s="53"/>
      <c r="BD32" s="53">
        <f t="shared" si="11"/>
        <v>0</v>
      </c>
      <c r="BE32" s="244">
        <f t="shared" si="13"/>
        <v>0</v>
      </c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</row>
    <row r="33" spans="1:89" s="35" customFormat="1">
      <c r="A33" s="83"/>
      <c r="B33" s="83"/>
      <c r="C33" s="83"/>
      <c r="D33" s="83"/>
      <c r="E33" s="83"/>
      <c r="F33" s="83"/>
      <c r="G33" s="83"/>
      <c r="H33" s="83"/>
      <c r="I33" s="230">
        <f t="shared" si="35"/>
        <v>0</v>
      </c>
      <c r="J33" s="83"/>
      <c r="K33" s="230">
        <f t="shared" si="36"/>
        <v>0</v>
      </c>
      <c r="L33" s="83"/>
      <c r="M33" s="230">
        <f t="shared" si="14"/>
        <v>0</v>
      </c>
      <c r="N33" s="83"/>
      <c r="O33" s="230">
        <f t="shared" si="15"/>
        <v>0</v>
      </c>
      <c r="P33" s="83"/>
      <c r="Q33" s="230">
        <f t="shared" si="16"/>
        <v>0</v>
      </c>
      <c r="R33" s="83"/>
      <c r="S33" s="230">
        <f t="shared" si="17"/>
        <v>0</v>
      </c>
      <c r="T33" s="83"/>
      <c r="U33" s="230">
        <f t="shared" si="18"/>
        <v>0</v>
      </c>
      <c r="V33" s="83"/>
      <c r="W33" s="230">
        <f t="shared" si="19"/>
        <v>0</v>
      </c>
      <c r="X33" s="83"/>
      <c r="Y33" s="230">
        <f t="shared" si="20"/>
        <v>0</v>
      </c>
      <c r="Z33" s="83"/>
      <c r="AA33" s="230">
        <f t="shared" si="21"/>
        <v>0</v>
      </c>
      <c r="AB33" s="83"/>
      <c r="AC33" s="230">
        <f t="shared" si="22"/>
        <v>0</v>
      </c>
      <c r="AD33" s="83"/>
      <c r="AE33" s="230">
        <f t="shared" si="23"/>
        <v>0</v>
      </c>
      <c r="AF33" s="83"/>
      <c r="AG33" s="230">
        <f t="shared" si="24"/>
        <v>0</v>
      </c>
      <c r="AH33" s="83"/>
      <c r="AI33" s="230">
        <f t="shared" si="25"/>
        <v>0</v>
      </c>
      <c r="AJ33" s="108">
        <f t="shared" si="26"/>
        <v>0</v>
      </c>
      <c r="AK33" s="84">
        <f t="shared" si="6"/>
        <v>0</v>
      </c>
      <c r="AL33" s="83"/>
      <c r="AM33" s="83"/>
      <c r="AN33" s="84">
        <f t="shared" si="27"/>
        <v>0</v>
      </c>
      <c r="AO33" s="169">
        <f t="shared" si="7"/>
        <v>0</v>
      </c>
      <c r="AP33" s="247">
        <f t="shared" si="12"/>
        <v>0</v>
      </c>
      <c r="AQ33" s="84">
        <f t="shared" si="28"/>
        <v>0</v>
      </c>
      <c r="AR33" s="85">
        <f t="shared" si="29"/>
        <v>0</v>
      </c>
      <c r="AS33" s="85">
        <f t="shared" si="30"/>
        <v>0</v>
      </c>
      <c r="AT33" s="85">
        <f t="shared" si="31"/>
        <v>0</v>
      </c>
      <c r="AU33" s="86" t="e">
        <f t="shared" si="32"/>
        <v>#DIV/0!</v>
      </c>
      <c r="AV33" s="83"/>
      <c r="AW33" s="83"/>
      <c r="AX33" s="83"/>
      <c r="AY33" s="83"/>
      <c r="AZ33" s="84">
        <f t="shared" si="33"/>
        <v>0</v>
      </c>
      <c r="BA33" s="86" t="e">
        <f t="shared" si="34"/>
        <v>#DIV/0!</v>
      </c>
      <c r="BC33" s="53"/>
      <c r="BD33" s="53">
        <f t="shared" si="11"/>
        <v>0</v>
      </c>
      <c r="BE33" s="244">
        <f t="shared" si="13"/>
        <v>0</v>
      </c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</row>
    <row r="34" spans="1:89" s="35" customFormat="1">
      <c r="A34" s="83"/>
      <c r="B34" s="83"/>
      <c r="C34" s="83"/>
      <c r="D34" s="83"/>
      <c r="E34" s="83"/>
      <c r="F34" s="83"/>
      <c r="G34" s="83"/>
      <c r="H34" s="83"/>
      <c r="I34" s="230">
        <f t="shared" si="35"/>
        <v>0</v>
      </c>
      <c r="J34" s="83"/>
      <c r="K34" s="230">
        <f t="shared" si="36"/>
        <v>0</v>
      </c>
      <c r="L34" s="83"/>
      <c r="M34" s="230">
        <f t="shared" si="14"/>
        <v>0</v>
      </c>
      <c r="N34" s="83"/>
      <c r="O34" s="230">
        <f t="shared" si="15"/>
        <v>0</v>
      </c>
      <c r="P34" s="83"/>
      <c r="Q34" s="230">
        <f t="shared" si="16"/>
        <v>0</v>
      </c>
      <c r="R34" s="83"/>
      <c r="S34" s="230">
        <f t="shared" si="17"/>
        <v>0</v>
      </c>
      <c r="T34" s="83"/>
      <c r="U34" s="230">
        <f t="shared" si="18"/>
        <v>0</v>
      </c>
      <c r="V34" s="83"/>
      <c r="W34" s="230">
        <f t="shared" si="19"/>
        <v>0</v>
      </c>
      <c r="X34" s="83"/>
      <c r="Y34" s="230">
        <f t="shared" si="20"/>
        <v>0</v>
      </c>
      <c r="Z34" s="83"/>
      <c r="AA34" s="230">
        <f t="shared" si="21"/>
        <v>0</v>
      </c>
      <c r="AB34" s="83"/>
      <c r="AC34" s="230">
        <f t="shared" si="22"/>
        <v>0</v>
      </c>
      <c r="AD34" s="83"/>
      <c r="AE34" s="230">
        <f t="shared" si="23"/>
        <v>0</v>
      </c>
      <c r="AF34" s="83"/>
      <c r="AG34" s="230">
        <f t="shared" si="24"/>
        <v>0</v>
      </c>
      <c r="AH34" s="83"/>
      <c r="AI34" s="230">
        <f t="shared" si="25"/>
        <v>0</v>
      </c>
      <c r="AJ34" s="108">
        <f t="shared" si="26"/>
        <v>0</v>
      </c>
      <c r="AK34" s="84">
        <f t="shared" si="6"/>
        <v>0</v>
      </c>
      <c r="AL34" s="83"/>
      <c r="AM34" s="83"/>
      <c r="AN34" s="84">
        <f t="shared" si="27"/>
        <v>0</v>
      </c>
      <c r="AO34" s="169">
        <f t="shared" si="7"/>
        <v>0</v>
      </c>
      <c r="AP34" s="247">
        <f t="shared" si="12"/>
        <v>0</v>
      </c>
      <c r="AQ34" s="84">
        <f t="shared" si="28"/>
        <v>0</v>
      </c>
      <c r="AR34" s="85">
        <f t="shared" si="29"/>
        <v>0</v>
      </c>
      <c r="AS34" s="85">
        <f t="shared" si="30"/>
        <v>0</v>
      </c>
      <c r="AT34" s="85">
        <f t="shared" si="31"/>
        <v>0</v>
      </c>
      <c r="AU34" s="86" t="e">
        <f t="shared" si="32"/>
        <v>#DIV/0!</v>
      </c>
      <c r="AV34" s="83"/>
      <c r="AW34" s="83"/>
      <c r="AX34" s="83"/>
      <c r="AY34" s="83"/>
      <c r="AZ34" s="84">
        <f t="shared" si="33"/>
        <v>0</v>
      </c>
      <c r="BA34" s="86" t="e">
        <f t="shared" si="34"/>
        <v>#DIV/0!</v>
      </c>
      <c r="BC34" s="53"/>
      <c r="BD34" s="53">
        <f t="shared" si="11"/>
        <v>0</v>
      </c>
      <c r="BE34" s="244">
        <f t="shared" si="13"/>
        <v>0</v>
      </c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</row>
    <row r="35" spans="1:89" s="35" customFormat="1">
      <c r="A35" s="83"/>
      <c r="B35" s="83"/>
      <c r="C35" s="83"/>
      <c r="D35" s="83"/>
      <c r="E35" s="83"/>
      <c r="F35" s="83"/>
      <c r="G35" s="83"/>
      <c r="H35" s="83"/>
      <c r="I35" s="230">
        <f t="shared" si="35"/>
        <v>0</v>
      </c>
      <c r="J35" s="83"/>
      <c r="K35" s="230">
        <f t="shared" si="36"/>
        <v>0</v>
      </c>
      <c r="L35" s="83"/>
      <c r="M35" s="230">
        <f t="shared" si="14"/>
        <v>0</v>
      </c>
      <c r="N35" s="83"/>
      <c r="O35" s="230">
        <f t="shared" si="15"/>
        <v>0</v>
      </c>
      <c r="P35" s="83"/>
      <c r="Q35" s="230">
        <f t="shared" si="16"/>
        <v>0</v>
      </c>
      <c r="R35" s="83"/>
      <c r="S35" s="230">
        <f t="shared" si="17"/>
        <v>0</v>
      </c>
      <c r="T35" s="83"/>
      <c r="U35" s="230">
        <f t="shared" si="18"/>
        <v>0</v>
      </c>
      <c r="V35" s="83"/>
      <c r="W35" s="230">
        <f t="shared" si="19"/>
        <v>0</v>
      </c>
      <c r="X35" s="83"/>
      <c r="Y35" s="230">
        <f t="shared" si="20"/>
        <v>0</v>
      </c>
      <c r="Z35" s="83"/>
      <c r="AA35" s="230">
        <f t="shared" si="21"/>
        <v>0</v>
      </c>
      <c r="AB35" s="83"/>
      <c r="AC35" s="230">
        <f t="shared" si="22"/>
        <v>0</v>
      </c>
      <c r="AD35" s="83"/>
      <c r="AE35" s="230">
        <f t="shared" si="23"/>
        <v>0</v>
      </c>
      <c r="AF35" s="83"/>
      <c r="AG35" s="230">
        <f t="shared" si="24"/>
        <v>0</v>
      </c>
      <c r="AH35" s="83"/>
      <c r="AI35" s="230">
        <f t="shared" si="25"/>
        <v>0</v>
      </c>
      <c r="AJ35" s="108">
        <f t="shared" si="26"/>
        <v>0</v>
      </c>
      <c r="AK35" s="84">
        <f t="shared" si="6"/>
        <v>0</v>
      </c>
      <c r="AL35" s="83"/>
      <c r="AM35" s="83"/>
      <c r="AN35" s="84">
        <f t="shared" si="27"/>
        <v>0</v>
      </c>
      <c r="AO35" s="169">
        <f t="shared" si="7"/>
        <v>0</v>
      </c>
      <c r="AP35" s="247">
        <f t="shared" si="12"/>
        <v>0</v>
      </c>
      <c r="AQ35" s="84">
        <f t="shared" si="28"/>
        <v>0</v>
      </c>
      <c r="AR35" s="85">
        <f t="shared" si="29"/>
        <v>0</v>
      </c>
      <c r="AS35" s="85">
        <f t="shared" si="30"/>
        <v>0</v>
      </c>
      <c r="AT35" s="85">
        <f t="shared" si="31"/>
        <v>0</v>
      </c>
      <c r="AU35" s="86" t="e">
        <f t="shared" si="32"/>
        <v>#DIV/0!</v>
      </c>
      <c r="AV35" s="83"/>
      <c r="AW35" s="83"/>
      <c r="AX35" s="83"/>
      <c r="AY35" s="83"/>
      <c r="AZ35" s="84">
        <f t="shared" si="33"/>
        <v>0</v>
      </c>
      <c r="BA35" s="86" t="e">
        <f t="shared" si="34"/>
        <v>#DIV/0!</v>
      </c>
      <c r="BC35" s="53"/>
      <c r="BD35" s="53">
        <f t="shared" si="11"/>
        <v>0</v>
      </c>
      <c r="BE35" s="244">
        <f t="shared" si="13"/>
        <v>0</v>
      </c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</row>
    <row r="36" spans="1:89" s="35" customFormat="1" ht="21" customHeight="1">
      <c r="A36" s="83"/>
      <c r="B36" s="83"/>
      <c r="C36" s="83"/>
      <c r="D36" s="83"/>
      <c r="E36" s="83"/>
      <c r="F36" s="83"/>
      <c r="G36" s="83"/>
      <c r="H36" s="83"/>
      <c r="I36" s="230">
        <f t="shared" si="35"/>
        <v>0</v>
      </c>
      <c r="J36" s="83"/>
      <c r="K36" s="230">
        <f t="shared" si="36"/>
        <v>0</v>
      </c>
      <c r="L36" s="83"/>
      <c r="M36" s="230">
        <f t="shared" si="14"/>
        <v>0</v>
      </c>
      <c r="N36" s="83"/>
      <c r="O36" s="230">
        <f t="shared" si="15"/>
        <v>0</v>
      </c>
      <c r="P36" s="83"/>
      <c r="Q36" s="230">
        <f t="shared" si="16"/>
        <v>0</v>
      </c>
      <c r="R36" s="83"/>
      <c r="S36" s="230">
        <f t="shared" si="17"/>
        <v>0</v>
      </c>
      <c r="T36" s="83"/>
      <c r="U36" s="230">
        <f t="shared" si="18"/>
        <v>0</v>
      </c>
      <c r="V36" s="83"/>
      <c r="W36" s="230">
        <f t="shared" si="19"/>
        <v>0</v>
      </c>
      <c r="X36" s="83"/>
      <c r="Y36" s="230">
        <f t="shared" si="20"/>
        <v>0</v>
      </c>
      <c r="Z36" s="83"/>
      <c r="AA36" s="230">
        <f t="shared" si="21"/>
        <v>0</v>
      </c>
      <c r="AB36" s="83"/>
      <c r="AC36" s="230">
        <f t="shared" si="22"/>
        <v>0</v>
      </c>
      <c r="AD36" s="83"/>
      <c r="AE36" s="230">
        <f t="shared" si="23"/>
        <v>0</v>
      </c>
      <c r="AF36" s="83"/>
      <c r="AG36" s="230">
        <f t="shared" si="24"/>
        <v>0</v>
      </c>
      <c r="AH36" s="83"/>
      <c r="AI36" s="230">
        <f t="shared" si="25"/>
        <v>0</v>
      </c>
      <c r="AJ36" s="108">
        <f t="shared" si="26"/>
        <v>0</v>
      </c>
      <c r="AK36" s="84">
        <f t="shared" si="6"/>
        <v>0</v>
      </c>
      <c r="AL36" s="83"/>
      <c r="AM36" s="83"/>
      <c r="AN36" s="84">
        <f t="shared" si="27"/>
        <v>0</v>
      </c>
      <c r="AO36" s="169">
        <f t="shared" si="7"/>
        <v>0</v>
      </c>
      <c r="AP36" s="247">
        <f t="shared" si="12"/>
        <v>0</v>
      </c>
      <c r="AQ36" s="84">
        <f t="shared" si="28"/>
        <v>0</v>
      </c>
      <c r="AR36" s="85">
        <f t="shared" si="29"/>
        <v>0</v>
      </c>
      <c r="AS36" s="85">
        <f t="shared" si="30"/>
        <v>0</v>
      </c>
      <c r="AT36" s="85">
        <f t="shared" si="31"/>
        <v>0</v>
      </c>
      <c r="AU36" s="86" t="e">
        <f t="shared" si="32"/>
        <v>#DIV/0!</v>
      </c>
      <c r="AV36" s="83"/>
      <c r="AW36" s="83"/>
      <c r="AX36" s="83"/>
      <c r="AY36" s="83"/>
      <c r="AZ36" s="84">
        <f t="shared" si="33"/>
        <v>0</v>
      </c>
      <c r="BA36" s="86" t="e">
        <f t="shared" si="34"/>
        <v>#DIV/0!</v>
      </c>
      <c r="BC36" s="53"/>
      <c r="BD36" s="53">
        <f t="shared" si="11"/>
        <v>0</v>
      </c>
      <c r="BE36" s="244">
        <f t="shared" si="13"/>
        <v>0</v>
      </c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</row>
    <row r="37" spans="1:89" s="35" customFormat="1">
      <c r="A37" s="83"/>
      <c r="B37" s="83"/>
      <c r="C37" s="83"/>
      <c r="D37" s="83"/>
      <c r="E37" s="83"/>
      <c r="F37" s="83"/>
      <c r="G37" s="83"/>
      <c r="H37" s="83"/>
      <c r="I37" s="230">
        <f t="shared" si="35"/>
        <v>0</v>
      </c>
      <c r="J37" s="83"/>
      <c r="K37" s="230">
        <f t="shared" si="36"/>
        <v>0</v>
      </c>
      <c r="L37" s="83"/>
      <c r="M37" s="230">
        <f t="shared" si="14"/>
        <v>0</v>
      </c>
      <c r="N37" s="83"/>
      <c r="O37" s="230">
        <f t="shared" si="15"/>
        <v>0</v>
      </c>
      <c r="P37" s="83"/>
      <c r="Q37" s="230">
        <f t="shared" si="16"/>
        <v>0</v>
      </c>
      <c r="R37" s="83"/>
      <c r="S37" s="230">
        <f t="shared" si="17"/>
        <v>0</v>
      </c>
      <c r="T37" s="83"/>
      <c r="U37" s="230">
        <f t="shared" si="18"/>
        <v>0</v>
      </c>
      <c r="V37" s="83"/>
      <c r="W37" s="230">
        <f t="shared" si="19"/>
        <v>0</v>
      </c>
      <c r="X37" s="83"/>
      <c r="Y37" s="230">
        <f t="shared" si="20"/>
        <v>0</v>
      </c>
      <c r="Z37" s="83"/>
      <c r="AA37" s="230">
        <f t="shared" si="21"/>
        <v>0</v>
      </c>
      <c r="AB37" s="83"/>
      <c r="AC37" s="230">
        <f t="shared" si="22"/>
        <v>0</v>
      </c>
      <c r="AD37" s="83"/>
      <c r="AE37" s="230">
        <f t="shared" si="23"/>
        <v>0</v>
      </c>
      <c r="AF37" s="83"/>
      <c r="AG37" s="230">
        <f t="shared" si="24"/>
        <v>0</v>
      </c>
      <c r="AH37" s="83"/>
      <c r="AI37" s="230">
        <f t="shared" si="25"/>
        <v>0</v>
      </c>
      <c r="AJ37" s="108">
        <f t="shared" si="26"/>
        <v>0</v>
      </c>
      <c r="AK37" s="84">
        <f t="shared" si="6"/>
        <v>0</v>
      </c>
      <c r="AL37" s="83"/>
      <c r="AM37" s="83"/>
      <c r="AN37" s="84">
        <f t="shared" si="27"/>
        <v>0</v>
      </c>
      <c r="AO37" s="169">
        <f t="shared" si="7"/>
        <v>0</v>
      </c>
      <c r="AP37" s="247">
        <f t="shared" si="12"/>
        <v>0</v>
      </c>
      <c r="AQ37" s="84">
        <f t="shared" si="28"/>
        <v>0</v>
      </c>
      <c r="AR37" s="85">
        <f t="shared" si="29"/>
        <v>0</v>
      </c>
      <c r="AS37" s="85">
        <f t="shared" si="30"/>
        <v>0</v>
      </c>
      <c r="AT37" s="85">
        <f t="shared" si="31"/>
        <v>0</v>
      </c>
      <c r="AU37" s="86" t="e">
        <f t="shared" si="32"/>
        <v>#DIV/0!</v>
      </c>
      <c r="AV37" s="83"/>
      <c r="AW37" s="83"/>
      <c r="AX37" s="83"/>
      <c r="AY37" s="83"/>
      <c r="AZ37" s="84">
        <f t="shared" si="33"/>
        <v>0</v>
      </c>
      <c r="BA37" s="86" t="e">
        <f t="shared" si="34"/>
        <v>#DIV/0!</v>
      </c>
      <c r="BC37" s="53"/>
      <c r="BD37" s="53">
        <f t="shared" si="11"/>
        <v>0</v>
      </c>
      <c r="BE37" s="244">
        <f t="shared" si="13"/>
        <v>0</v>
      </c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</row>
    <row r="38" spans="1:89" s="35" customFormat="1">
      <c r="A38" s="83"/>
      <c r="B38" s="83"/>
      <c r="C38" s="83"/>
      <c r="D38" s="83"/>
      <c r="E38" s="83"/>
      <c r="F38" s="83"/>
      <c r="G38" s="83"/>
      <c r="H38" s="83"/>
      <c r="I38" s="230">
        <f t="shared" si="35"/>
        <v>0</v>
      </c>
      <c r="J38" s="83"/>
      <c r="K38" s="230">
        <f t="shared" si="36"/>
        <v>0</v>
      </c>
      <c r="L38" s="83"/>
      <c r="M38" s="230">
        <f t="shared" si="14"/>
        <v>0</v>
      </c>
      <c r="N38" s="83"/>
      <c r="O38" s="230">
        <f t="shared" si="15"/>
        <v>0</v>
      </c>
      <c r="P38" s="83"/>
      <c r="Q38" s="230">
        <f t="shared" si="16"/>
        <v>0</v>
      </c>
      <c r="R38" s="83"/>
      <c r="S38" s="230">
        <f t="shared" si="17"/>
        <v>0</v>
      </c>
      <c r="T38" s="83"/>
      <c r="U38" s="230">
        <f t="shared" si="18"/>
        <v>0</v>
      </c>
      <c r="V38" s="83"/>
      <c r="W38" s="230">
        <f t="shared" si="19"/>
        <v>0</v>
      </c>
      <c r="X38" s="83"/>
      <c r="Y38" s="230">
        <f t="shared" si="20"/>
        <v>0</v>
      </c>
      <c r="Z38" s="83"/>
      <c r="AA38" s="230">
        <f t="shared" si="21"/>
        <v>0</v>
      </c>
      <c r="AB38" s="83"/>
      <c r="AC38" s="230">
        <f t="shared" si="22"/>
        <v>0</v>
      </c>
      <c r="AD38" s="83"/>
      <c r="AE38" s="230">
        <f t="shared" si="23"/>
        <v>0</v>
      </c>
      <c r="AF38" s="83"/>
      <c r="AG38" s="230">
        <f t="shared" si="24"/>
        <v>0</v>
      </c>
      <c r="AH38" s="83"/>
      <c r="AI38" s="230">
        <f t="shared" si="25"/>
        <v>0</v>
      </c>
      <c r="AJ38" s="108">
        <f t="shared" si="26"/>
        <v>0</v>
      </c>
      <c r="AK38" s="84">
        <f t="shared" si="6"/>
        <v>0</v>
      </c>
      <c r="AL38" s="83"/>
      <c r="AM38" s="83"/>
      <c r="AN38" s="84">
        <f t="shared" si="27"/>
        <v>0</v>
      </c>
      <c r="AO38" s="169">
        <f t="shared" si="7"/>
        <v>0</v>
      </c>
      <c r="AP38" s="247">
        <f t="shared" si="12"/>
        <v>0</v>
      </c>
      <c r="AQ38" s="84">
        <f t="shared" si="28"/>
        <v>0</v>
      </c>
      <c r="AR38" s="85">
        <f t="shared" si="29"/>
        <v>0</v>
      </c>
      <c r="AS38" s="85">
        <f t="shared" si="30"/>
        <v>0</v>
      </c>
      <c r="AT38" s="85">
        <f t="shared" si="31"/>
        <v>0</v>
      </c>
      <c r="AU38" s="86" t="e">
        <f t="shared" si="32"/>
        <v>#DIV/0!</v>
      </c>
      <c r="AV38" s="83"/>
      <c r="AW38" s="83"/>
      <c r="AX38" s="83"/>
      <c r="AY38" s="83"/>
      <c r="AZ38" s="84">
        <f t="shared" si="33"/>
        <v>0</v>
      </c>
      <c r="BA38" s="86" t="e">
        <f t="shared" si="34"/>
        <v>#DIV/0!</v>
      </c>
      <c r="BC38" s="53"/>
      <c r="BD38" s="53">
        <f t="shared" si="11"/>
        <v>0</v>
      </c>
      <c r="BE38" s="244">
        <f t="shared" si="13"/>
        <v>0</v>
      </c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</row>
    <row r="39" spans="1:89" s="35" customFormat="1">
      <c r="A39" s="83"/>
      <c r="B39" s="83"/>
      <c r="C39" s="83"/>
      <c r="D39" s="83"/>
      <c r="E39" s="83"/>
      <c r="F39" s="83"/>
      <c r="G39" s="83"/>
      <c r="H39" s="83"/>
      <c r="I39" s="230">
        <f t="shared" si="35"/>
        <v>0</v>
      </c>
      <c r="J39" s="83"/>
      <c r="K39" s="230">
        <f t="shared" si="36"/>
        <v>0</v>
      </c>
      <c r="L39" s="83"/>
      <c r="M39" s="230">
        <f t="shared" si="14"/>
        <v>0</v>
      </c>
      <c r="N39" s="83"/>
      <c r="O39" s="230">
        <f t="shared" si="15"/>
        <v>0</v>
      </c>
      <c r="P39" s="83"/>
      <c r="Q39" s="230">
        <f t="shared" si="16"/>
        <v>0</v>
      </c>
      <c r="R39" s="83"/>
      <c r="S39" s="230">
        <f t="shared" si="17"/>
        <v>0</v>
      </c>
      <c r="T39" s="83"/>
      <c r="U39" s="230">
        <f t="shared" si="18"/>
        <v>0</v>
      </c>
      <c r="V39" s="83"/>
      <c r="W39" s="230">
        <f t="shared" si="19"/>
        <v>0</v>
      </c>
      <c r="X39" s="83"/>
      <c r="Y39" s="230">
        <f t="shared" si="20"/>
        <v>0</v>
      </c>
      <c r="Z39" s="83"/>
      <c r="AA39" s="230">
        <f t="shared" si="21"/>
        <v>0</v>
      </c>
      <c r="AB39" s="83"/>
      <c r="AC39" s="230">
        <f t="shared" si="22"/>
        <v>0</v>
      </c>
      <c r="AD39" s="83"/>
      <c r="AE39" s="230">
        <f t="shared" si="23"/>
        <v>0</v>
      </c>
      <c r="AF39" s="83"/>
      <c r="AG39" s="230">
        <f t="shared" si="24"/>
        <v>0</v>
      </c>
      <c r="AH39" s="83"/>
      <c r="AI39" s="230">
        <f t="shared" si="25"/>
        <v>0</v>
      </c>
      <c r="AJ39" s="108">
        <f t="shared" si="26"/>
        <v>0</v>
      </c>
      <c r="AK39" s="84">
        <f t="shared" si="6"/>
        <v>0</v>
      </c>
      <c r="AL39" s="83"/>
      <c r="AM39" s="83"/>
      <c r="AN39" s="84">
        <f t="shared" si="27"/>
        <v>0</v>
      </c>
      <c r="AO39" s="169">
        <f t="shared" si="7"/>
        <v>0</v>
      </c>
      <c r="AP39" s="247">
        <f t="shared" si="12"/>
        <v>0</v>
      </c>
      <c r="AQ39" s="84">
        <f t="shared" si="28"/>
        <v>0</v>
      </c>
      <c r="AR39" s="85">
        <f t="shared" si="29"/>
        <v>0</v>
      </c>
      <c r="AS39" s="85">
        <f t="shared" si="30"/>
        <v>0</v>
      </c>
      <c r="AT39" s="85">
        <f t="shared" si="31"/>
        <v>0</v>
      </c>
      <c r="AU39" s="86" t="e">
        <f t="shared" si="32"/>
        <v>#DIV/0!</v>
      </c>
      <c r="AV39" s="83"/>
      <c r="AW39" s="83"/>
      <c r="AX39" s="83"/>
      <c r="AY39" s="83"/>
      <c r="AZ39" s="84">
        <f t="shared" si="33"/>
        <v>0</v>
      </c>
      <c r="BA39" s="86" t="e">
        <f t="shared" si="34"/>
        <v>#DIV/0!</v>
      </c>
      <c r="BC39" s="53"/>
      <c r="BD39" s="53">
        <f t="shared" si="11"/>
        <v>0</v>
      </c>
      <c r="BE39" s="244">
        <f t="shared" si="13"/>
        <v>0</v>
      </c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</row>
    <row r="40" spans="1:89" s="35" customFormat="1">
      <c r="A40" s="83"/>
      <c r="B40" s="83"/>
      <c r="C40" s="83"/>
      <c r="D40" s="83"/>
      <c r="E40" s="83"/>
      <c r="F40" s="83"/>
      <c r="G40" s="83"/>
      <c r="H40" s="83"/>
      <c r="I40" s="230">
        <f t="shared" si="35"/>
        <v>0</v>
      </c>
      <c r="J40" s="83"/>
      <c r="K40" s="230">
        <f t="shared" si="36"/>
        <v>0</v>
      </c>
      <c r="L40" s="83"/>
      <c r="M40" s="230">
        <f t="shared" si="14"/>
        <v>0</v>
      </c>
      <c r="N40" s="83"/>
      <c r="O40" s="230">
        <f t="shared" si="15"/>
        <v>0</v>
      </c>
      <c r="P40" s="83"/>
      <c r="Q40" s="230">
        <f t="shared" si="16"/>
        <v>0</v>
      </c>
      <c r="R40" s="83"/>
      <c r="S40" s="230">
        <f t="shared" si="17"/>
        <v>0</v>
      </c>
      <c r="T40" s="83"/>
      <c r="U40" s="230">
        <f t="shared" si="18"/>
        <v>0</v>
      </c>
      <c r="V40" s="83"/>
      <c r="W40" s="230">
        <f t="shared" si="19"/>
        <v>0</v>
      </c>
      <c r="X40" s="83"/>
      <c r="Y40" s="230">
        <f t="shared" si="20"/>
        <v>0</v>
      </c>
      <c r="Z40" s="83"/>
      <c r="AA40" s="230">
        <f t="shared" si="21"/>
        <v>0</v>
      </c>
      <c r="AB40" s="83"/>
      <c r="AC40" s="230">
        <f t="shared" si="22"/>
        <v>0</v>
      </c>
      <c r="AD40" s="83"/>
      <c r="AE40" s="230">
        <f t="shared" si="23"/>
        <v>0</v>
      </c>
      <c r="AF40" s="83"/>
      <c r="AG40" s="230">
        <f t="shared" si="24"/>
        <v>0</v>
      </c>
      <c r="AH40" s="83"/>
      <c r="AI40" s="230">
        <f t="shared" si="25"/>
        <v>0</v>
      </c>
      <c r="AJ40" s="108">
        <f t="shared" si="26"/>
        <v>0</v>
      </c>
      <c r="AK40" s="84">
        <f t="shared" si="6"/>
        <v>0</v>
      </c>
      <c r="AL40" s="83"/>
      <c r="AM40" s="83"/>
      <c r="AN40" s="84">
        <f t="shared" si="27"/>
        <v>0</v>
      </c>
      <c r="AO40" s="169">
        <f t="shared" si="7"/>
        <v>0</v>
      </c>
      <c r="AP40" s="247">
        <f t="shared" si="12"/>
        <v>0</v>
      </c>
      <c r="AQ40" s="84">
        <f t="shared" si="28"/>
        <v>0</v>
      </c>
      <c r="AR40" s="85">
        <f t="shared" si="29"/>
        <v>0</v>
      </c>
      <c r="AS40" s="85">
        <f t="shared" si="30"/>
        <v>0</v>
      </c>
      <c r="AT40" s="85">
        <f t="shared" si="31"/>
        <v>0</v>
      </c>
      <c r="AU40" s="86" t="e">
        <f t="shared" si="32"/>
        <v>#DIV/0!</v>
      </c>
      <c r="AV40" s="83"/>
      <c r="AW40" s="83"/>
      <c r="AX40" s="83"/>
      <c r="AY40" s="83"/>
      <c r="AZ40" s="84">
        <f t="shared" si="33"/>
        <v>0</v>
      </c>
      <c r="BA40" s="86" t="e">
        <f t="shared" si="34"/>
        <v>#DIV/0!</v>
      </c>
      <c r="BC40" s="53"/>
      <c r="BD40" s="53">
        <f t="shared" si="11"/>
        <v>0</v>
      </c>
      <c r="BE40" s="244">
        <f t="shared" si="13"/>
        <v>0</v>
      </c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</row>
    <row r="41" spans="1:89" s="35" customFormat="1">
      <c r="A41" s="83"/>
      <c r="B41" s="83"/>
      <c r="C41" s="83"/>
      <c r="D41" s="83"/>
      <c r="E41" s="83"/>
      <c r="F41" s="83"/>
      <c r="G41" s="83"/>
      <c r="H41" s="83"/>
      <c r="I41" s="230">
        <f t="shared" si="35"/>
        <v>0</v>
      </c>
      <c r="J41" s="83"/>
      <c r="K41" s="230">
        <f t="shared" si="36"/>
        <v>0</v>
      </c>
      <c r="L41" s="83"/>
      <c r="M41" s="230">
        <f t="shared" si="14"/>
        <v>0</v>
      </c>
      <c r="N41" s="83"/>
      <c r="O41" s="230">
        <f t="shared" si="15"/>
        <v>0</v>
      </c>
      <c r="P41" s="83"/>
      <c r="Q41" s="230">
        <f t="shared" si="16"/>
        <v>0</v>
      </c>
      <c r="R41" s="83"/>
      <c r="S41" s="230">
        <f t="shared" si="17"/>
        <v>0</v>
      </c>
      <c r="T41" s="83"/>
      <c r="U41" s="230">
        <f t="shared" si="18"/>
        <v>0</v>
      </c>
      <c r="V41" s="83"/>
      <c r="W41" s="230">
        <f t="shared" si="19"/>
        <v>0</v>
      </c>
      <c r="X41" s="83"/>
      <c r="Y41" s="230">
        <f t="shared" si="20"/>
        <v>0</v>
      </c>
      <c r="Z41" s="83"/>
      <c r="AA41" s="230">
        <f t="shared" si="21"/>
        <v>0</v>
      </c>
      <c r="AB41" s="83"/>
      <c r="AC41" s="230">
        <f t="shared" si="22"/>
        <v>0</v>
      </c>
      <c r="AD41" s="83"/>
      <c r="AE41" s="230">
        <f t="shared" si="23"/>
        <v>0</v>
      </c>
      <c r="AF41" s="83"/>
      <c r="AG41" s="230">
        <f t="shared" si="24"/>
        <v>0</v>
      </c>
      <c r="AH41" s="83"/>
      <c r="AI41" s="230">
        <f t="shared" si="25"/>
        <v>0</v>
      </c>
      <c r="AJ41" s="108">
        <f t="shared" si="26"/>
        <v>0</v>
      </c>
      <c r="AK41" s="84">
        <f t="shared" si="6"/>
        <v>0</v>
      </c>
      <c r="AL41" s="83"/>
      <c r="AM41" s="83"/>
      <c r="AN41" s="84">
        <f t="shared" si="27"/>
        <v>0</v>
      </c>
      <c r="AO41" s="169">
        <f t="shared" si="7"/>
        <v>0</v>
      </c>
      <c r="AP41" s="247">
        <f t="shared" si="12"/>
        <v>0</v>
      </c>
      <c r="AQ41" s="84">
        <f t="shared" si="28"/>
        <v>0</v>
      </c>
      <c r="AR41" s="85">
        <f t="shared" si="29"/>
        <v>0</v>
      </c>
      <c r="AS41" s="85">
        <f t="shared" si="30"/>
        <v>0</v>
      </c>
      <c r="AT41" s="85">
        <f t="shared" si="31"/>
        <v>0</v>
      </c>
      <c r="AU41" s="86" t="e">
        <f t="shared" si="32"/>
        <v>#DIV/0!</v>
      </c>
      <c r="AV41" s="83"/>
      <c r="AW41" s="83"/>
      <c r="AX41" s="83"/>
      <c r="AY41" s="83"/>
      <c r="AZ41" s="84">
        <f t="shared" si="33"/>
        <v>0</v>
      </c>
      <c r="BA41" s="86" t="e">
        <f t="shared" si="34"/>
        <v>#DIV/0!</v>
      </c>
      <c r="BC41" s="53"/>
      <c r="BD41" s="53">
        <f t="shared" si="11"/>
        <v>0</v>
      </c>
      <c r="BE41" s="244">
        <f t="shared" si="13"/>
        <v>0</v>
      </c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</row>
    <row r="42" spans="1:89" s="35" customFormat="1">
      <c r="A42" s="83"/>
      <c r="B42" s="83"/>
      <c r="C42" s="83"/>
      <c r="D42" s="83"/>
      <c r="E42" s="83"/>
      <c r="F42" s="83"/>
      <c r="G42" s="83"/>
      <c r="H42" s="83"/>
      <c r="I42" s="230">
        <f t="shared" si="35"/>
        <v>0</v>
      </c>
      <c r="J42" s="83"/>
      <c r="K42" s="230">
        <f t="shared" si="36"/>
        <v>0</v>
      </c>
      <c r="L42" s="83"/>
      <c r="M42" s="230">
        <f t="shared" si="14"/>
        <v>0</v>
      </c>
      <c r="N42" s="83"/>
      <c r="O42" s="230">
        <f t="shared" si="15"/>
        <v>0</v>
      </c>
      <c r="P42" s="83"/>
      <c r="Q42" s="230">
        <f t="shared" si="16"/>
        <v>0</v>
      </c>
      <c r="R42" s="83"/>
      <c r="S42" s="230">
        <f t="shared" si="17"/>
        <v>0</v>
      </c>
      <c r="T42" s="83"/>
      <c r="U42" s="230">
        <f t="shared" si="18"/>
        <v>0</v>
      </c>
      <c r="V42" s="83"/>
      <c r="W42" s="230">
        <f t="shared" si="19"/>
        <v>0</v>
      </c>
      <c r="X42" s="83"/>
      <c r="Y42" s="230">
        <f t="shared" si="20"/>
        <v>0</v>
      </c>
      <c r="Z42" s="83"/>
      <c r="AA42" s="230">
        <f t="shared" si="21"/>
        <v>0</v>
      </c>
      <c r="AB42" s="83"/>
      <c r="AC42" s="230">
        <f t="shared" si="22"/>
        <v>0</v>
      </c>
      <c r="AD42" s="83"/>
      <c r="AE42" s="230">
        <f t="shared" si="23"/>
        <v>0</v>
      </c>
      <c r="AF42" s="83"/>
      <c r="AG42" s="230">
        <f t="shared" si="24"/>
        <v>0</v>
      </c>
      <c r="AH42" s="83"/>
      <c r="AI42" s="230">
        <f t="shared" si="25"/>
        <v>0</v>
      </c>
      <c r="AJ42" s="108">
        <f t="shared" si="26"/>
        <v>0</v>
      </c>
      <c r="AK42" s="84">
        <f t="shared" si="6"/>
        <v>0</v>
      </c>
      <c r="AL42" s="83"/>
      <c r="AM42" s="83"/>
      <c r="AN42" s="84">
        <f t="shared" si="27"/>
        <v>0</v>
      </c>
      <c r="AO42" s="169">
        <f t="shared" si="7"/>
        <v>0</v>
      </c>
      <c r="AP42" s="247">
        <f t="shared" si="12"/>
        <v>0</v>
      </c>
      <c r="AQ42" s="84">
        <f t="shared" si="28"/>
        <v>0</v>
      </c>
      <c r="AR42" s="85">
        <f t="shared" si="29"/>
        <v>0</v>
      </c>
      <c r="AS42" s="85">
        <f t="shared" si="30"/>
        <v>0</v>
      </c>
      <c r="AT42" s="85">
        <f t="shared" si="31"/>
        <v>0</v>
      </c>
      <c r="AU42" s="86" t="e">
        <f t="shared" si="32"/>
        <v>#DIV/0!</v>
      </c>
      <c r="AV42" s="83"/>
      <c r="AW42" s="83"/>
      <c r="AX42" s="83"/>
      <c r="AY42" s="83"/>
      <c r="AZ42" s="84">
        <f t="shared" si="33"/>
        <v>0</v>
      </c>
      <c r="BA42" s="86" t="e">
        <f t="shared" si="34"/>
        <v>#DIV/0!</v>
      </c>
      <c r="BC42" s="53"/>
      <c r="BD42" s="53">
        <f t="shared" si="11"/>
        <v>0</v>
      </c>
      <c r="BE42" s="244">
        <f t="shared" si="13"/>
        <v>0</v>
      </c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</row>
    <row r="43" spans="1:89" s="35" customFormat="1">
      <c r="A43" s="83"/>
      <c r="B43" s="83"/>
      <c r="C43" s="83"/>
      <c r="D43" s="83"/>
      <c r="E43" s="83"/>
      <c r="F43" s="83"/>
      <c r="G43" s="83"/>
      <c r="H43" s="83"/>
      <c r="I43" s="230">
        <f t="shared" si="35"/>
        <v>0</v>
      </c>
      <c r="J43" s="83"/>
      <c r="K43" s="230">
        <f t="shared" si="36"/>
        <v>0</v>
      </c>
      <c r="L43" s="83"/>
      <c r="M43" s="230">
        <f t="shared" si="14"/>
        <v>0</v>
      </c>
      <c r="N43" s="83"/>
      <c r="O43" s="230">
        <f t="shared" si="15"/>
        <v>0</v>
      </c>
      <c r="P43" s="83"/>
      <c r="Q43" s="230">
        <f t="shared" si="16"/>
        <v>0</v>
      </c>
      <c r="R43" s="83"/>
      <c r="S43" s="230">
        <f t="shared" si="17"/>
        <v>0</v>
      </c>
      <c r="T43" s="83"/>
      <c r="U43" s="230">
        <f t="shared" si="18"/>
        <v>0</v>
      </c>
      <c r="V43" s="83"/>
      <c r="W43" s="230">
        <f t="shared" si="19"/>
        <v>0</v>
      </c>
      <c r="X43" s="83"/>
      <c r="Y43" s="230">
        <f t="shared" si="20"/>
        <v>0</v>
      </c>
      <c r="Z43" s="83"/>
      <c r="AA43" s="230">
        <f t="shared" si="21"/>
        <v>0</v>
      </c>
      <c r="AB43" s="83"/>
      <c r="AC43" s="230">
        <f t="shared" si="22"/>
        <v>0</v>
      </c>
      <c r="AD43" s="83"/>
      <c r="AE43" s="230">
        <f t="shared" si="23"/>
        <v>0</v>
      </c>
      <c r="AF43" s="83"/>
      <c r="AG43" s="230">
        <f t="shared" si="24"/>
        <v>0</v>
      </c>
      <c r="AH43" s="83"/>
      <c r="AI43" s="230">
        <f t="shared" si="25"/>
        <v>0</v>
      </c>
      <c r="AJ43" s="108">
        <f t="shared" si="26"/>
        <v>0</v>
      </c>
      <c r="AK43" s="84">
        <f t="shared" si="6"/>
        <v>0</v>
      </c>
      <c r="AL43" s="83"/>
      <c r="AM43" s="83"/>
      <c r="AN43" s="84">
        <f t="shared" si="27"/>
        <v>0</v>
      </c>
      <c r="AO43" s="169">
        <f t="shared" si="7"/>
        <v>0</v>
      </c>
      <c r="AP43" s="247">
        <f t="shared" si="12"/>
        <v>0</v>
      </c>
      <c r="AQ43" s="84">
        <f t="shared" si="28"/>
        <v>0</v>
      </c>
      <c r="AR43" s="85">
        <f t="shared" si="29"/>
        <v>0</v>
      </c>
      <c r="AS43" s="85">
        <f t="shared" si="30"/>
        <v>0</v>
      </c>
      <c r="AT43" s="85">
        <f t="shared" si="31"/>
        <v>0</v>
      </c>
      <c r="AU43" s="86" t="e">
        <f t="shared" si="32"/>
        <v>#DIV/0!</v>
      </c>
      <c r="AV43" s="83"/>
      <c r="AW43" s="83"/>
      <c r="AX43" s="83"/>
      <c r="AY43" s="83"/>
      <c r="AZ43" s="84">
        <f t="shared" si="33"/>
        <v>0</v>
      </c>
      <c r="BA43" s="86" t="e">
        <f t="shared" si="34"/>
        <v>#DIV/0!</v>
      </c>
      <c r="BC43" s="53"/>
      <c r="BD43" s="53">
        <f t="shared" si="11"/>
        <v>0</v>
      </c>
      <c r="BE43" s="244">
        <f t="shared" si="13"/>
        <v>0</v>
      </c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</row>
    <row r="44" spans="1:89" s="35" customFormat="1">
      <c r="A44" s="83"/>
      <c r="B44" s="83"/>
      <c r="C44" s="83"/>
      <c r="D44" s="83"/>
      <c r="E44" s="83"/>
      <c r="F44" s="83"/>
      <c r="G44" s="83"/>
      <c r="H44" s="83"/>
      <c r="I44" s="230">
        <f t="shared" si="35"/>
        <v>0</v>
      </c>
      <c r="J44" s="83"/>
      <c r="K44" s="230">
        <f t="shared" si="36"/>
        <v>0</v>
      </c>
      <c r="L44" s="83"/>
      <c r="M44" s="230">
        <f t="shared" si="14"/>
        <v>0</v>
      </c>
      <c r="N44" s="83"/>
      <c r="O44" s="230">
        <f t="shared" si="15"/>
        <v>0</v>
      </c>
      <c r="P44" s="83"/>
      <c r="Q44" s="230">
        <f t="shared" si="16"/>
        <v>0</v>
      </c>
      <c r="R44" s="83"/>
      <c r="S44" s="230">
        <f t="shared" si="17"/>
        <v>0</v>
      </c>
      <c r="T44" s="83"/>
      <c r="U44" s="230">
        <f t="shared" si="18"/>
        <v>0</v>
      </c>
      <c r="V44" s="83"/>
      <c r="W44" s="230">
        <f t="shared" si="19"/>
        <v>0</v>
      </c>
      <c r="X44" s="83"/>
      <c r="Y44" s="230">
        <f t="shared" si="20"/>
        <v>0</v>
      </c>
      <c r="Z44" s="83"/>
      <c r="AA44" s="230">
        <f t="shared" si="21"/>
        <v>0</v>
      </c>
      <c r="AB44" s="83"/>
      <c r="AC44" s="230">
        <f t="shared" si="22"/>
        <v>0</v>
      </c>
      <c r="AD44" s="83"/>
      <c r="AE44" s="230">
        <f t="shared" si="23"/>
        <v>0</v>
      </c>
      <c r="AF44" s="83"/>
      <c r="AG44" s="230">
        <f t="shared" si="24"/>
        <v>0</v>
      </c>
      <c r="AH44" s="83"/>
      <c r="AI44" s="230">
        <f t="shared" si="25"/>
        <v>0</v>
      </c>
      <c r="AJ44" s="108">
        <f t="shared" si="26"/>
        <v>0</v>
      </c>
      <c r="AK44" s="84">
        <f t="shared" si="6"/>
        <v>0</v>
      </c>
      <c r="AL44" s="83"/>
      <c r="AM44" s="83"/>
      <c r="AN44" s="84">
        <f t="shared" si="27"/>
        <v>0</v>
      </c>
      <c r="AO44" s="169">
        <f t="shared" si="7"/>
        <v>0</v>
      </c>
      <c r="AP44" s="247">
        <f t="shared" si="12"/>
        <v>0</v>
      </c>
      <c r="AQ44" s="84">
        <f t="shared" si="28"/>
        <v>0</v>
      </c>
      <c r="AR44" s="85">
        <f t="shared" si="29"/>
        <v>0</v>
      </c>
      <c r="AS44" s="85">
        <f t="shared" si="30"/>
        <v>0</v>
      </c>
      <c r="AT44" s="85">
        <f t="shared" si="31"/>
        <v>0</v>
      </c>
      <c r="AU44" s="86" t="e">
        <f t="shared" si="32"/>
        <v>#DIV/0!</v>
      </c>
      <c r="AV44" s="83"/>
      <c r="AW44" s="83"/>
      <c r="AX44" s="83"/>
      <c r="AY44" s="83"/>
      <c r="AZ44" s="84">
        <f t="shared" si="33"/>
        <v>0</v>
      </c>
      <c r="BA44" s="86" t="e">
        <f t="shared" si="34"/>
        <v>#DIV/0!</v>
      </c>
      <c r="BC44" s="53"/>
      <c r="BD44" s="53">
        <f t="shared" si="11"/>
        <v>0</v>
      </c>
      <c r="BE44" s="244">
        <f t="shared" si="13"/>
        <v>0</v>
      </c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</row>
    <row r="45" spans="1:89" s="35" customFormat="1">
      <c r="A45" s="83"/>
      <c r="B45" s="83"/>
      <c r="C45" s="83"/>
      <c r="D45" s="83"/>
      <c r="E45" s="83"/>
      <c r="F45" s="83"/>
      <c r="G45" s="83"/>
      <c r="H45" s="83"/>
      <c r="I45" s="230">
        <f t="shared" si="35"/>
        <v>0</v>
      </c>
      <c r="J45" s="83"/>
      <c r="K45" s="230">
        <f t="shared" si="36"/>
        <v>0</v>
      </c>
      <c r="L45" s="83"/>
      <c r="M45" s="230">
        <f t="shared" si="14"/>
        <v>0</v>
      </c>
      <c r="N45" s="83"/>
      <c r="O45" s="230">
        <f t="shared" si="15"/>
        <v>0</v>
      </c>
      <c r="P45" s="83"/>
      <c r="Q45" s="230">
        <f t="shared" si="16"/>
        <v>0</v>
      </c>
      <c r="R45" s="83"/>
      <c r="S45" s="230">
        <f t="shared" si="17"/>
        <v>0</v>
      </c>
      <c r="T45" s="83"/>
      <c r="U45" s="230">
        <f t="shared" si="18"/>
        <v>0</v>
      </c>
      <c r="V45" s="83"/>
      <c r="W45" s="230">
        <f t="shared" si="19"/>
        <v>0</v>
      </c>
      <c r="X45" s="83"/>
      <c r="Y45" s="230">
        <f t="shared" si="20"/>
        <v>0</v>
      </c>
      <c r="Z45" s="83"/>
      <c r="AA45" s="230">
        <f t="shared" si="21"/>
        <v>0</v>
      </c>
      <c r="AB45" s="83"/>
      <c r="AC45" s="230">
        <f t="shared" si="22"/>
        <v>0</v>
      </c>
      <c r="AD45" s="83"/>
      <c r="AE45" s="230">
        <f t="shared" si="23"/>
        <v>0</v>
      </c>
      <c r="AF45" s="83"/>
      <c r="AG45" s="230">
        <f t="shared" si="24"/>
        <v>0</v>
      </c>
      <c r="AH45" s="83"/>
      <c r="AI45" s="230">
        <f t="shared" si="25"/>
        <v>0</v>
      </c>
      <c r="AJ45" s="108">
        <f t="shared" si="26"/>
        <v>0</v>
      </c>
      <c r="AK45" s="84">
        <f t="shared" si="6"/>
        <v>0</v>
      </c>
      <c r="AL45" s="83"/>
      <c r="AM45" s="83"/>
      <c r="AN45" s="84">
        <f t="shared" si="27"/>
        <v>0</v>
      </c>
      <c r="AO45" s="169">
        <f t="shared" si="7"/>
        <v>0</v>
      </c>
      <c r="AP45" s="247">
        <f t="shared" si="12"/>
        <v>0</v>
      </c>
      <c r="AQ45" s="84">
        <f t="shared" si="28"/>
        <v>0</v>
      </c>
      <c r="AR45" s="85">
        <f t="shared" si="29"/>
        <v>0</v>
      </c>
      <c r="AS45" s="85">
        <f t="shared" si="30"/>
        <v>0</v>
      </c>
      <c r="AT45" s="85">
        <f t="shared" si="31"/>
        <v>0</v>
      </c>
      <c r="AU45" s="86" t="e">
        <f t="shared" si="32"/>
        <v>#DIV/0!</v>
      </c>
      <c r="AV45" s="83"/>
      <c r="AW45" s="83"/>
      <c r="AX45" s="83"/>
      <c r="AY45" s="83"/>
      <c r="AZ45" s="84">
        <f t="shared" si="33"/>
        <v>0</v>
      </c>
      <c r="BA45" s="86" t="e">
        <f t="shared" si="34"/>
        <v>#DIV/0!</v>
      </c>
      <c r="BC45" s="53"/>
      <c r="BD45" s="53">
        <f t="shared" si="11"/>
        <v>0</v>
      </c>
      <c r="BE45" s="244">
        <f t="shared" si="13"/>
        <v>0</v>
      </c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</row>
    <row r="46" spans="1:89" s="35" customFormat="1">
      <c r="A46" s="83"/>
      <c r="B46" s="83"/>
      <c r="C46" s="83"/>
      <c r="D46" s="83"/>
      <c r="E46" s="83"/>
      <c r="F46" s="83"/>
      <c r="G46" s="83"/>
      <c r="H46" s="83"/>
      <c r="I46" s="230">
        <f t="shared" si="35"/>
        <v>0</v>
      </c>
      <c r="J46" s="83"/>
      <c r="K46" s="230">
        <f t="shared" si="36"/>
        <v>0</v>
      </c>
      <c r="L46" s="83"/>
      <c r="M46" s="230">
        <f t="shared" si="14"/>
        <v>0</v>
      </c>
      <c r="N46" s="83"/>
      <c r="O46" s="230">
        <f t="shared" si="15"/>
        <v>0</v>
      </c>
      <c r="P46" s="83"/>
      <c r="Q46" s="230">
        <f t="shared" si="16"/>
        <v>0</v>
      </c>
      <c r="R46" s="83"/>
      <c r="S46" s="230">
        <f t="shared" si="17"/>
        <v>0</v>
      </c>
      <c r="T46" s="83"/>
      <c r="U46" s="230">
        <f t="shared" si="18"/>
        <v>0</v>
      </c>
      <c r="V46" s="83"/>
      <c r="W46" s="230">
        <f t="shared" si="19"/>
        <v>0</v>
      </c>
      <c r="X46" s="83"/>
      <c r="Y46" s="230">
        <f t="shared" si="20"/>
        <v>0</v>
      </c>
      <c r="Z46" s="83"/>
      <c r="AA46" s="230">
        <f t="shared" si="21"/>
        <v>0</v>
      </c>
      <c r="AB46" s="83"/>
      <c r="AC46" s="230">
        <f t="shared" si="22"/>
        <v>0</v>
      </c>
      <c r="AD46" s="83"/>
      <c r="AE46" s="230">
        <f t="shared" si="23"/>
        <v>0</v>
      </c>
      <c r="AF46" s="83"/>
      <c r="AG46" s="230">
        <f t="shared" si="24"/>
        <v>0</v>
      </c>
      <c r="AH46" s="83"/>
      <c r="AI46" s="230">
        <f t="shared" si="25"/>
        <v>0</v>
      </c>
      <c r="AJ46" s="108">
        <f t="shared" si="26"/>
        <v>0</v>
      </c>
      <c r="AK46" s="84">
        <f t="shared" si="6"/>
        <v>0</v>
      </c>
      <c r="AL46" s="83"/>
      <c r="AM46" s="83"/>
      <c r="AN46" s="84">
        <f t="shared" si="27"/>
        <v>0</v>
      </c>
      <c r="AO46" s="169">
        <f t="shared" si="7"/>
        <v>0</v>
      </c>
      <c r="AP46" s="247">
        <f t="shared" si="12"/>
        <v>0</v>
      </c>
      <c r="AQ46" s="84">
        <f t="shared" si="28"/>
        <v>0</v>
      </c>
      <c r="AR46" s="85">
        <f t="shared" si="29"/>
        <v>0</v>
      </c>
      <c r="AS46" s="85">
        <f t="shared" si="30"/>
        <v>0</v>
      </c>
      <c r="AT46" s="85">
        <f t="shared" si="31"/>
        <v>0</v>
      </c>
      <c r="AU46" s="86" t="e">
        <f t="shared" si="32"/>
        <v>#DIV/0!</v>
      </c>
      <c r="AV46" s="83"/>
      <c r="AW46" s="83"/>
      <c r="AX46" s="83"/>
      <c r="AY46" s="83"/>
      <c r="AZ46" s="84">
        <f t="shared" si="33"/>
        <v>0</v>
      </c>
      <c r="BA46" s="86" t="e">
        <f t="shared" si="34"/>
        <v>#DIV/0!</v>
      </c>
      <c r="BC46" s="53"/>
      <c r="BD46" s="53">
        <f t="shared" si="11"/>
        <v>0</v>
      </c>
      <c r="BE46" s="244">
        <f t="shared" si="13"/>
        <v>0</v>
      </c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</row>
    <row r="47" spans="1:89" s="35" customFormat="1">
      <c r="A47" s="83"/>
      <c r="B47" s="83"/>
      <c r="C47" s="83"/>
      <c r="D47" s="83"/>
      <c r="E47" s="83"/>
      <c r="F47" s="83"/>
      <c r="G47" s="83"/>
      <c r="H47" s="83"/>
      <c r="I47" s="230">
        <f t="shared" si="35"/>
        <v>0</v>
      </c>
      <c r="J47" s="83"/>
      <c r="K47" s="230">
        <f t="shared" si="36"/>
        <v>0</v>
      </c>
      <c r="L47" s="83"/>
      <c r="M47" s="230">
        <f t="shared" si="14"/>
        <v>0</v>
      </c>
      <c r="N47" s="83"/>
      <c r="O47" s="230">
        <f t="shared" si="15"/>
        <v>0</v>
      </c>
      <c r="P47" s="83"/>
      <c r="Q47" s="230">
        <f t="shared" si="16"/>
        <v>0</v>
      </c>
      <c r="R47" s="83"/>
      <c r="S47" s="230">
        <f t="shared" si="17"/>
        <v>0</v>
      </c>
      <c r="T47" s="83"/>
      <c r="U47" s="230">
        <f t="shared" si="18"/>
        <v>0</v>
      </c>
      <c r="V47" s="83"/>
      <c r="W47" s="230">
        <f t="shared" si="19"/>
        <v>0</v>
      </c>
      <c r="X47" s="83"/>
      <c r="Y47" s="230">
        <f t="shared" si="20"/>
        <v>0</v>
      </c>
      <c r="Z47" s="83"/>
      <c r="AA47" s="230">
        <f t="shared" si="21"/>
        <v>0</v>
      </c>
      <c r="AB47" s="83"/>
      <c r="AC47" s="230">
        <f t="shared" si="22"/>
        <v>0</v>
      </c>
      <c r="AD47" s="83"/>
      <c r="AE47" s="230">
        <f t="shared" si="23"/>
        <v>0</v>
      </c>
      <c r="AF47" s="83"/>
      <c r="AG47" s="230">
        <f t="shared" si="24"/>
        <v>0</v>
      </c>
      <c r="AH47" s="83"/>
      <c r="AI47" s="230">
        <f t="shared" si="25"/>
        <v>0</v>
      </c>
      <c r="AJ47" s="108">
        <f t="shared" si="26"/>
        <v>0</v>
      </c>
      <c r="AK47" s="84">
        <f t="shared" si="6"/>
        <v>0</v>
      </c>
      <c r="AL47" s="83"/>
      <c r="AM47" s="83"/>
      <c r="AN47" s="84">
        <f t="shared" si="27"/>
        <v>0</v>
      </c>
      <c r="AO47" s="169">
        <f t="shared" si="7"/>
        <v>0</v>
      </c>
      <c r="AP47" s="247">
        <f t="shared" si="12"/>
        <v>0</v>
      </c>
      <c r="AQ47" s="84">
        <f t="shared" si="28"/>
        <v>0</v>
      </c>
      <c r="AR47" s="85">
        <f t="shared" si="29"/>
        <v>0</v>
      </c>
      <c r="AS47" s="85">
        <f t="shared" si="30"/>
        <v>0</v>
      </c>
      <c r="AT47" s="85">
        <f t="shared" si="31"/>
        <v>0</v>
      </c>
      <c r="AU47" s="86" t="e">
        <f t="shared" si="32"/>
        <v>#DIV/0!</v>
      </c>
      <c r="AV47" s="83"/>
      <c r="AW47" s="83"/>
      <c r="AX47" s="83"/>
      <c r="AY47" s="83"/>
      <c r="AZ47" s="84">
        <f t="shared" si="33"/>
        <v>0</v>
      </c>
      <c r="BA47" s="86" t="e">
        <f t="shared" si="34"/>
        <v>#DIV/0!</v>
      </c>
      <c r="BC47" s="53"/>
      <c r="BD47" s="53">
        <f t="shared" si="11"/>
        <v>0</v>
      </c>
      <c r="BE47" s="244">
        <f t="shared" si="13"/>
        <v>0</v>
      </c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</row>
    <row r="48" spans="1:89" s="35" customFormat="1">
      <c r="A48" s="83"/>
      <c r="B48" s="83"/>
      <c r="C48" s="83"/>
      <c r="D48" s="83"/>
      <c r="E48" s="83"/>
      <c r="F48" s="83"/>
      <c r="G48" s="83"/>
      <c r="H48" s="83"/>
      <c r="I48" s="230">
        <f t="shared" si="35"/>
        <v>0</v>
      </c>
      <c r="J48" s="83"/>
      <c r="K48" s="230">
        <f t="shared" si="36"/>
        <v>0</v>
      </c>
      <c r="L48" s="83"/>
      <c r="M48" s="230">
        <f t="shared" si="14"/>
        <v>0</v>
      </c>
      <c r="N48" s="83"/>
      <c r="O48" s="230">
        <f t="shared" si="15"/>
        <v>0</v>
      </c>
      <c r="P48" s="83"/>
      <c r="Q48" s="230">
        <f t="shared" si="16"/>
        <v>0</v>
      </c>
      <c r="R48" s="83"/>
      <c r="S48" s="230">
        <f t="shared" si="17"/>
        <v>0</v>
      </c>
      <c r="T48" s="83"/>
      <c r="U48" s="230">
        <f t="shared" si="18"/>
        <v>0</v>
      </c>
      <c r="V48" s="83"/>
      <c r="W48" s="230">
        <f t="shared" si="19"/>
        <v>0</v>
      </c>
      <c r="X48" s="83"/>
      <c r="Y48" s="230">
        <f t="shared" si="20"/>
        <v>0</v>
      </c>
      <c r="Z48" s="83"/>
      <c r="AA48" s="230">
        <f t="shared" si="21"/>
        <v>0</v>
      </c>
      <c r="AB48" s="83"/>
      <c r="AC48" s="230">
        <f t="shared" si="22"/>
        <v>0</v>
      </c>
      <c r="AD48" s="83"/>
      <c r="AE48" s="230">
        <f t="shared" si="23"/>
        <v>0</v>
      </c>
      <c r="AF48" s="83"/>
      <c r="AG48" s="230">
        <f t="shared" si="24"/>
        <v>0</v>
      </c>
      <c r="AH48" s="83"/>
      <c r="AI48" s="230">
        <f t="shared" si="25"/>
        <v>0</v>
      </c>
      <c r="AJ48" s="108">
        <f t="shared" si="26"/>
        <v>0</v>
      </c>
      <c r="AK48" s="84">
        <f t="shared" si="6"/>
        <v>0</v>
      </c>
      <c r="AL48" s="83"/>
      <c r="AM48" s="83"/>
      <c r="AN48" s="84">
        <f t="shared" si="27"/>
        <v>0</v>
      </c>
      <c r="AO48" s="169">
        <f t="shared" si="7"/>
        <v>0</v>
      </c>
      <c r="AP48" s="247">
        <f t="shared" si="12"/>
        <v>0</v>
      </c>
      <c r="AQ48" s="84">
        <f t="shared" si="28"/>
        <v>0</v>
      </c>
      <c r="AR48" s="85">
        <f t="shared" si="29"/>
        <v>0</v>
      </c>
      <c r="AS48" s="85">
        <f t="shared" si="30"/>
        <v>0</v>
      </c>
      <c r="AT48" s="85">
        <f t="shared" si="31"/>
        <v>0</v>
      </c>
      <c r="AU48" s="86" t="e">
        <f t="shared" si="32"/>
        <v>#DIV/0!</v>
      </c>
      <c r="AV48" s="83"/>
      <c r="AW48" s="83"/>
      <c r="AX48" s="83"/>
      <c r="AY48" s="83"/>
      <c r="AZ48" s="84">
        <f t="shared" si="33"/>
        <v>0</v>
      </c>
      <c r="BA48" s="86" t="e">
        <f t="shared" si="34"/>
        <v>#DIV/0!</v>
      </c>
      <c r="BC48" s="53"/>
      <c r="BD48" s="53">
        <f t="shared" si="11"/>
        <v>0</v>
      </c>
      <c r="BE48" s="244">
        <f t="shared" si="13"/>
        <v>0</v>
      </c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  <c r="CH48" s="53"/>
      <c r="CI48" s="53"/>
      <c r="CJ48" s="53"/>
      <c r="CK48" s="53"/>
    </row>
    <row r="49" spans="1:89" s="35" customFormat="1">
      <c r="A49" s="83"/>
      <c r="B49" s="83"/>
      <c r="C49" s="83"/>
      <c r="D49" s="83"/>
      <c r="E49" s="83"/>
      <c r="F49" s="83"/>
      <c r="G49" s="83"/>
      <c r="H49" s="83"/>
      <c r="I49" s="230">
        <f t="shared" si="35"/>
        <v>0</v>
      </c>
      <c r="J49" s="83"/>
      <c r="K49" s="230">
        <f t="shared" si="36"/>
        <v>0</v>
      </c>
      <c r="L49" s="83"/>
      <c r="M49" s="230">
        <f t="shared" si="14"/>
        <v>0</v>
      </c>
      <c r="N49" s="83"/>
      <c r="O49" s="230">
        <f t="shared" si="15"/>
        <v>0</v>
      </c>
      <c r="P49" s="83"/>
      <c r="Q49" s="230">
        <f t="shared" si="16"/>
        <v>0</v>
      </c>
      <c r="R49" s="83"/>
      <c r="S49" s="230">
        <f t="shared" si="17"/>
        <v>0</v>
      </c>
      <c r="T49" s="83"/>
      <c r="U49" s="230">
        <f t="shared" si="18"/>
        <v>0</v>
      </c>
      <c r="V49" s="83"/>
      <c r="W49" s="230">
        <f t="shared" si="19"/>
        <v>0</v>
      </c>
      <c r="X49" s="83"/>
      <c r="Y49" s="230">
        <f t="shared" si="20"/>
        <v>0</v>
      </c>
      <c r="Z49" s="83"/>
      <c r="AA49" s="230">
        <f t="shared" si="21"/>
        <v>0</v>
      </c>
      <c r="AB49" s="83"/>
      <c r="AC49" s="230">
        <f t="shared" si="22"/>
        <v>0</v>
      </c>
      <c r="AD49" s="83"/>
      <c r="AE49" s="230">
        <f t="shared" si="23"/>
        <v>0</v>
      </c>
      <c r="AF49" s="83"/>
      <c r="AG49" s="230">
        <f t="shared" si="24"/>
        <v>0</v>
      </c>
      <c r="AH49" s="83"/>
      <c r="AI49" s="230">
        <f t="shared" si="25"/>
        <v>0</v>
      </c>
      <c r="AJ49" s="108">
        <f t="shared" si="26"/>
        <v>0</v>
      </c>
      <c r="AK49" s="84">
        <f t="shared" si="6"/>
        <v>0</v>
      </c>
      <c r="AL49" s="83"/>
      <c r="AM49" s="83"/>
      <c r="AN49" s="84">
        <f t="shared" si="27"/>
        <v>0</v>
      </c>
      <c r="AO49" s="169">
        <f t="shared" si="7"/>
        <v>0</v>
      </c>
      <c r="AP49" s="247">
        <f t="shared" si="12"/>
        <v>0</v>
      </c>
      <c r="AQ49" s="84">
        <f t="shared" si="28"/>
        <v>0</v>
      </c>
      <c r="AR49" s="85">
        <f t="shared" si="29"/>
        <v>0</v>
      </c>
      <c r="AS49" s="85">
        <f t="shared" si="30"/>
        <v>0</v>
      </c>
      <c r="AT49" s="85">
        <f t="shared" si="31"/>
        <v>0</v>
      </c>
      <c r="AU49" s="86" t="e">
        <f t="shared" si="32"/>
        <v>#DIV/0!</v>
      </c>
      <c r="AV49" s="83"/>
      <c r="AW49" s="83"/>
      <c r="AX49" s="83"/>
      <c r="AY49" s="83"/>
      <c r="AZ49" s="84">
        <f t="shared" si="33"/>
        <v>0</v>
      </c>
      <c r="BA49" s="86" t="e">
        <f t="shared" si="34"/>
        <v>#DIV/0!</v>
      </c>
      <c r="BC49" s="53"/>
      <c r="BD49" s="53">
        <f t="shared" si="11"/>
        <v>0</v>
      </c>
      <c r="BE49" s="244">
        <f t="shared" si="13"/>
        <v>0</v>
      </c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  <c r="CH49" s="53"/>
      <c r="CI49" s="53"/>
      <c r="CJ49" s="53"/>
      <c r="CK49" s="53"/>
    </row>
    <row r="50" spans="1:89" s="35" customFormat="1">
      <c r="A50" s="83"/>
      <c r="B50" s="83"/>
      <c r="C50" s="83"/>
      <c r="D50" s="83"/>
      <c r="E50" s="83"/>
      <c r="F50" s="83"/>
      <c r="G50" s="83"/>
      <c r="H50" s="83"/>
      <c r="I50" s="230">
        <f t="shared" si="35"/>
        <v>0</v>
      </c>
      <c r="J50" s="83"/>
      <c r="K50" s="230">
        <f t="shared" si="36"/>
        <v>0</v>
      </c>
      <c r="L50" s="83"/>
      <c r="M50" s="230">
        <f t="shared" si="14"/>
        <v>0</v>
      </c>
      <c r="N50" s="83"/>
      <c r="O50" s="230">
        <f t="shared" si="15"/>
        <v>0</v>
      </c>
      <c r="P50" s="83"/>
      <c r="Q50" s="230">
        <f t="shared" si="16"/>
        <v>0</v>
      </c>
      <c r="R50" s="83"/>
      <c r="S50" s="230">
        <f t="shared" si="17"/>
        <v>0</v>
      </c>
      <c r="T50" s="83"/>
      <c r="U50" s="230">
        <f t="shared" si="18"/>
        <v>0</v>
      </c>
      <c r="V50" s="83"/>
      <c r="W50" s="230">
        <f t="shared" si="19"/>
        <v>0</v>
      </c>
      <c r="X50" s="83"/>
      <c r="Y50" s="230">
        <f t="shared" si="20"/>
        <v>0</v>
      </c>
      <c r="Z50" s="83"/>
      <c r="AA50" s="230">
        <f t="shared" si="21"/>
        <v>0</v>
      </c>
      <c r="AB50" s="83"/>
      <c r="AC50" s="230">
        <f t="shared" si="22"/>
        <v>0</v>
      </c>
      <c r="AD50" s="83"/>
      <c r="AE50" s="230">
        <f t="shared" si="23"/>
        <v>0</v>
      </c>
      <c r="AF50" s="83"/>
      <c r="AG50" s="230">
        <f t="shared" si="24"/>
        <v>0</v>
      </c>
      <c r="AH50" s="83"/>
      <c r="AI50" s="230">
        <f t="shared" si="25"/>
        <v>0</v>
      </c>
      <c r="AJ50" s="108">
        <f t="shared" si="26"/>
        <v>0</v>
      </c>
      <c r="AK50" s="84">
        <f t="shared" si="6"/>
        <v>0</v>
      </c>
      <c r="AL50" s="83"/>
      <c r="AM50" s="83"/>
      <c r="AN50" s="84">
        <f t="shared" si="27"/>
        <v>0</v>
      </c>
      <c r="AO50" s="169">
        <f t="shared" si="7"/>
        <v>0</v>
      </c>
      <c r="AP50" s="247">
        <f t="shared" si="12"/>
        <v>0</v>
      </c>
      <c r="AQ50" s="84">
        <f t="shared" si="28"/>
        <v>0</v>
      </c>
      <c r="AR50" s="85">
        <f t="shared" si="29"/>
        <v>0</v>
      </c>
      <c r="AS50" s="85">
        <f t="shared" si="30"/>
        <v>0</v>
      </c>
      <c r="AT50" s="85">
        <f t="shared" si="31"/>
        <v>0</v>
      </c>
      <c r="AU50" s="86" t="e">
        <f t="shared" si="32"/>
        <v>#DIV/0!</v>
      </c>
      <c r="AV50" s="83"/>
      <c r="AW50" s="83"/>
      <c r="AX50" s="83"/>
      <c r="AY50" s="83"/>
      <c r="AZ50" s="84">
        <f t="shared" si="33"/>
        <v>0</v>
      </c>
      <c r="BA50" s="86" t="e">
        <f t="shared" si="34"/>
        <v>#DIV/0!</v>
      </c>
      <c r="BC50" s="53"/>
      <c r="BD50" s="53">
        <f t="shared" si="11"/>
        <v>0</v>
      </c>
      <c r="BE50" s="244">
        <f t="shared" si="13"/>
        <v>0</v>
      </c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</row>
    <row r="51" spans="1:89" s="35" customFormat="1">
      <c r="A51" s="83"/>
      <c r="B51" s="83"/>
      <c r="C51" s="83"/>
      <c r="D51" s="83"/>
      <c r="E51" s="83"/>
      <c r="F51" s="83"/>
      <c r="G51" s="83"/>
      <c r="H51" s="83"/>
      <c r="I51" s="230">
        <f t="shared" si="35"/>
        <v>0</v>
      </c>
      <c r="J51" s="83"/>
      <c r="K51" s="230">
        <f t="shared" si="36"/>
        <v>0</v>
      </c>
      <c r="L51" s="83"/>
      <c r="M51" s="230">
        <f t="shared" si="14"/>
        <v>0</v>
      </c>
      <c r="N51" s="83"/>
      <c r="O51" s="230">
        <f t="shared" si="15"/>
        <v>0</v>
      </c>
      <c r="P51" s="83"/>
      <c r="Q51" s="230">
        <f t="shared" si="16"/>
        <v>0</v>
      </c>
      <c r="R51" s="83"/>
      <c r="S51" s="230">
        <f t="shared" si="17"/>
        <v>0</v>
      </c>
      <c r="T51" s="83"/>
      <c r="U51" s="230">
        <f t="shared" si="18"/>
        <v>0</v>
      </c>
      <c r="V51" s="83"/>
      <c r="W51" s="230">
        <f t="shared" si="19"/>
        <v>0</v>
      </c>
      <c r="X51" s="83"/>
      <c r="Y51" s="230">
        <f t="shared" si="20"/>
        <v>0</v>
      </c>
      <c r="Z51" s="83"/>
      <c r="AA51" s="230">
        <f t="shared" si="21"/>
        <v>0</v>
      </c>
      <c r="AB51" s="83"/>
      <c r="AC51" s="230">
        <f t="shared" si="22"/>
        <v>0</v>
      </c>
      <c r="AD51" s="83"/>
      <c r="AE51" s="230">
        <f t="shared" si="23"/>
        <v>0</v>
      </c>
      <c r="AF51" s="83"/>
      <c r="AG51" s="230">
        <f t="shared" si="24"/>
        <v>0</v>
      </c>
      <c r="AH51" s="83"/>
      <c r="AI51" s="230">
        <f t="shared" si="25"/>
        <v>0</v>
      </c>
      <c r="AJ51" s="108">
        <f t="shared" si="26"/>
        <v>0</v>
      </c>
      <c r="AK51" s="84">
        <f t="shared" si="6"/>
        <v>0</v>
      </c>
      <c r="AL51" s="83"/>
      <c r="AM51" s="83"/>
      <c r="AN51" s="84">
        <f t="shared" si="27"/>
        <v>0</v>
      </c>
      <c r="AO51" s="169">
        <f t="shared" si="7"/>
        <v>0</v>
      </c>
      <c r="AP51" s="247">
        <f t="shared" si="12"/>
        <v>0</v>
      </c>
      <c r="AQ51" s="84">
        <f t="shared" si="28"/>
        <v>0</v>
      </c>
      <c r="AR51" s="85">
        <f t="shared" si="29"/>
        <v>0</v>
      </c>
      <c r="AS51" s="85">
        <f t="shared" si="30"/>
        <v>0</v>
      </c>
      <c r="AT51" s="85">
        <f t="shared" si="31"/>
        <v>0</v>
      </c>
      <c r="AU51" s="86" t="e">
        <f t="shared" si="32"/>
        <v>#DIV/0!</v>
      </c>
      <c r="AV51" s="83"/>
      <c r="AW51" s="83"/>
      <c r="AX51" s="83"/>
      <c r="AY51" s="83"/>
      <c r="AZ51" s="84">
        <f t="shared" si="33"/>
        <v>0</v>
      </c>
      <c r="BA51" s="86" t="e">
        <f t="shared" si="34"/>
        <v>#DIV/0!</v>
      </c>
      <c r="BC51" s="53"/>
      <c r="BD51" s="53">
        <f t="shared" si="11"/>
        <v>0</v>
      </c>
      <c r="BE51" s="244">
        <f t="shared" si="13"/>
        <v>0</v>
      </c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</row>
    <row r="52" spans="1:89" s="35" customFormat="1">
      <c r="A52" s="83"/>
      <c r="B52" s="83"/>
      <c r="C52" s="83"/>
      <c r="D52" s="83"/>
      <c r="E52" s="83"/>
      <c r="F52" s="83"/>
      <c r="G52" s="83"/>
      <c r="H52" s="83"/>
      <c r="I52" s="230">
        <f t="shared" si="35"/>
        <v>0</v>
      </c>
      <c r="J52" s="83"/>
      <c r="K52" s="230">
        <f t="shared" si="36"/>
        <v>0</v>
      </c>
      <c r="L52" s="83"/>
      <c r="M52" s="230">
        <f t="shared" si="14"/>
        <v>0</v>
      </c>
      <c r="N52" s="83"/>
      <c r="O52" s="230">
        <f t="shared" si="15"/>
        <v>0</v>
      </c>
      <c r="P52" s="83"/>
      <c r="Q52" s="230">
        <f t="shared" si="16"/>
        <v>0</v>
      </c>
      <c r="R52" s="83"/>
      <c r="S52" s="230">
        <f t="shared" si="17"/>
        <v>0</v>
      </c>
      <c r="T52" s="83"/>
      <c r="U52" s="230">
        <f t="shared" si="18"/>
        <v>0</v>
      </c>
      <c r="V52" s="83"/>
      <c r="W52" s="230">
        <f t="shared" si="19"/>
        <v>0</v>
      </c>
      <c r="X52" s="83"/>
      <c r="Y52" s="230">
        <f t="shared" si="20"/>
        <v>0</v>
      </c>
      <c r="Z52" s="83"/>
      <c r="AA52" s="230">
        <f t="shared" si="21"/>
        <v>0</v>
      </c>
      <c r="AB52" s="83"/>
      <c r="AC52" s="230">
        <f t="shared" si="22"/>
        <v>0</v>
      </c>
      <c r="AD52" s="83"/>
      <c r="AE52" s="230">
        <f t="shared" si="23"/>
        <v>0</v>
      </c>
      <c r="AF52" s="83"/>
      <c r="AG52" s="230">
        <f t="shared" si="24"/>
        <v>0</v>
      </c>
      <c r="AH52" s="83"/>
      <c r="AI52" s="230">
        <f t="shared" si="25"/>
        <v>0</v>
      </c>
      <c r="AJ52" s="108">
        <f t="shared" si="26"/>
        <v>0</v>
      </c>
      <c r="AK52" s="84">
        <f t="shared" si="6"/>
        <v>0</v>
      </c>
      <c r="AL52" s="83"/>
      <c r="AM52" s="83"/>
      <c r="AN52" s="84">
        <f t="shared" si="27"/>
        <v>0</v>
      </c>
      <c r="AO52" s="169">
        <f t="shared" si="7"/>
        <v>0</v>
      </c>
      <c r="AP52" s="247">
        <f t="shared" si="12"/>
        <v>0</v>
      </c>
      <c r="AQ52" s="84">
        <f t="shared" si="28"/>
        <v>0</v>
      </c>
      <c r="AR52" s="85">
        <f t="shared" si="29"/>
        <v>0</v>
      </c>
      <c r="AS52" s="85">
        <f t="shared" si="30"/>
        <v>0</v>
      </c>
      <c r="AT52" s="85">
        <f t="shared" si="31"/>
        <v>0</v>
      </c>
      <c r="AU52" s="86" t="e">
        <f t="shared" si="32"/>
        <v>#DIV/0!</v>
      </c>
      <c r="AV52" s="83"/>
      <c r="AW52" s="83"/>
      <c r="AX52" s="83"/>
      <c r="AY52" s="83"/>
      <c r="AZ52" s="84">
        <f t="shared" si="33"/>
        <v>0</v>
      </c>
      <c r="BA52" s="86" t="e">
        <f t="shared" si="34"/>
        <v>#DIV/0!</v>
      </c>
      <c r="BC52" s="53"/>
      <c r="BD52" s="53">
        <f t="shared" si="11"/>
        <v>0</v>
      </c>
      <c r="BE52" s="244">
        <f t="shared" si="13"/>
        <v>0</v>
      </c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</row>
    <row r="53" spans="1:89" s="35" customFormat="1">
      <c r="A53" s="83"/>
      <c r="B53" s="83"/>
      <c r="C53" s="83"/>
      <c r="D53" s="83"/>
      <c r="E53" s="83"/>
      <c r="F53" s="83"/>
      <c r="G53" s="83"/>
      <c r="H53" s="83"/>
      <c r="I53" s="230">
        <f t="shared" si="35"/>
        <v>0</v>
      </c>
      <c r="J53" s="83"/>
      <c r="K53" s="230">
        <f t="shared" si="36"/>
        <v>0</v>
      </c>
      <c r="L53" s="83"/>
      <c r="M53" s="230">
        <f t="shared" si="14"/>
        <v>0</v>
      </c>
      <c r="N53" s="83"/>
      <c r="O53" s="230">
        <f t="shared" si="15"/>
        <v>0</v>
      </c>
      <c r="P53" s="83"/>
      <c r="Q53" s="230">
        <f t="shared" si="16"/>
        <v>0</v>
      </c>
      <c r="R53" s="83"/>
      <c r="S53" s="230">
        <f t="shared" si="17"/>
        <v>0</v>
      </c>
      <c r="T53" s="83"/>
      <c r="U53" s="230">
        <f t="shared" si="18"/>
        <v>0</v>
      </c>
      <c r="V53" s="83"/>
      <c r="W53" s="230">
        <f t="shared" si="19"/>
        <v>0</v>
      </c>
      <c r="X53" s="83"/>
      <c r="Y53" s="230">
        <f t="shared" si="20"/>
        <v>0</v>
      </c>
      <c r="Z53" s="83"/>
      <c r="AA53" s="230">
        <f t="shared" si="21"/>
        <v>0</v>
      </c>
      <c r="AB53" s="83"/>
      <c r="AC53" s="230">
        <f t="shared" si="22"/>
        <v>0</v>
      </c>
      <c r="AD53" s="83"/>
      <c r="AE53" s="230">
        <f t="shared" si="23"/>
        <v>0</v>
      </c>
      <c r="AF53" s="83"/>
      <c r="AG53" s="230">
        <f t="shared" si="24"/>
        <v>0</v>
      </c>
      <c r="AH53" s="83"/>
      <c r="AI53" s="230">
        <f t="shared" si="25"/>
        <v>0</v>
      </c>
      <c r="AJ53" s="108">
        <f t="shared" si="26"/>
        <v>0</v>
      </c>
      <c r="AK53" s="84">
        <f t="shared" si="6"/>
        <v>0</v>
      </c>
      <c r="AL53" s="83"/>
      <c r="AM53" s="83"/>
      <c r="AN53" s="84">
        <f t="shared" si="27"/>
        <v>0</v>
      </c>
      <c r="AO53" s="169">
        <f t="shared" si="7"/>
        <v>0</v>
      </c>
      <c r="AP53" s="247">
        <f t="shared" si="12"/>
        <v>0</v>
      </c>
      <c r="AQ53" s="84">
        <f t="shared" si="28"/>
        <v>0</v>
      </c>
      <c r="AR53" s="85">
        <f t="shared" si="29"/>
        <v>0</v>
      </c>
      <c r="AS53" s="85">
        <f t="shared" si="30"/>
        <v>0</v>
      </c>
      <c r="AT53" s="85">
        <f t="shared" si="31"/>
        <v>0</v>
      </c>
      <c r="AU53" s="86" t="e">
        <f t="shared" si="32"/>
        <v>#DIV/0!</v>
      </c>
      <c r="AV53" s="83"/>
      <c r="AW53" s="83"/>
      <c r="AX53" s="83"/>
      <c r="AY53" s="83"/>
      <c r="AZ53" s="84">
        <f t="shared" si="33"/>
        <v>0</v>
      </c>
      <c r="BA53" s="86" t="e">
        <f t="shared" si="34"/>
        <v>#DIV/0!</v>
      </c>
      <c r="BC53" s="53"/>
      <c r="BD53" s="53">
        <f t="shared" si="11"/>
        <v>0</v>
      </c>
      <c r="BE53" s="244">
        <f t="shared" si="13"/>
        <v>0</v>
      </c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</row>
    <row r="54" spans="1:89" s="35" customFormat="1">
      <c r="A54" s="83"/>
      <c r="B54" s="83"/>
      <c r="C54" s="83"/>
      <c r="D54" s="83"/>
      <c r="E54" s="83"/>
      <c r="F54" s="83"/>
      <c r="G54" s="83"/>
      <c r="H54" s="83"/>
      <c r="I54" s="230">
        <f t="shared" si="35"/>
        <v>0</v>
      </c>
      <c r="J54" s="83"/>
      <c r="K54" s="230">
        <f t="shared" si="36"/>
        <v>0</v>
      </c>
      <c r="L54" s="83"/>
      <c r="M54" s="230">
        <f t="shared" si="14"/>
        <v>0</v>
      </c>
      <c r="N54" s="83"/>
      <c r="O54" s="230">
        <f t="shared" si="15"/>
        <v>0</v>
      </c>
      <c r="P54" s="83"/>
      <c r="Q54" s="230">
        <f t="shared" si="16"/>
        <v>0</v>
      </c>
      <c r="R54" s="83"/>
      <c r="S54" s="230">
        <f t="shared" si="17"/>
        <v>0</v>
      </c>
      <c r="T54" s="83"/>
      <c r="U54" s="230">
        <f t="shared" si="18"/>
        <v>0</v>
      </c>
      <c r="V54" s="83"/>
      <c r="W54" s="230">
        <f t="shared" si="19"/>
        <v>0</v>
      </c>
      <c r="X54" s="83"/>
      <c r="Y54" s="230">
        <f t="shared" si="20"/>
        <v>0</v>
      </c>
      <c r="Z54" s="83"/>
      <c r="AA54" s="230">
        <f t="shared" si="21"/>
        <v>0</v>
      </c>
      <c r="AB54" s="83"/>
      <c r="AC54" s="230">
        <f t="shared" si="22"/>
        <v>0</v>
      </c>
      <c r="AD54" s="83"/>
      <c r="AE54" s="230">
        <f t="shared" si="23"/>
        <v>0</v>
      </c>
      <c r="AF54" s="83"/>
      <c r="AG54" s="230">
        <f t="shared" si="24"/>
        <v>0</v>
      </c>
      <c r="AH54" s="83"/>
      <c r="AI54" s="230">
        <f t="shared" si="25"/>
        <v>0</v>
      </c>
      <c r="AJ54" s="108">
        <f t="shared" si="26"/>
        <v>0</v>
      </c>
      <c r="AK54" s="84">
        <f t="shared" si="6"/>
        <v>0</v>
      </c>
      <c r="AL54" s="83"/>
      <c r="AM54" s="83"/>
      <c r="AN54" s="84">
        <f t="shared" si="27"/>
        <v>0</v>
      </c>
      <c r="AO54" s="169">
        <f t="shared" si="7"/>
        <v>0</v>
      </c>
      <c r="AP54" s="247">
        <f t="shared" si="12"/>
        <v>0</v>
      </c>
      <c r="AQ54" s="84">
        <f t="shared" si="28"/>
        <v>0</v>
      </c>
      <c r="AR54" s="85">
        <f t="shared" si="29"/>
        <v>0</v>
      </c>
      <c r="AS54" s="85">
        <f t="shared" si="30"/>
        <v>0</v>
      </c>
      <c r="AT54" s="85">
        <f t="shared" si="31"/>
        <v>0</v>
      </c>
      <c r="AU54" s="86" t="e">
        <f t="shared" si="32"/>
        <v>#DIV/0!</v>
      </c>
      <c r="AV54" s="83"/>
      <c r="AW54" s="83"/>
      <c r="AX54" s="83"/>
      <c r="AY54" s="83"/>
      <c r="AZ54" s="84">
        <f t="shared" si="33"/>
        <v>0</v>
      </c>
      <c r="BA54" s="86" t="e">
        <f t="shared" si="34"/>
        <v>#DIV/0!</v>
      </c>
      <c r="BC54" s="53"/>
      <c r="BD54" s="53">
        <f t="shared" si="11"/>
        <v>0</v>
      </c>
      <c r="BE54" s="244">
        <f t="shared" si="13"/>
        <v>0</v>
      </c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</row>
    <row r="55" spans="1:89" s="35" customFormat="1">
      <c r="A55" s="83"/>
      <c r="B55" s="83"/>
      <c r="C55" s="83"/>
      <c r="D55" s="83"/>
      <c r="E55" s="83"/>
      <c r="F55" s="83"/>
      <c r="G55" s="83"/>
      <c r="H55" s="83"/>
      <c r="I55" s="230">
        <f t="shared" si="35"/>
        <v>0</v>
      </c>
      <c r="J55" s="83"/>
      <c r="K55" s="230">
        <f t="shared" si="36"/>
        <v>0</v>
      </c>
      <c r="L55" s="83"/>
      <c r="M55" s="230">
        <f t="shared" si="14"/>
        <v>0</v>
      </c>
      <c r="N55" s="83"/>
      <c r="O55" s="230">
        <f t="shared" si="15"/>
        <v>0</v>
      </c>
      <c r="P55" s="83"/>
      <c r="Q55" s="230">
        <f t="shared" si="16"/>
        <v>0</v>
      </c>
      <c r="R55" s="83"/>
      <c r="S55" s="230">
        <f t="shared" si="17"/>
        <v>0</v>
      </c>
      <c r="T55" s="83"/>
      <c r="U55" s="230">
        <f t="shared" si="18"/>
        <v>0</v>
      </c>
      <c r="V55" s="83"/>
      <c r="W55" s="230">
        <f t="shared" si="19"/>
        <v>0</v>
      </c>
      <c r="X55" s="83"/>
      <c r="Y55" s="230">
        <f t="shared" si="20"/>
        <v>0</v>
      </c>
      <c r="Z55" s="83"/>
      <c r="AA55" s="230">
        <f t="shared" si="21"/>
        <v>0</v>
      </c>
      <c r="AB55" s="83"/>
      <c r="AC55" s="230">
        <f t="shared" si="22"/>
        <v>0</v>
      </c>
      <c r="AD55" s="83"/>
      <c r="AE55" s="230">
        <f t="shared" si="23"/>
        <v>0</v>
      </c>
      <c r="AF55" s="83"/>
      <c r="AG55" s="230">
        <f t="shared" si="24"/>
        <v>0</v>
      </c>
      <c r="AH55" s="83"/>
      <c r="AI55" s="230">
        <f t="shared" si="25"/>
        <v>0</v>
      </c>
      <c r="AJ55" s="108">
        <f t="shared" si="26"/>
        <v>0</v>
      </c>
      <c r="AK55" s="84">
        <f t="shared" si="6"/>
        <v>0</v>
      </c>
      <c r="AL55" s="83"/>
      <c r="AM55" s="83"/>
      <c r="AN55" s="84">
        <f t="shared" si="27"/>
        <v>0</v>
      </c>
      <c r="AO55" s="169">
        <f t="shared" si="7"/>
        <v>0</v>
      </c>
      <c r="AP55" s="247">
        <f t="shared" si="12"/>
        <v>0</v>
      </c>
      <c r="AQ55" s="84">
        <f t="shared" si="28"/>
        <v>0</v>
      </c>
      <c r="AR55" s="85">
        <f t="shared" si="29"/>
        <v>0</v>
      </c>
      <c r="AS55" s="85">
        <f t="shared" si="30"/>
        <v>0</v>
      </c>
      <c r="AT55" s="85">
        <f t="shared" si="31"/>
        <v>0</v>
      </c>
      <c r="AU55" s="86" t="e">
        <f t="shared" si="32"/>
        <v>#DIV/0!</v>
      </c>
      <c r="AV55" s="83"/>
      <c r="AW55" s="83"/>
      <c r="AX55" s="83"/>
      <c r="AY55" s="83"/>
      <c r="AZ55" s="84">
        <f t="shared" si="33"/>
        <v>0</v>
      </c>
      <c r="BA55" s="86" t="e">
        <f t="shared" si="34"/>
        <v>#DIV/0!</v>
      </c>
      <c r="BC55" s="53"/>
      <c r="BD55" s="53">
        <f t="shared" si="11"/>
        <v>0</v>
      </c>
      <c r="BE55" s="244">
        <f t="shared" si="13"/>
        <v>0</v>
      </c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</row>
    <row r="56" spans="1:89" s="35" customFormat="1">
      <c r="A56" s="83"/>
      <c r="B56" s="83"/>
      <c r="C56" s="83"/>
      <c r="D56" s="83"/>
      <c r="E56" s="83"/>
      <c r="F56" s="83"/>
      <c r="G56" s="83"/>
      <c r="H56" s="83"/>
      <c r="I56" s="230">
        <f t="shared" si="35"/>
        <v>0</v>
      </c>
      <c r="J56" s="83"/>
      <c r="K56" s="230">
        <f t="shared" si="36"/>
        <v>0</v>
      </c>
      <c r="L56" s="83"/>
      <c r="M56" s="230">
        <f t="shared" si="14"/>
        <v>0</v>
      </c>
      <c r="N56" s="83"/>
      <c r="O56" s="230">
        <f t="shared" si="15"/>
        <v>0</v>
      </c>
      <c r="P56" s="83"/>
      <c r="Q56" s="230">
        <f t="shared" si="16"/>
        <v>0</v>
      </c>
      <c r="R56" s="83"/>
      <c r="S56" s="230">
        <f t="shared" si="17"/>
        <v>0</v>
      </c>
      <c r="T56" s="83"/>
      <c r="U56" s="230">
        <f t="shared" si="18"/>
        <v>0</v>
      </c>
      <c r="V56" s="83"/>
      <c r="W56" s="230">
        <f t="shared" si="19"/>
        <v>0</v>
      </c>
      <c r="X56" s="83"/>
      <c r="Y56" s="230">
        <f t="shared" si="20"/>
        <v>0</v>
      </c>
      <c r="Z56" s="83"/>
      <c r="AA56" s="230">
        <f t="shared" si="21"/>
        <v>0</v>
      </c>
      <c r="AB56" s="83"/>
      <c r="AC56" s="230">
        <f t="shared" si="22"/>
        <v>0</v>
      </c>
      <c r="AD56" s="83"/>
      <c r="AE56" s="230">
        <f t="shared" si="23"/>
        <v>0</v>
      </c>
      <c r="AF56" s="83"/>
      <c r="AG56" s="230">
        <f t="shared" si="24"/>
        <v>0</v>
      </c>
      <c r="AH56" s="83"/>
      <c r="AI56" s="230">
        <f t="shared" si="25"/>
        <v>0</v>
      </c>
      <c r="AJ56" s="108">
        <f t="shared" si="26"/>
        <v>0</v>
      </c>
      <c r="AK56" s="84">
        <f t="shared" si="6"/>
        <v>0</v>
      </c>
      <c r="AL56" s="83"/>
      <c r="AM56" s="83"/>
      <c r="AN56" s="84">
        <f t="shared" si="27"/>
        <v>0</v>
      </c>
      <c r="AO56" s="169">
        <f t="shared" si="7"/>
        <v>0</v>
      </c>
      <c r="AP56" s="247">
        <f t="shared" si="12"/>
        <v>0</v>
      </c>
      <c r="AQ56" s="84">
        <f t="shared" si="28"/>
        <v>0</v>
      </c>
      <c r="AR56" s="85">
        <f t="shared" si="29"/>
        <v>0</v>
      </c>
      <c r="AS56" s="85">
        <f t="shared" si="30"/>
        <v>0</v>
      </c>
      <c r="AT56" s="85">
        <f t="shared" si="31"/>
        <v>0</v>
      </c>
      <c r="AU56" s="86" t="e">
        <f t="shared" si="32"/>
        <v>#DIV/0!</v>
      </c>
      <c r="AV56" s="83"/>
      <c r="AW56" s="83"/>
      <c r="AX56" s="83"/>
      <c r="AY56" s="83"/>
      <c r="AZ56" s="84">
        <f t="shared" si="33"/>
        <v>0</v>
      </c>
      <c r="BA56" s="86" t="e">
        <f t="shared" si="34"/>
        <v>#DIV/0!</v>
      </c>
      <c r="BC56" s="53"/>
      <c r="BD56" s="53">
        <f t="shared" si="11"/>
        <v>0</v>
      </c>
      <c r="BE56" s="244">
        <f t="shared" si="13"/>
        <v>0</v>
      </c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  <c r="CH56" s="53"/>
      <c r="CI56" s="53"/>
      <c r="CJ56" s="53"/>
      <c r="CK56" s="53"/>
    </row>
    <row r="57" spans="1:89" s="35" customFormat="1">
      <c r="A57" s="83"/>
      <c r="B57" s="83"/>
      <c r="C57" s="83"/>
      <c r="D57" s="83"/>
      <c r="E57" s="83"/>
      <c r="F57" s="83"/>
      <c r="G57" s="83"/>
      <c r="H57" s="83"/>
      <c r="I57" s="230">
        <f t="shared" si="35"/>
        <v>0</v>
      </c>
      <c r="J57" s="83"/>
      <c r="K57" s="230">
        <f t="shared" si="36"/>
        <v>0</v>
      </c>
      <c r="L57" s="83"/>
      <c r="M57" s="230">
        <f t="shared" si="14"/>
        <v>0</v>
      </c>
      <c r="N57" s="83"/>
      <c r="O57" s="230">
        <f t="shared" si="15"/>
        <v>0</v>
      </c>
      <c r="P57" s="83"/>
      <c r="Q57" s="230">
        <f t="shared" si="16"/>
        <v>0</v>
      </c>
      <c r="R57" s="83"/>
      <c r="S57" s="230">
        <f t="shared" si="17"/>
        <v>0</v>
      </c>
      <c r="T57" s="83"/>
      <c r="U57" s="230">
        <f t="shared" si="18"/>
        <v>0</v>
      </c>
      <c r="V57" s="83"/>
      <c r="W57" s="230">
        <f t="shared" si="19"/>
        <v>0</v>
      </c>
      <c r="X57" s="83"/>
      <c r="Y57" s="230">
        <f t="shared" si="20"/>
        <v>0</v>
      </c>
      <c r="Z57" s="83"/>
      <c r="AA57" s="230">
        <f t="shared" si="21"/>
        <v>0</v>
      </c>
      <c r="AB57" s="83"/>
      <c r="AC57" s="230">
        <f t="shared" si="22"/>
        <v>0</v>
      </c>
      <c r="AD57" s="83"/>
      <c r="AE57" s="230">
        <f t="shared" si="23"/>
        <v>0</v>
      </c>
      <c r="AF57" s="83"/>
      <c r="AG57" s="230">
        <f t="shared" si="24"/>
        <v>0</v>
      </c>
      <c r="AH57" s="83"/>
      <c r="AI57" s="230">
        <f t="shared" si="25"/>
        <v>0</v>
      </c>
      <c r="AJ57" s="108">
        <f t="shared" si="26"/>
        <v>0</v>
      </c>
      <c r="AK57" s="84">
        <f t="shared" si="6"/>
        <v>0</v>
      </c>
      <c r="AL57" s="83"/>
      <c r="AM57" s="83"/>
      <c r="AN57" s="84">
        <f t="shared" si="27"/>
        <v>0</v>
      </c>
      <c r="AO57" s="169">
        <f t="shared" si="7"/>
        <v>0</v>
      </c>
      <c r="AP57" s="247">
        <f t="shared" si="12"/>
        <v>0</v>
      </c>
      <c r="AQ57" s="84">
        <f t="shared" si="28"/>
        <v>0</v>
      </c>
      <c r="AR57" s="85">
        <f t="shared" si="29"/>
        <v>0</v>
      </c>
      <c r="AS57" s="85">
        <f t="shared" si="30"/>
        <v>0</v>
      </c>
      <c r="AT57" s="85">
        <f t="shared" si="31"/>
        <v>0</v>
      </c>
      <c r="AU57" s="86" t="e">
        <f t="shared" si="32"/>
        <v>#DIV/0!</v>
      </c>
      <c r="AV57" s="83"/>
      <c r="AW57" s="83"/>
      <c r="AX57" s="83"/>
      <c r="AY57" s="83"/>
      <c r="AZ57" s="84">
        <f t="shared" si="33"/>
        <v>0</v>
      </c>
      <c r="BA57" s="86" t="e">
        <f t="shared" si="34"/>
        <v>#DIV/0!</v>
      </c>
      <c r="BC57" s="53"/>
      <c r="BD57" s="53">
        <f t="shared" si="11"/>
        <v>0</v>
      </c>
      <c r="BE57" s="244">
        <f t="shared" si="13"/>
        <v>0</v>
      </c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53"/>
      <c r="BV57" s="53"/>
      <c r="BW57" s="53"/>
      <c r="BX57" s="53"/>
      <c r="BY57" s="53"/>
      <c r="BZ57" s="53"/>
      <c r="CA57" s="53"/>
      <c r="CB57" s="53"/>
      <c r="CC57" s="53"/>
      <c r="CD57" s="53"/>
      <c r="CE57" s="53"/>
      <c r="CF57" s="53"/>
      <c r="CG57" s="53"/>
      <c r="CH57" s="53"/>
      <c r="CI57" s="53"/>
      <c r="CJ57" s="53"/>
      <c r="CK57" s="53"/>
    </row>
    <row r="58" spans="1:89" s="35" customFormat="1">
      <c r="A58" s="83"/>
      <c r="B58" s="83"/>
      <c r="C58" s="83"/>
      <c r="D58" s="83"/>
      <c r="E58" s="83"/>
      <c r="F58" s="83"/>
      <c r="G58" s="83"/>
      <c r="H58" s="83"/>
      <c r="I58" s="230">
        <f t="shared" si="35"/>
        <v>0</v>
      </c>
      <c r="J58" s="83"/>
      <c r="K58" s="230">
        <f t="shared" si="36"/>
        <v>0</v>
      </c>
      <c r="L58" s="83"/>
      <c r="M58" s="230">
        <f t="shared" si="14"/>
        <v>0</v>
      </c>
      <c r="N58" s="83"/>
      <c r="O58" s="230">
        <f t="shared" si="15"/>
        <v>0</v>
      </c>
      <c r="P58" s="83"/>
      <c r="Q58" s="230">
        <f t="shared" si="16"/>
        <v>0</v>
      </c>
      <c r="R58" s="83"/>
      <c r="S58" s="230">
        <f t="shared" si="17"/>
        <v>0</v>
      </c>
      <c r="T58" s="83"/>
      <c r="U58" s="230">
        <f t="shared" si="18"/>
        <v>0</v>
      </c>
      <c r="V58" s="83"/>
      <c r="W58" s="230">
        <f t="shared" si="19"/>
        <v>0</v>
      </c>
      <c r="X58" s="83"/>
      <c r="Y58" s="230">
        <f t="shared" si="20"/>
        <v>0</v>
      </c>
      <c r="Z58" s="83"/>
      <c r="AA58" s="230">
        <f t="shared" si="21"/>
        <v>0</v>
      </c>
      <c r="AB58" s="83"/>
      <c r="AC58" s="230">
        <f t="shared" si="22"/>
        <v>0</v>
      </c>
      <c r="AD58" s="83"/>
      <c r="AE58" s="230">
        <f t="shared" si="23"/>
        <v>0</v>
      </c>
      <c r="AF58" s="83"/>
      <c r="AG58" s="230">
        <f t="shared" si="24"/>
        <v>0</v>
      </c>
      <c r="AH58" s="83"/>
      <c r="AI58" s="230">
        <f t="shared" si="25"/>
        <v>0</v>
      </c>
      <c r="AJ58" s="108">
        <f t="shared" si="26"/>
        <v>0</v>
      </c>
      <c r="AK58" s="84">
        <f t="shared" si="6"/>
        <v>0</v>
      </c>
      <c r="AL58" s="83"/>
      <c r="AM58" s="83"/>
      <c r="AN58" s="84">
        <f t="shared" si="27"/>
        <v>0</v>
      </c>
      <c r="AO58" s="169">
        <f t="shared" si="7"/>
        <v>0</v>
      </c>
      <c r="AP58" s="247">
        <f t="shared" si="12"/>
        <v>0</v>
      </c>
      <c r="AQ58" s="84">
        <f t="shared" si="28"/>
        <v>0</v>
      </c>
      <c r="AR58" s="85">
        <f t="shared" si="29"/>
        <v>0</v>
      </c>
      <c r="AS58" s="85">
        <f t="shared" si="30"/>
        <v>0</v>
      </c>
      <c r="AT58" s="85">
        <f t="shared" si="31"/>
        <v>0</v>
      </c>
      <c r="AU58" s="86" t="e">
        <f t="shared" si="32"/>
        <v>#DIV/0!</v>
      </c>
      <c r="AV58" s="83"/>
      <c r="AW58" s="83"/>
      <c r="AX58" s="83"/>
      <c r="AY58" s="83"/>
      <c r="AZ58" s="84">
        <f t="shared" si="33"/>
        <v>0</v>
      </c>
      <c r="BA58" s="86" t="e">
        <f t="shared" si="34"/>
        <v>#DIV/0!</v>
      </c>
      <c r="BC58" s="53"/>
      <c r="BD58" s="53">
        <f t="shared" si="11"/>
        <v>0</v>
      </c>
      <c r="BE58" s="244">
        <f t="shared" si="13"/>
        <v>0</v>
      </c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53"/>
      <c r="BV58" s="53"/>
      <c r="BW58" s="53"/>
      <c r="BX58" s="53"/>
      <c r="BY58" s="53"/>
      <c r="BZ58" s="53"/>
      <c r="CA58" s="53"/>
      <c r="CB58" s="53"/>
      <c r="CC58" s="53"/>
      <c r="CD58" s="53"/>
      <c r="CE58" s="53"/>
      <c r="CF58" s="53"/>
      <c r="CG58" s="53"/>
      <c r="CH58" s="53"/>
      <c r="CI58" s="53"/>
      <c r="CJ58" s="53"/>
      <c r="CK58" s="53"/>
    </row>
    <row r="59" spans="1:89" s="35" customFormat="1">
      <c r="A59" s="83"/>
      <c r="B59" s="83"/>
      <c r="C59" s="83"/>
      <c r="D59" s="83"/>
      <c r="E59" s="83"/>
      <c r="F59" s="83"/>
      <c r="G59" s="83"/>
      <c r="H59" s="83"/>
      <c r="I59" s="230">
        <f t="shared" si="35"/>
        <v>0</v>
      </c>
      <c r="J59" s="83"/>
      <c r="K59" s="230">
        <f t="shared" si="36"/>
        <v>0</v>
      </c>
      <c r="L59" s="83"/>
      <c r="M59" s="230">
        <f t="shared" si="14"/>
        <v>0</v>
      </c>
      <c r="N59" s="83"/>
      <c r="O59" s="230">
        <f t="shared" si="15"/>
        <v>0</v>
      </c>
      <c r="P59" s="83"/>
      <c r="Q59" s="230">
        <f t="shared" si="16"/>
        <v>0</v>
      </c>
      <c r="R59" s="83"/>
      <c r="S59" s="230">
        <f t="shared" si="17"/>
        <v>0</v>
      </c>
      <c r="T59" s="83"/>
      <c r="U59" s="230">
        <f t="shared" si="18"/>
        <v>0</v>
      </c>
      <c r="V59" s="83"/>
      <c r="W59" s="230">
        <f t="shared" si="19"/>
        <v>0</v>
      </c>
      <c r="X59" s="83"/>
      <c r="Y59" s="230">
        <f t="shared" si="20"/>
        <v>0</v>
      </c>
      <c r="Z59" s="83"/>
      <c r="AA59" s="230">
        <f t="shared" si="21"/>
        <v>0</v>
      </c>
      <c r="AB59" s="83"/>
      <c r="AC59" s="230">
        <f t="shared" si="22"/>
        <v>0</v>
      </c>
      <c r="AD59" s="83"/>
      <c r="AE59" s="230">
        <f t="shared" si="23"/>
        <v>0</v>
      </c>
      <c r="AF59" s="83"/>
      <c r="AG59" s="230">
        <f t="shared" si="24"/>
        <v>0</v>
      </c>
      <c r="AH59" s="83"/>
      <c r="AI59" s="230">
        <f t="shared" si="25"/>
        <v>0</v>
      </c>
      <c r="AJ59" s="108">
        <f t="shared" si="26"/>
        <v>0</v>
      </c>
      <c r="AK59" s="84">
        <f t="shared" si="6"/>
        <v>0</v>
      </c>
      <c r="AL59" s="83"/>
      <c r="AM59" s="83"/>
      <c r="AN59" s="84">
        <f t="shared" si="27"/>
        <v>0</v>
      </c>
      <c r="AO59" s="169">
        <f t="shared" si="7"/>
        <v>0</v>
      </c>
      <c r="AP59" s="247">
        <f t="shared" si="12"/>
        <v>0</v>
      </c>
      <c r="AQ59" s="84">
        <f t="shared" si="28"/>
        <v>0</v>
      </c>
      <c r="AR59" s="85">
        <f t="shared" si="29"/>
        <v>0</v>
      </c>
      <c r="AS59" s="85">
        <f t="shared" si="30"/>
        <v>0</v>
      </c>
      <c r="AT59" s="85">
        <f t="shared" si="31"/>
        <v>0</v>
      </c>
      <c r="AU59" s="86" t="e">
        <f t="shared" si="32"/>
        <v>#DIV/0!</v>
      </c>
      <c r="AV59" s="83"/>
      <c r="AW59" s="83"/>
      <c r="AX59" s="83"/>
      <c r="AY59" s="83"/>
      <c r="AZ59" s="84">
        <f t="shared" si="33"/>
        <v>0</v>
      </c>
      <c r="BA59" s="86" t="e">
        <f t="shared" si="34"/>
        <v>#DIV/0!</v>
      </c>
      <c r="BC59" s="53"/>
      <c r="BD59" s="53">
        <f t="shared" si="11"/>
        <v>0</v>
      </c>
      <c r="BE59" s="244">
        <f t="shared" si="13"/>
        <v>0</v>
      </c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  <c r="BZ59" s="53"/>
      <c r="CA59" s="53"/>
      <c r="CB59" s="53"/>
      <c r="CC59" s="53"/>
      <c r="CD59" s="53"/>
      <c r="CE59" s="53"/>
      <c r="CF59" s="53"/>
      <c r="CG59" s="53"/>
      <c r="CH59" s="53"/>
      <c r="CI59" s="53"/>
      <c r="CJ59" s="53"/>
      <c r="CK59" s="53"/>
    </row>
    <row r="60" spans="1:89" s="35" customFormat="1">
      <c r="A60" s="83"/>
      <c r="B60" s="83"/>
      <c r="C60" s="83"/>
      <c r="D60" s="83"/>
      <c r="E60" s="83"/>
      <c r="F60" s="83"/>
      <c r="G60" s="83"/>
      <c r="H60" s="83"/>
      <c r="I60" s="230">
        <f t="shared" si="35"/>
        <v>0</v>
      </c>
      <c r="J60" s="83"/>
      <c r="K60" s="230">
        <f t="shared" si="36"/>
        <v>0</v>
      </c>
      <c r="L60" s="83"/>
      <c r="M60" s="230">
        <f t="shared" si="14"/>
        <v>0</v>
      </c>
      <c r="N60" s="83"/>
      <c r="O60" s="230">
        <f t="shared" si="15"/>
        <v>0</v>
      </c>
      <c r="P60" s="83"/>
      <c r="Q60" s="230">
        <f t="shared" si="16"/>
        <v>0</v>
      </c>
      <c r="R60" s="83"/>
      <c r="S60" s="230">
        <f t="shared" si="17"/>
        <v>0</v>
      </c>
      <c r="T60" s="83"/>
      <c r="U60" s="230">
        <f t="shared" si="18"/>
        <v>0</v>
      </c>
      <c r="V60" s="83"/>
      <c r="W60" s="230">
        <f t="shared" si="19"/>
        <v>0</v>
      </c>
      <c r="X60" s="83"/>
      <c r="Y60" s="230">
        <f t="shared" si="20"/>
        <v>0</v>
      </c>
      <c r="Z60" s="83"/>
      <c r="AA60" s="230">
        <f t="shared" si="21"/>
        <v>0</v>
      </c>
      <c r="AB60" s="83"/>
      <c r="AC60" s="230">
        <f t="shared" si="22"/>
        <v>0</v>
      </c>
      <c r="AD60" s="83"/>
      <c r="AE60" s="230">
        <f t="shared" si="23"/>
        <v>0</v>
      </c>
      <c r="AF60" s="83"/>
      <c r="AG60" s="230">
        <f t="shared" si="24"/>
        <v>0</v>
      </c>
      <c r="AH60" s="83"/>
      <c r="AI60" s="230">
        <f t="shared" si="25"/>
        <v>0</v>
      </c>
      <c r="AJ60" s="108">
        <f t="shared" si="26"/>
        <v>0</v>
      </c>
      <c r="AK60" s="84">
        <f t="shared" si="6"/>
        <v>0</v>
      </c>
      <c r="AL60" s="83"/>
      <c r="AM60" s="83"/>
      <c r="AN60" s="84">
        <f t="shared" si="27"/>
        <v>0</v>
      </c>
      <c r="AO60" s="169">
        <f t="shared" si="7"/>
        <v>0</v>
      </c>
      <c r="AP60" s="247">
        <f t="shared" si="12"/>
        <v>0</v>
      </c>
      <c r="AQ60" s="84">
        <f t="shared" si="28"/>
        <v>0</v>
      </c>
      <c r="AR60" s="85">
        <f t="shared" si="29"/>
        <v>0</v>
      </c>
      <c r="AS60" s="85">
        <f t="shared" si="30"/>
        <v>0</v>
      </c>
      <c r="AT60" s="85">
        <f t="shared" si="31"/>
        <v>0</v>
      </c>
      <c r="AU60" s="86" t="e">
        <f t="shared" si="32"/>
        <v>#DIV/0!</v>
      </c>
      <c r="AV60" s="83"/>
      <c r="AW60" s="83"/>
      <c r="AX60" s="83"/>
      <c r="AY60" s="83"/>
      <c r="AZ60" s="84">
        <f t="shared" si="33"/>
        <v>0</v>
      </c>
      <c r="BA60" s="86" t="e">
        <f t="shared" si="34"/>
        <v>#DIV/0!</v>
      </c>
      <c r="BC60" s="53"/>
      <c r="BD60" s="53">
        <f t="shared" si="11"/>
        <v>0</v>
      </c>
      <c r="BE60" s="244">
        <f t="shared" si="13"/>
        <v>0</v>
      </c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  <c r="BS60" s="53"/>
      <c r="BT60" s="53"/>
      <c r="BU60" s="53"/>
      <c r="BV60" s="53"/>
      <c r="BW60" s="53"/>
      <c r="BX60" s="53"/>
      <c r="BY60" s="53"/>
      <c r="BZ60" s="53"/>
      <c r="CA60" s="53"/>
      <c r="CB60" s="53"/>
      <c r="CC60" s="53"/>
      <c r="CD60" s="53"/>
      <c r="CE60" s="53"/>
      <c r="CF60" s="53"/>
      <c r="CG60" s="53"/>
      <c r="CH60" s="53"/>
      <c r="CI60" s="53"/>
      <c r="CJ60" s="53"/>
      <c r="CK60" s="53"/>
    </row>
    <row r="61" spans="1:89" s="35" customFormat="1">
      <c r="A61" s="83"/>
      <c r="B61" s="83"/>
      <c r="C61" s="83"/>
      <c r="D61" s="83"/>
      <c r="E61" s="83"/>
      <c r="F61" s="83"/>
      <c r="G61" s="83"/>
      <c r="H61" s="83"/>
      <c r="I61" s="230">
        <f t="shared" si="35"/>
        <v>0</v>
      </c>
      <c r="J61" s="83"/>
      <c r="K61" s="230">
        <f t="shared" si="36"/>
        <v>0</v>
      </c>
      <c r="L61" s="83"/>
      <c r="M61" s="230">
        <f t="shared" si="14"/>
        <v>0</v>
      </c>
      <c r="N61" s="83"/>
      <c r="O61" s="230">
        <f t="shared" si="15"/>
        <v>0</v>
      </c>
      <c r="P61" s="83"/>
      <c r="Q61" s="230">
        <f t="shared" si="16"/>
        <v>0</v>
      </c>
      <c r="R61" s="83"/>
      <c r="S61" s="230">
        <f t="shared" si="17"/>
        <v>0</v>
      </c>
      <c r="T61" s="83"/>
      <c r="U61" s="230">
        <f t="shared" si="18"/>
        <v>0</v>
      </c>
      <c r="V61" s="83"/>
      <c r="W61" s="230">
        <f t="shared" si="19"/>
        <v>0</v>
      </c>
      <c r="X61" s="83"/>
      <c r="Y61" s="230">
        <f t="shared" si="20"/>
        <v>0</v>
      </c>
      <c r="Z61" s="83"/>
      <c r="AA61" s="230">
        <f t="shared" si="21"/>
        <v>0</v>
      </c>
      <c r="AB61" s="83"/>
      <c r="AC61" s="230">
        <f t="shared" si="22"/>
        <v>0</v>
      </c>
      <c r="AD61" s="83"/>
      <c r="AE61" s="230">
        <f t="shared" si="23"/>
        <v>0</v>
      </c>
      <c r="AF61" s="83"/>
      <c r="AG61" s="230">
        <f t="shared" si="24"/>
        <v>0</v>
      </c>
      <c r="AH61" s="83"/>
      <c r="AI61" s="230">
        <f t="shared" si="25"/>
        <v>0</v>
      </c>
      <c r="AJ61" s="108">
        <f t="shared" si="26"/>
        <v>0</v>
      </c>
      <c r="AK61" s="84">
        <f t="shared" si="6"/>
        <v>0</v>
      </c>
      <c r="AL61" s="83"/>
      <c r="AM61" s="83"/>
      <c r="AN61" s="84">
        <f t="shared" si="27"/>
        <v>0</v>
      </c>
      <c r="AO61" s="169">
        <f t="shared" si="7"/>
        <v>0</v>
      </c>
      <c r="AP61" s="247">
        <f t="shared" si="12"/>
        <v>0</v>
      </c>
      <c r="AQ61" s="84">
        <f t="shared" si="28"/>
        <v>0</v>
      </c>
      <c r="AR61" s="85">
        <f t="shared" si="29"/>
        <v>0</v>
      </c>
      <c r="AS61" s="85">
        <f t="shared" si="30"/>
        <v>0</v>
      </c>
      <c r="AT61" s="85">
        <f t="shared" si="31"/>
        <v>0</v>
      </c>
      <c r="AU61" s="86" t="e">
        <f t="shared" si="32"/>
        <v>#DIV/0!</v>
      </c>
      <c r="AV61" s="83"/>
      <c r="AW61" s="83"/>
      <c r="AX61" s="83"/>
      <c r="AY61" s="83"/>
      <c r="AZ61" s="84">
        <f t="shared" si="33"/>
        <v>0</v>
      </c>
      <c r="BA61" s="86" t="e">
        <f t="shared" si="34"/>
        <v>#DIV/0!</v>
      </c>
      <c r="BC61" s="53"/>
      <c r="BD61" s="53">
        <f t="shared" si="11"/>
        <v>0</v>
      </c>
      <c r="BE61" s="244">
        <f t="shared" si="13"/>
        <v>0</v>
      </c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  <c r="BZ61" s="53"/>
      <c r="CA61" s="53"/>
      <c r="CB61" s="53"/>
      <c r="CC61" s="53"/>
      <c r="CD61" s="53"/>
      <c r="CE61" s="53"/>
      <c r="CF61" s="53"/>
      <c r="CG61" s="53"/>
      <c r="CH61" s="53"/>
      <c r="CI61" s="53"/>
      <c r="CJ61" s="53"/>
      <c r="CK61" s="53"/>
    </row>
    <row r="62" spans="1:89" s="35" customFormat="1">
      <c r="A62" s="83"/>
      <c r="B62" s="83"/>
      <c r="C62" s="83"/>
      <c r="D62" s="83"/>
      <c r="E62" s="83"/>
      <c r="F62" s="83"/>
      <c r="G62" s="83"/>
      <c r="H62" s="83"/>
      <c r="I62" s="230">
        <f t="shared" si="35"/>
        <v>0</v>
      </c>
      <c r="J62" s="83"/>
      <c r="K62" s="230">
        <f t="shared" si="36"/>
        <v>0</v>
      </c>
      <c r="L62" s="83"/>
      <c r="M62" s="230">
        <f t="shared" si="14"/>
        <v>0</v>
      </c>
      <c r="N62" s="83"/>
      <c r="O62" s="230">
        <f t="shared" si="15"/>
        <v>0</v>
      </c>
      <c r="P62" s="83"/>
      <c r="Q62" s="230">
        <f t="shared" si="16"/>
        <v>0</v>
      </c>
      <c r="R62" s="83"/>
      <c r="S62" s="230">
        <f t="shared" si="17"/>
        <v>0</v>
      </c>
      <c r="T62" s="83"/>
      <c r="U62" s="230">
        <f t="shared" si="18"/>
        <v>0</v>
      </c>
      <c r="V62" s="83"/>
      <c r="W62" s="230">
        <f t="shared" si="19"/>
        <v>0</v>
      </c>
      <c r="X62" s="83"/>
      <c r="Y62" s="230">
        <f t="shared" si="20"/>
        <v>0</v>
      </c>
      <c r="Z62" s="83"/>
      <c r="AA62" s="230">
        <f t="shared" si="21"/>
        <v>0</v>
      </c>
      <c r="AB62" s="83"/>
      <c r="AC62" s="230">
        <f t="shared" si="22"/>
        <v>0</v>
      </c>
      <c r="AD62" s="83"/>
      <c r="AE62" s="230">
        <f t="shared" si="23"/>
        <v>0</v>
      </c>
      <c r="AF62" s="83"/>
      <c r="AG62" s="230">
        <f t="shared" si="24"/>
        <v>0</v>
      </c>
      <c r="AH62" s="83"/>
      <c r="AI62" s="230">
        <f t="shared" si="25"/>
        <v>0</v>
      </c>
      <c r="AJ62" s="108">
        <f t="shared" si="26"/>
        <v>0</v>
      </c>
      <c r="AK62" s="84">
        <f t="shared" si="6"/>
        <v>0</v>
      </c>
      <c r="AL62" s="83"/>
      <c r="AM62" s="83"/>
      <c r="AN62" s="84">
        <f t="shared" si="27"/>
        <v>0</v>
      </c>
      <c r="AO62" s="169">
        <f t="shared" si="7"/>
        <v>0</v>
      </c>
      <c r="AP62" s="247">
        <f t="shared" si="12"/>
        <v>0</v>
      </c>
      <c r="AQ62" s="84">
        <f t="shared" si="28"/>
        <v>0</v>
      </c>
      <c r="AR62" s="85">
        <f t="shared" si="29"/>
        <v>0</v>
      </c>
      <c r="AS62" s="85">
        <f t="shared" si="30"/>
        <v>0</v>
      </c>
      <c r="AT62" s="85">
        <f t="shared" si="31"/>
        <v>0</v>
      </c>
      <c r="AU62" s="86" t="e">
        <f t="shared" si="32"/>
        <v>#DIV/0!</v>
      </c>
      <c r="AV62" s="83"/>
      <c r="AW62" s="83"/>
      <c r="AX62" s="83"/>
      <c r="AY62" s="83"/>
      <c r="AZ62" s="84">
        <f t="shared" si="33"/>
        <v>0</v>
      </c>
      <c r="BA62" s="86" t="e">
        <f t="shared" si="34"/>
        <v>#DIV/0!</v>
      </c>
      <c r="BC62" s="53"/>
      <c r="BD62" s="53">
        <f t="shared" si="11"/>
        <v>0</v>
      </c>
      <c r="BE62" s="244">
        <f t="shared" si="13"/>
        <v>0</v>
      </c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</row>
    <row r="63" spans="1:89" s="35" customFormat="1">
      <c r="A63" s="83"/>
      <c r="B63" s="83"/>
      <c r="C63" s="83"/>
      <c r="D63" s="83"/>
      <c r="E63" s="83"/>
      <c r="F63" s="83"/>
      <c r="G63" s="83"/>
      <c r="H63" s="83"/>
      <c r="I63" s="230">
        <f t="shared" si="35"/>
        <v>0</v>
      </c>
      <c r="J63" s="83"/>
      <c r="K63" s="230">
        <f t="shared" si="36"/>
        <v>0</v>
      </c>
      <c r="L63" s="83"/>
      <c r="M63" s="230">
        <f t="shared" si="14"/>
        <v>0</v>
      </c>
      <c r="N63" s="83"/>
      <c r="O63" s="230">
        <f t="shared" si="15"/>
        <v>0</v>
      </c>
      <c r="P63" s="83"/>
      <c r="Q63" s="230">
        <f t="shared" si="16"/>
        <v>0</v>
      </c>
      <c r="R63" s="83"/>
      <c r="S63" s="230">
        <f t="shared" si="17"/>
        <v>0</v>
      </c>
      <c r="T63" s="83"/>
      <c r="U63" s="230">
        <f t="shared" si="18"/>
        <v>0</v>
      </c>
      <c r="V63" s="83"/>
      <c r="W63" s="230">
        <f t="shared" si="19"/>
        <v>0</v>
      </c>
      <c r="X63" s="83"/>
      <c r="Y63" s="230">
        <f t="shared" si="20"/>
        <v>0</v>
      </c>
      <c r="Z63" s="83"/>
      <c r="AA63" s="230">
        <f t="shared" si="21"/>
        <v>0</v>
      </c>
      <c r="AB63" s="83"/>
      <c r="AC63" s="230">
        <f t="shared" si="22"/>
        <v>0</v>
      </c>
      <c r="AD63" s="83"/>
      <c r="AE63" s="230">
        <f t="shared" si="23"/>
        <v>0</v>
      </c>
      <c r="AF63" s="83"/>
      <c r="AG63" s="230">
        <f t="shared" si="24"/>
        <v>0</v>
      </c>
      <c r="AH63" s="83"/>
      <c r="AI63" s="230">
        <f t="shared" si="25"/>
        <v>0</v>
      </c>
      <c r="AJ63" s="108">
        <f t="shared" si="26"/>
        <v>0</v>
      </c>
      <c r="AK63" s="84">
        <f t="shared" si="6"/>
        <v>0</v>
      </c>
      <c r="AL63" s="83"/>
      <c r="AM63" s="83"/>
      <c r="AN63" s="84">
        <f t="shared" si="27"/>
        <v>0</v>
      </c>
      <c r="AO63" s="169">
        <f t="shared" si="7"/>
        <v>0</v>
      </c>
      <c r="AP63" s="247">
        <f t="shared" si="12"/>
        <v>0</v>
      </c>
      <c r="AQ63" s="84">
        <f t="shared" si="28"/>
        <v>0</v>
      </c>
      <c r="AR63" s="85">
        <f t="shared" si="29"/>
        <v>0</v>
      </c>
      <c r="AS63" s="85">
        <f t="shared" si="30"/>
        <v>0</v>
      </c>
      <c r="AT63" s="85">
        <f t="shared" si="31"/>
        <v>0</v>
      </c>
      <c r="AU63" s="86" t="e">
        <f t="shared" si="32"/>
        <v>#DIV/0!</v>
      </c>
      <c r="AV63" s="83"/>
      <c r="AW63" s="83"/>
      <c r="AX63" s="83"/>
      <c r="AY63" s="83"/>
      <c r="AZ63" s="84">
        <f t="shared" si="33"/>
        <v>0</v>
      </c>
      <c r="BA63" s="86" t="e">
        <f t="shared" si="34"/>
        <v>#DIV/0!</v>
      </c>
      <c r="BC63" s="53"/>
      <c r="BD63" s="53">
        <f t="shared" si="11"/>
        <v>0</v>
      </c>
      <c r="BE63" s="244">
        <f t="shared" si="13"/>
        <v>0</v>
      </c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3"/>
      <c r="CC63" s="53"/>
      <c r="CD63" s="53"/>
      <c r="CE63" s="53"/>
      <c r="CF63" s="53"/>
      <c r="CG63" s="53"/>
      <c r="CH63" s="53"/>
      <c r="CI63" s="53"/>
      <c r="CJ63" s="53"/>
      <c r="CK63" s="53"/>
    </row>
    <row r="64" spans="1:89" s="35" customFormat="1">
      <c r="A64" s="83"/>
      <c r="B64" s="83"/>
      <c r="C64" s="83"/>
      <c r="D64" s="83"/>
      <c r="E64" s="83"/>
      <c r="F64" s="83"/>
      <c r="G64" s="83"/>
      <c r="H64" s="83"/>
      <c r="I64" s="230">
        <f t="shared" si="35"/>
        <v>0</v>
      </c>
      <c r="J64" s="83"/>
      <c r="K64" s="230">
        <f t="shared" si="36"/>
        <v>0</v>
      </c>
      <c r="L64" s="83"/>
      <c r="M64" s="230">
        <f t="shared" si="14"/>
        <v>0</v>
      </c>
      <c r="N64" s="83"/>
      <c r="O64" s="230">
        <f t="shared" si="15"/>
        <v>0</v>
      </c>
      <c r="P64" s="83"/>
      <c r="Q64" s="230">
        <f t="shared" si="16"/>
        <v>0</v>
      </c>
      <c r="R64" s="83"/>
      <c r="S64" s="230">
        <f t="shared" si="17"/>
        <v>0</v>
      </c>
      <c r="T64" s="83"/>
      <c r="U64" s="230">
        <f t="shared" si="18"/>
        <v>0</v>
      </c>
      <c r="V64" s="83"/>
      <c r="W64" s="230">
        <f t="shared" si="19"/>
        <v>0</v>
      </c>
      <c r="X64" s="83"/>
      <c r="Y64" s="230">
        <f t="shared" si="20"/>
        <v>0</v>
      </c>
      <c r="Z64" s="83"/>
      <c r="AA64" s="230">
        <f t="shared" si="21"/>
        <v>0</v>
      </c>
      <c r="AB64" s="83"/>
      <c r="AC64" s="230">
        <f t="shared" si="22"/>
        <v>0</v>
      </c>
      <c r="AD64" s="83"/>
      <c r="AE64" s="230">
        <f t="shared" si="23"/>
        <v>0</v>
      </c>
      <c r="AF64" s="83"/>
      <c r="AG64" s="230">
        <f t="shared" si="24"/>
        <v>0</v>
      </c>
      <c r="AH64" s="83"/>
      <c r="AI64" s="230">
        <f t="shared" si="25"/>
        <v>0</v>
      </c>
      <c r="AJ64" s="108">
        <f t="shared" si="26"/>
        <v>0</v>
      </c>
      <c r="AK64" s="84">
        <f t="shared" si="6"/>
        <v>0</v>
      </c>
      <c r="AL64" s="83"/>
      <c r="AM64" s="83"/>
      <c r="AN64" s="84">
        <f t="shared" si="27"/>
        <v>0</v>
      </c>
      <c r="AO64" s="169">
        <f t="shared" si="7"/>
        <v>0</v>
      </c>
      <c r="AP64" s="247">
        <f t="shared" si="12"/>
        <v>0</v>
      </c>
      <c r="AQ64" s="84">
        <f t="shared" si="28"/>
        <v>0</v>
      </c>
      <c r="AR64" s="85">
        <f t="shared" si="29"/>
        <v>0</v>
      </c>
      <c r="AS64" s="85">
        <f t="shared" si="30"/>
        <v>0</v>
      </c>
      <c r="AT64" s="85">
        <f t="shared" si="31"/>
        <v>0</v>
      </c>
      <c r="AU64" s="86" t="e">
        <f t="shared" si="32"/>
        <v>#DIV/0!</v>
      </c>
      <c r="AV64" s="83"/>
      <c r="AW64" s="83"/>
      <c r="AX64" s="83"/>
      <c r="AY64" s="83"/>
      <c r="AZ64" s="84">
        <f t="shared" si="33"/>
        <v>0</v>
      </c>
      <c r="BA64" s="86" t="e">
        <f t="shared" si="34"/>
        <v>#DIV/0!</v>
      </c>
      <c r="BC64" s="53"/>
      <c r="BD64" s="53">
        <f t="shared" si="11"/>
        <v>0</v>
      </c>
      <c r="BE64" s="244">
        <f t="shared" si="13"/>
        <v>0</v>
      </c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  <c r="BS64" s="53"/>
      <c r="BT64" s="53"/>
      <c r="BU64" s="53"/>
      <c r="BV64" s="53"/>
      <c r="BW64" s="53"/>
      <c r="BX64" s="53"/>
      <c r="BY64" s="53"/>
      <c r="BZ64" s="53"/>
      <c r="CA64" s="53"/>
      <c r="CB64" s="53"/>
      <c r="CC64" s="53"/>
      <c r="CD64" s="53"/>
      <c r="CE64" s="53"/>
      <c r="CF64" s="53"/>
      <c r="CG64" s="53"/>
      <c r="CH64" s="53"/>
      <c r="CI64" s="53"/>
      <c r="CJ64" s="53"/>
      <c r="CK64" s="53"/>
    </row>
    <row r="65" spans="1:89" s="35" customFormat="1">
      <c r="A65" s="83"/>
      <c r="B65" s="83"/>
      <c r="C65" s="83"/>
      <c r="D65" s="83"/>
      <c r="E65" s="83"/>
      <c r="F65" s="83"/>
      <c r="G65" s="83"/>
      <c r="H65" s="83"/>
      <c r="I65" s="230">
        <f t="shared" si="35"/>
        <v>0</v>
      </c>
      <c r="J65" s="83"/>
      <c r="K65" s="230">
        <f t="shared" si="36"/>
        <v>0</v>
      </c>
      <c r="L65" s="83"/>
      <c r="M65" s="230">
        <f t="shared" si="14"/>
        <v>0</v>
      </c>
      <c r="N65" s="83"/>
      <c r="O65" s="230">
        <f t="shared" si="15"/>
        <v>0</v>
      </c>
      <c r="P65" s="83"/>
      <c r="Q65" s="230">
        <f t="shared" si="16"/>
        <v>0</v>
      </c>
      <c r="R65" s="83"/>
      <c r="S65" s="230">
        <f t="shared" si="17"/>
        <v>0</v>
      </c>
      <c r="T65" s="83"/>
      <c r="U65" s="230">
        <f t="shared" si="18"/>
        <v>0</v>
      </c>
      <c r="V65" s="83"/>
      <c r="W65" s="230">
        <f t="shared" si="19"/>
        <v>0</v>
      </c>
      <c r="X65" s="83"/>
      <c r="Y65" s="230">
        <f t="shared" si="20"/>
        <v>0</v>
      </c>
      <c r="Z65" s="83"/>
      <c r="AA65" s="230">
        <f t="shared" si="21"/>
        <v>0</v>
      </c>
      <c r="AB65" s="83"/>
      <c r="AC65" s="230">
        <f t="shared" si="22"/>
        <v>0</v>
      </c>
      <c r="AD65" s="83"/>
      <c r="AE65" s="230">
        <f t="shared" si="23"/>
        <v>0</v>
      </c>
      <c r="AF65" s="83"/>
      <c r="AG65" s="230">
        <f t="shared" si="24"/>
        <v>0</v>
      </c>
      <c r="AH65" s="83"/>
      <c r="AI65" s="230">
        <f t="shared" si="25"/>
        <v>0</v>
      </c>
      <c r="AJ65" s="108">
        <f t="shared" si="26"/>
        <v>0</v>
      </c>
      <c r="AK65" s="84">
        <f t="shared" si="6"/>
        <v>0</v>
      </c>
      <c r="AL65" s="83"/>
      <c r="AM65" s="83"/>
      <c r="AN65" s="84">
        <f t="shared" si="27"/>
        <v>0</v>
      </c>
      <c r="AO65" s="169">
        <f t="shared" si="7"/>
        <v>0</v>
      </c>
      <c r="AP65" s="247">
        <f t="shared" si="12"/>
        <v>0</v>
      </c>
      <c r="AQ65" s="84">
        <f t="shared" si="28"/>
        <v>0</v>
      </c>
      <c r="AR65" s="85">
        <f t="shared" si="29"/>
        <v>0</v>
      </c>
      <c r="AS65" s="85">
        <f t="shared" si="30"/>
        <v>0</v>
      </c>
      <c r="AT65" s="85">
        <f t="shared" si="31"/>
        <v>0</v>
      </c>
      <c r="AU65" s="86" t="e">
        <f t="shared" si="32"/>
        <v>#DIV/0!</v>
      </c>
      <c r="AV65" s="83"/>
      <c r="AW65" s="83"/>
      <c r="AX65" s="83"/>
      <c r="AY65" s="83"/>
      <c r="AZ65" s="84">
        <f t="shared" si="33"/>
        <v>0</v>
      </c>
      <c r="BA65" s="86" t="e">
        <f t="shared" si="34"/>
        <v>#DIV/0!</v>
      </c>
      <c r="BC65" s="53"/>
      <c r="BD65" s="53">
        <f t="shared" si="11"/>
        <v>0</v>
      </c>
      <c r="BE65" s="244">
        <f t="shared" si="13"/>
        <v>0</v>
      </c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  <c r="BZ65" s="53"/>
      <c r="CA65" s="53"/>
      <c r="CB65" s="53"/>
      <c r="CC65" s="53"/>
      <c r="CD65" s="53"/>
      <c r="CE65" s="53"/>
      <c r="CF65" s="53"/>
      <c r="CG65" s="53"/>
      <c r="CH65" s="53"/>
      <c r="CI65" s="53"/>
      <c r="CJ65" s="53"/>
      <c r="CK65" s="53"/>
    </row>
    <row r="66" spans="1:89" s="35" customFormat="1">
      <c r="A66" s="83"/>
      <c r="B66" s="83"/>
      <c r="C66" s="83"/>
      <c r="D66" s="83"/>
      <c r="E66" s="83"/>
      <c r="F66" s="83"/>
      <c r="G66" s="83"/>
      <c r="H66" s="83"/>
      <c r="I66" s="230">
        <f t="shared" si="35"/>
        <v>0</v>
      </c>
      <c r="J66" s="83"/>
      <c r="K66" s="230">
        <f t="shared" si="36"/>
        <v>0</v>
      </c>
      <c r="L66" s="83"/>
      <c r="M66" s="230">
        <f t="shared" si="14"/>
        <v>0</v>
      </c>
      <c r="N66" s="83"/>
      <c r="O66" s="230">
        <f t="shared" si="15"/>
        <v>0</v>
      </c>
      <c r="P66" s="83"/>
      <c r="Q66" s="230">
        <f t="shared" si="16"/>
        <v>0</v>
      </c>
      <c r="R66" s="83"/>
      <c r="S66" s="230">
        <f t="shared" si="17"/>
        <v>0</v>
      </c>
      <c r="T66" s="83"/>
      <c r="U66" s="230">
        <f t="shared" si="18"/>
        <v>0</v>
      </c>
      <c r="V66" s="83"/>
      <c r="W66" s="230">
        <f t="shared" si="19"/>
        <v>0</v>
      </c>
      <c r="X66" s="83"/>
      <c r="Y66" s="230">
        <f t="shared" si="20"/>
        <v>0</v>
      </c>
      <c r="Z66" s="83"/>
      <c r="AA66" s="230">
        <f t="shared" si="21"/>
        <v>0</v>
      </c>
      <c r="AB66" s="83"/>
      <c r="AC66" s="230">
        <f t="shared" si="22"/>
        <v>0</v>
      </c>
      <c r="AD66" s="83"/>
      <c r="AE66" s="230">
        <f t="shared" si="23"/>
        <v>0</v>
      </c>
      <c r="AF66" s="83"/>
      <c r="AG66" s="230">
        <f t="shared" si="24"/>
        <v>0</v>
      </c>
      <c r="AH66" s="83"/>
      <c r="AI66" s="230">
        <f t="shared" si="25"/>
        <v>0</v>
      </c>
      <c r="AJ66" s="108">
        <f t="shared" si="26"/>
        <v>0</v>
      </c>
      <c r="AK66" s="84">
        <f t="shared" si="6"/>
        <v>0</v>
      </c>
      <c r="AL66" s="83"/>
      <c r="AM66" s="83"/>
      <c r="AN66" s="84">
        <f t="shared" si="27"/>
        <v>0</v>
      </c>
      <c r="AO66" s="169">
        <f t="shared" si="7"/>
        <v>0</v>
      </c>
      <c r="AP66" s="247">
        <f t="shared" si="12"/>
        <v>0</v>
      </c>
      <c r="AQ66" s="84">
        <f t="shared" si="28"/>
        <v>0</v>
      </c>
      <c r="AR66" s="85">
        <f t="shared" si="29"/>
        <v>0</v>
      </c>
      <c r="AS66" s="85">
        <f t="shared" si="30"/>
        <v>0</v>
      </c>
      <c r="AT66" s="85">
        <f t="shared" si="31"/>
        <v>0</v>
      </c>
      <c r="AU66" s="86" t="e">
        <f t="shared" si="32"/>
        <v>#DIV/0!</v>
      </c>
      <c r="AV66" s="83"/>
      <c r="AW66" s="83"/>
      <c r="AX66" s="83"/>
      <c r="AY66" s="83"/>
      <c r="AZ66" s="84">
        <f t="shared" si="33"/>
        <v>0</v>
      </c>
      <c r="BA66" s="86" t="e">
        <f t="shared" si="34"/>
        <v>#DIV/0!</v>
      </c>
      <c r="BC66" s="53"/>
      <c r="BD66" s="53">
        <f t="shared" si="11"/>
        <v>0</v>
      </c>
      <c r="BE66" s="244">
        <f t="shared" si="13"/>
        <v>0</v>
      </c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  <c r="CB66" s="53"/>
      <c r="CC66" s="53"/>
      <c r="CD66" s="53"/>
      <c r="CE66" s="53"/>
      <c r="CF66" s="53"/>
      <c r="CG66" s="53"/>
      <c r="CH66" s="53"/>
      <c r="CI66" s="53"/>
      <c r="CJ66" s="53"/>
      <c r="CK66" s="53"/>
    </row>
    <row r="67" spans="1:89" s="35" customFormat="1">
      <c r="A67" s="83"/>
      <c r="B67" s="83"/>
      <c r="C67" s="83"/>
      <c r="D67" s="83"/>
      <c r="E67" s="83"/>
      <c r="F67" s="83"/>
      <c r="G67" s="83"/>
      <c r="H67" s="83"/>
      <c r="I67" s="230">
        <f t="shared" si="35"/>
        <v>0</v>
      </c>
      <c r="J67" s="83"/>
      <c r="K67" s="230">
        <f t="shared" si="36"/>
        <v>0</v>
      </c>
      <c r="L67" s="83"/>
      <c r="M67" s="230">
        <f t="shared" si="14"/>
        <v>0</v>
      </c>
      <c r="N67" s="83"/>
      <c r="O67" s="230">
        <f t="shared" si="15"/>
        <v>0</v>
      </c>
      <c r="P67" s="83"/>
      <c r="Q67" s="230">
        <f t="shared" si="16"/>
        <v>0</v>
      </c>
      <c r="R67" s="83"/>
      <c r="S67" s="230">
        <f t="shared" si="17"/>
        <v>0</v>
      </c>
      <c r="T67" s="83"/>
      <c r="U67" s="230">
        <f t="shared" si="18"/>
        <v>0</v>
      </c>
      <c r="V67" s="83"/>
      <c r="W67" s="230">
        <f t="shared" si="19"/>
        <v>0</v>
      </c>
      <c r="X67" s="83"/>
      <c r="Y67" s="230">
        <f t="shared" si="20"/>
        <v>0</v>
      </c>
      <c r="Z67" s="83"/>
      <c r="AA67" s="230">
        <f t="shared" si="21"/>
        <v>0</v>
      </c>
      <c r="AB67" s="83"/>
      <c r="AC67" s="230">
        <f t="shared" si="22"/>
        <v>0</v>
      </c>
      <c r="AD67" s="83"/>
      <c r="AE67" s="230">
        <f t="shared" si="23"/>
        <v>0</v>
      </c>
      <c r="AF67" s="83"/>
      <c r="AG67" s="230">
        <f t="shared" si="24"/>
        <v>0</v>
      </c>
      <c r="AH67" s="83"/>
      <c r="AI67" s="230">
        <f t="shared" si="25"/>
        <v>0</v>
      </c>
      <c r="AJ67" s="108">
        <f t="shared" si="26"/>
        <v>0</v>
      </c>
      <c r="AK67" s="84">
        <f t="shared" si="6"/>
        <v>0</v>
      </c>
      <c r="AL67" s="83"/>
      <c r="AM67" s="83"/>
      <c r="AN67" s="84">
        <f t="shared" si="27"/>
        <v>0</v>
      </c>
      <c r="AO67" s="169">
        <f t="shared" si="7"/>
        <v>0</v>
      </c>
      <c r="AP67" s="247">
        <f t="shared" si="12"/>
        <v>0</v>
      </c>
      <c r="AQ67" s="84">
        <f t="shared" si="28"/>
        <v>0</v>
      </c>
      <c r="AR67" s="85">
        <f t="shared" si="29"/>
        <v>0</v>
      </c>
      <c r="AS67" s="85">
        <f t="shared" si="30"/>
        <v>0</v>
      </c>
      <c r="AT67" s="85">
        <f t="shared" si="31"/>
        <v>0</v>
      </c>
      <c r="AU67" s="86" t="e">
        <f t="shared" si="32"/>
        <v>#DIV/0!</v>
      </c>
      <c r="AV67" s="83"/>
      <c r="AW67" s="83"/>
      <c r="AX67" s="83"/>
      <c r="AY67" s="83"/>
      <c r="AZ67" s="84">
        <f t="shared" si="33"/>
        <v>0</v>
      </c>
      <c r="BA67" s="86" t="e">
        <f t="shared" si="34"/>
        <v>#DIV/0!</v>
      </c>
      <c r="BC67" s="53"/>
      <c r="BD67" s="53">
        <f t="shared" si="11"/>
        <v>0</v>
      </c>
      <c r="BE67" s="244">
        <f t="shared" si="13"/>
        <v>0</v>
      </c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</row>
    <row r="68" spans="1:89" s="35" customFormat="1">
      <c r="A68" s="83"/>
      <c r="B68" s="83"/>
      <c r="C68" s="83"/>
      <c r="D68" s="83"/>
      <c r="E68" s="83"/>
      <c r="F68" s="83"/>
      <c r="G68" s="83"/>
      <c r="H68" s="83"/>
      <c r="I68" s="230">
        <f t="shared" si="35"/>
        <v>0</v>
      </c>
      <c r="J68" s="83"/>
      <c r="K68" s="230">
        <f t="shared" si="36"/>
        <v>0</v>
      </c>
      <c r="L68" s="83"/>
      <c r="M68" s="230">
        <f t="shared" si="14"/>
        <v>0</v>
      </c>
      <c r="N68" s="83"/>
      <c r="O68" s="230">
        <f t="shared" si="15"/>
        <v>0</v>
      </c>
      <c r="P68" s="83"/>
      <c r="Q68" s="230">
        <f t="shared" si="16"/>
        <v>0</v>
      </c>
      <c r="R68" s="83"/>
      <c r="S68" s="230">
        <f t="shared" si="17"/>
        <v>0</v>
      </c>
      <c r="T68" s="83"/>
      <c r="U68" s="230">
        <f t="shared" si="18"/>
        <v>0</v>
      </c>
      <c r="V68" s="83"/>
      <c r="W68" s="230">
        <f t="shared" si="19"/>
        <v>0</v>
      </c>
      <c r="X68" s="83"/>
      <c r="Y68" s="230">
        <f t="shared" si="20"/>
        <v>0</v>
      </c>
      <c r="Z68" s="83"/>
      <c r="AA68" s="230">
        <f t="shared" si="21"/>
        <v>0</v>
      </c>
      <c r="AB68" s="83"/>
      <c r="AC68" s="230">
        <f t="shared" si="22"/>
        <v>0</v>
      </c>
      <c r="AD68" s="83"/>
      <c r="AE68" s="230">
        <f t="shared" si="23"/>
        <v>0</v>
      </c>
      <c r="AF68" s="83"/>
      <c r="AG68" s="230">
        <f t="shared" si="24"/>
        <v>0</v>
      </c>
      <c r="AH68" s="83"/>
      <c r="AI68" s="230">
        <f t="shared" si="25"/>
        <v>0</v>
      </c>
      <c r="AJ68" s="108">
        <f t="shared" si="26"/>
        <v>0</v>
      </c>
      <c r="AK68" s="84">
        <f t="shared" si="6"/>
        <v>0</v>
      </c>
      <c r="AL68" s="83"/>
      <c r="AM68" s="83"/>
      <c r="AN68" s="84">
        <f t="shared" si="27"/>
        <v>0</v>
      </c>
      <c r="AO68" s="169">
        <f t="shared" si="7"/>
        <v>0</v>
      </c>
      <c r="AP68" s="247">
        <f t="shared" si="12"/>
        <v>0</v>
      </c>
      <c r="AQ68" s="84">
        <f t="shared" si="28"/>
        <v>0</v>
      </c>
      <c r="AR68" s="85">
        <f t="shared" si="29"/>
        <v>0</v>
      </c>
      <c r="AS68" s="85">
        <f t="shared" si="30"/>
        <v>0</v>
      </c>
      <c r="AT68" s="85">
        <f t="shared" si="31"/>
        <v>0</v>
      </c>
      <c r="AU68" s="86" t="e">
        <f t="shared" si="32"/>
        <v>#DIV/0!</v>
      </c>
      <c r="AV68" s="83"/>
      <c r="AW68" s="83"/>
      <c r="AX68" s="83"/>
      <c r="AY68" s="83"/>
      <c r="AZ68" s="84">
        <f t="shared" si="33"/>
        <v>0</v>
      </c>
      <c r="BA68" s="86" t="e">
        <f t="shared" si="34"/>
        <v>#DIV/0!</v>
      </c>
      <c r="BC68" s="53"/>
      <c r="BD68" s="53">
        <f t="shared" si="11"/>
        <v>0</v>
      </c>
      <c r="BE68" s="244">
        <f t="shared" si="13"/>
        <v>0</v>
      </c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</row>
    <row r="69" spans="1:89" s="35" customFormat="1">
      <c r="A69" s="83"/>
      <c r="B69" s="83"/>
      <c r="C69" s="83"/>
      <c r="D69" s="83"/>
      <c r="E69" s="83"/>
      <c r="F69" s="83"/>
      <c r="G69" s="83"/>
      <c r="H69" s="83"/>
      <c r="I69" s="230">
        <f t="shared" si="35"/>
        <v>0</v>
      </c>
      <c r="J69" s="83"/>
      <c r="K69" s="230">
        <f t="shared" si="36"/>
        <v>0</v>
      </c>
      <c r="L69" s="83"/>
      <c r="M69" s="230">
        <f t="shared" si="14"/>
        <v>0</v>
      </c>
      <c r="N69" s="83"/>
      <c r="O69" s="230">
        <f t="shared" si="15"/>
        <v>0</v>
      </c>
      <c r="P69" s="83"/>
      <c r="Q69" s="230">
        <f t="shared" si="16"/>
        <v>0</v>
      </c>
      <c r="R69" s="83"/>
      <c r="S69" s="230">
        <f t="shared" si="17"/>
        <v>0</v>
      </c>
      <c r="T69" s="83"/>
      <c r="U69" s="230">
        <f t="shared" si="18"/>
        <v>0</v>
      </c>
      <c r="V69" s="83"/>
      <c r="W69" s="230">
        <f t="shared" si="19"/>
        <v>0</v>
      </c>
      <c r="X69" s="83"/>
      <c r="Y69" s="230">
        <f t="shared" si="20"/>
        <v>0</v>
      </c>
      <c r="Z69" s="83"/>
      <c r="AA69" s="230">
        <f t="shared" si="21"/>
        <v>0</v>
      </c>
      <c r="AB69" s="83"/>
      <c r="AC69" s="230">
        <f t="shared" si="22"/>
        <v>0</v>
      </c>
      <c r="AD69" s="83"/>
      <c r="AE69" s="230">
        <f t="shared" si="23"/>
        <v>0</v>
      </c>
      <c r="AF69" s="83"/>
      <c r="AG69" s="230">
        <f t="shared" si="24"/>
        <v>0</v>
      </c>
      <c r="AH69" s="83"/>
      <c r="AI69" s="230">
        <f t="shared" si="25"/>
        <v>0</v>
      </c>
      <c r="AJ69" s="108">
        <f t="shared" si="26"/>
        <v>0</v>
      </c>
      <c r="AK69" s="84">
        <f t="shared" si="6"/>
        <v>0</v>
      </c>
      <c r="AL69" s="83"/>
      <c r="AM69" s="83"/>
      <c r="AN69" s="84">
        <f t="shared" si="27"/>
        <v>0</v>
      </c>
      <c r="AO69" s="169">
        <f t="shared" si="7"/>
        <v>0</v>
      </c>
      <c r="AP69" s="247">
        <f t="shared" si="12"/>
        <v>0</v>
      </c>
      <c r="AQ69" s="84">
        <f t="shared" si="28"/>
        <v>0</v>
      </c>
      <c r="AR69" s="85">
        <f t="shared" si="29"/>
        <v>0</v>
      </c>
      <c r="AS69" s="85">
        <f t="shared" si="30"/>
        <v>0</v>
      </c>
      <c r="AT69" s="85">
        <f t="shared" si="31"/>
        <v>0</v>
      </c>
      <c r="AU69" s="86" t="e">
        <f t="shared" si="32"/>
        <v>#DIV/0!</v>
      </c>
      <c r="AV69" s="83"/>
      <c r="AW69" s="83"/>
      <c r="AX69" s="83"/>
      <c r="AY69" s="83"/>
      <c r="AZ69" s="84">
        <f t="shared" si="33"/>
        <v>0</v>
      </c>
      <c r="BA69" s="86" t="e">
        <f t="shared" si="34"/>
        <v>#DIV/0!</v>
      </c>
      <c r="BC69" s="53"/>
      <c r="BD69" s="53">
        <f t="shared" si="11"/>
        <v>0</v>
      </c>
      <c r="BE69" s="244">
        <f t="shared" si="13"/>
        <v>0</v>
      </c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  <c r="CH69" s="53"/>
      <c r="CI69" s="53"/>
      <c r="CJ69" s="53"/>
      <c r="CK69" s="53"/>
    </row>
    <row r="70" spans="1:89" s="35" customFormat="1">
      <c r="A70" s="83"/>
      <c r="B70" s="83"/>
      <c r="C70" s="83"/>
      <c r="D70" s="83"/>
      <c r="E70" s="83"/>
      <c r="F70" s="83"/>
      <c r="G70" s="83"/>
      <c r="H70" s="83"/>
      <c r="I70" s="230">
        <f t="shared" si="35"/>
        <v>0</v>
      </c>
      <c r="J70" s="83"/>
      <c r="K70" s="230">
        <f t="shared" si="36"/>
        <v>0</v>
      </c>
      <c r="L70" s="83"/>
      <c r="M70" s="230">
        <f t="shared" si="14"/>
        <v>0</v>
      </c>
      <c r="N70" s="83"/>
      <c r="O70" s="230">
        <f t="shared" si="15"/>
        <v>0</v>
      </c>
      <c r="P70" s="83"/>
      <c r="Q70" s="230">
        <f t="shared" si="16"/>
        <v>0</v>
      </c>
      <c r="R70" s="83"/>
      <c r="S70" s="230">
        <f t="shared" si="17"/>
        <v>0</v>
      </c>
      <c r="T70" s="83"/>
      <c r="U70" s="230">
        <f t="shared" si="18"/>
        <v>0</v>
      </c>
      <c r="V70" s="83"/>
      <c r="W70" s="230">
        <f t="shared" si="19"/>
        <v>0</v>
      </c>
      <c r="X70" s="83"/>
      <c r="Y70" s="230">
        <f t="shared" si="20"/>
        <v>0</v>
      </c>
      <c r="Z70" s="83"/>
      <c r="AA70" s="230">
        <f t="shared" si="21"/>
        <v>0</v>
      </c>
      <c r="AB70" s="83"/>
      <c r="AC70" s="230">
        <f t="shared" si="22"/>
        <v>0</v>
      </c>
      <c r="AD70" s="83"/>
      <c r="AE70" s="230">
        <f t="shared" si="23"/>
        <v>0</v>
      </c>
      <c r="AF70" s="83"/>
      <c r="AG70" s="230">
        <f t="shared" si="24"/>
        <v>0</v>
      </c>
      <c r="AH70" s="83"/>
      <c r="AI70" s="230">
        <f t="shared" si="25"/>
        <v>0</v>
      </c>
      <c r="AJ70" s="108">
        <f t="shared" si="26"/>
        <v>0</v>
      </c>
      <c r="AK70" s="84">
        <f t="shared" si="6"/>
        <v>0</v>
      </c>
      <c r="AL70" s="83"/>
      <c r="AM70" s="83"/>
      <c r="AN70" s="84">
        <f t="shared" si="27"/>
        <v>0</v>
      </c>
      <c r="AO70" s="169">
        <f t="shared" si="7"/>
        <v>0</v>
      </c>
      <c r="AP70" s="247">
        <f t="shared" si="12"/>
        <v>0</v>
      </c>
      <c r="AQ70" s="84">
        <f t="shared" si="28"/>
        <v>0</v>
      </c>
      <c r="AR70" s="85">
        <f t="shared" si="29"/>
        <v>0</v>
      </c>
      <c r="AS70" s="85">
        <f t="shared" si="30"/>
        <v>0</v>
      </c>
      <c r="AT70" s="85">
        <f t="shared" si="31"/>
        <v>0</v>
      </c>
      <c r="AU70" s="86" t="e">
        <f t="shared" si="32"/>
        <v>#DIV/0!</v>
      </c>
      <c r="AV70" s="83"/>
      <c r="AW70" s="83"/>
      <c r="AX70" s="83"/>
      <c r="AY70" s="83"/>
      <c r="AZ70" s="84">
        <f t="shared" si="33"/>
        <v>0</v>
      </c>
      <c r="BA70" s="86" t="e">
        <f t="shared" si="34"/>
        <v>#DIV/0!</v>
      </c>
      <c r="BC70" s="53"/>
      <c r="BD70" s="53">
        <f t="shared" si="11"/>
        <v>0</v>
      </c>
      <c r="BE70" s="244">
        <f t="shared" si="13"/>
        <v>0</v>
      </c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53"/>
      <c r="CB70" s="53"/>
      <c r="CC70" s="53"/>
      <c r="CD70" s="53"/>
      <c r="CE70" s="53"/>
      <c r="CF70" s="53"/>
      <c r="CG70" s="53"/>
      <c r="CH70" s="53"/>
      <c r="CI70" s="53"/>
      <c r="CJ70" s="53"/>
      <c r="CK70" s="53"/>
    </row>
    <row r="71" spans="1:89" s="35" customFormat="1">
      <c r="A71" s="83"/>
      <c r="B71" s="83"/>
      <c r="C71" s="83"/>
      <c r="D71" s="83"/>
      <c r="E71" s="83"/>
      <c r="F71" s="83"/>
      <c r="G71" s="83"/>
      <c r="H71" s="83"/>
      <c r="I71" s="230">
        <f t="shared" si="35"/>
        <v>0</v>
      </c>
      <c r="J71" s="83"/>
      <c r="K71" s="230">
        <f t="shared" si="36"/>
        <v>0</v>
      </c>
      <c r="L71" s="83"/>
      <c r="M71" s="230">
        <f t="shared" si="14"/>
        <v>0</v>
      </c>
      <c r="N71" s="83"/>
      <c r="O71" s="230">
        <f t="shared" si="15"/>
        <v>0</v>
      </c>
      <c r="P71" s="83"/>
      <c r="Q71" s="230">
        <f t="shared" si="16"/>
        <v>0</v>
      </c>
      <c r="R71" s="83"/>
      <c r="S71" s="230">
        <f t="shared" si="17"/>
        <v>0</v>
      </c>
      <c r="T71" s="83"/>
      <c r="U71" s="230">
        <f t="shared" si="18"/>
        <v>0</v>
      </c>
      <c r="V71" s="83"/>
      <c r="W71" s="230">
        <f t="shared" si="19"/>
        <v>0</v>
      </c>
      <c r="X71" s="83"/>
      <c r="Y71" s="230">
        <f t="shared" si="20"/>
        <v>0</v>
      </c>
      <c r="Z71" s="83"/>
      <c r="AA71" s="230">
        <f t="shared" si="21"/>
        <v>0</v>
      </c>
      <c r="AB71" s="83"/>
      <c r="AC71" s="230">
        <f t="shared" si="22"/>
        <v>0</v>
      </c>
      <c r="AD71" s="83"/>
      <c r="AE71" s="230">
        <f t="shared" si="23"/>
        <v>0</v>
      </c>
      <c r="AF71" s="83"/>
      <c r="AG71" s="230">
        <f t="shared" si="24"/>
        <v>0</v>
      </c>
      <c r="AH71" s="83"/>
      <c r="AI71" s="230">
        <f t="shared" si="25"/>
        <v>0</v>
      </c>
      <c r="AJ71" s="108">
        <f t="shared" si="26"/>
        <v>0</v>
      </c>
      <c r="AK71" s="84">
        <f t="shared" si="6"/>
        <v>0</v>
      </c>
      <c r="AL71" s="83"/>
      <c r="AM71" s="83"/>
      <c r="AN71" s="84">
        <f t="shared" si="27"/>
        <v>0</v>
      </c>
      <c r="AO71" s="169">
        <f t="shared" si="7"/>
        <v>0</v>
      </c>
      <c r="AP71" s="247">
        <f t="shared" si="12"/>
        <v>0</v>
      </c>
      <c r="AQ71" s="84">
        <f t="shared" si="28"/>
        <v>0</v>
      </c>
      <c r="AR71" s="85">
        <f t="shared" si="29"/>
        <v>0</v>
      </c>
      <c r="AS71" s="85">
        <f t="shared" si="30"/>
        <v>0</v>
      </c>
      <c r="AT71" s="85">
        <f t="shared" si="31"/>
        <v>0</v>
      </c>
      <c r="AU71" s="86" t="e">
        <f t="shared" si="32"/>
        <v>#DIV/0!</v>
      </c>
      <c r="AV71" s="83"/>
      <c r="AW71" s="83"/>
      <c r="AX71" s="83"/>
      <c r="AY71" s="83"/>
      <c r="AZ71" s="84">
        <f t="shared" si="33"/>
        <v>0</v>
      </c>
      <c r="BA71" s="86" t="e">
        <f t="shared" si="34"/>
        <v>#DIV/0!</v>
      </c>
      <c r="BC71" s="53"/>
      <c r="BD71" s="53">
        <f t="shared" si="11"/>
        <v>0</v>
      </c>
      <c r="BE71" s="244">
        <f t="shared" si="13"/>
        <v>0</v>
      </c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</row>
    <row r="72" spans="1:89" s="35" customFormat="1">
      <c r="A72" s="83"/>
      <c r="B72" s="83"/>
      <c r="C72" s="83"/>
      <c r="D72" s="83"/>
      <c r="E72" s="83"/>
      <c r="F72" s="83"/>
      <c r="G72" s="83"/>
      <c r="H72" s="83"/>
      <c r="I72" s="230">
        <f t="shared" si="35"/>
        <v>0</v>
      </c>
      <c r="J72" s="83"/>
      <c r="K72" s="230">
        <f t="shared" si="36"/>
        <v>0</v>
      </c>
      <c r="L72" s="83"/>
      <c r="M72" s="230">
        <f t="shared" si="14"/>
        <v>0</v>
      </c>
      <c r="N72" s="83"/>
      <c r="O72" s="230">
        <f t="shared" si="15"/>
        <v>0</v>
      </c>
      <c r="P72" s="83"/>
      <c r="Q72" s="230">
        <f t="shared" si="16"/>
        <v>0</v>
      </c>
      <c r="R72" s="83"/>
      <c r="S72" s="230">
        <f t="shared" si="17"/>
        <v>0</v>
      </c>
      <c r="T72" s="83"/>
      <c r="U72" s="230">
        <f t="shared" si="18"/>
        <v>0</v>
      </c>
      <c r="V72" s="83"/>
      <c r="W72" s="230">
        <f t="shared" si="19"/>
        <v>0</v>
      </c>
      <c r="X72" s="83"/>
      <c r="Y72" s="230">
        <f t="shared" si="20"/>
        <v>0</v>
      </c>
      <c r="Z72" s="83"/>
      <c r="AA72" s="230">
        <f t="shared" si="21"/>
        <v>0</v>
      </c>
      <c r="AB72" s="83"/>
      <c r="AC72" s="230">
        <f t="shared" si="22"/>
        <v>0</v>
      </c>
      <c r="AD72" s="83"/>
      <c r="AE72" s="230">
        <f t="shared" si="23"/>
        <v>0</v>
      </c>
      <c r="AF72" s="83"/>
      <c r="AG72" s="230">
        <f t="shared" si="24"/>
        <v>0</v>
      </c>
      <c r="AH72" s="83"/>
      <c r="AI72" s="230">
        <f t="shared" si="25"/>
        <v>0</v>
      </c>
      <c r="AJ72" s="108">
        <f t="shared" si="26"/>
        <v>0</v>
      </c>
      <c r="AK72" s="84">
        <f t="shared" si="6"/>
        <v>0</v>
      </c>
      <c r="AL72" s="83"/>
      <c r="AM72" s="83"/>
      <c r="AN72" s="84">
        <f t="shared" si="27"/>
        <v>0</v>
      </c>
      <c r="AO72" s="169">
        <f t="shared" si="7"/>
        <v>0</v>
      </c>
      <c r="AP72" s="247">
        <f t="shared" si="12"/>
        <v>0</v>
      </c>
      <c r="AQ72" s="84">
        <f t="shared" si="28"/>
        <v>0</v>
      </c>
      <c r="AR72" s="85">
        <f t="shared" si="29"/>
        <v>0</v>
      </c>
      <c r="AS72" s="85">
        <f t="shared" si="30"/>
        <v>0</v>
      </c>
      <c r="AT72" s="85">
        <f t="shared" si="31"/>
        <v>0</v>
      </c>
      <c r="AU72" s="86" t="e">
        <f t="shared" si="32"/>
        <v>#DIV/0!</v>
      </c>
      <c r="AV72" s="83"/>
      <c r="AW72" s="83"/>
      <c r="AX72" s="83"/>
      <c r="AY72" s="83"/>
      <c r="AZ72" s="84">
        <f t="shared" si="33"/>
        <v>0</v>
      </c>
      <c r="BA72" s="86" t="e">
        <f t="shared" si="34"/>
        <v>#DIV/0!</v>
      </c>
      <c r="BC72" s="53"/>
      <c r="BD72" s="53">
        <f t="shared" si="11"/>
        <v>0</v>
      </c>
      <c r="BE72" s="244">
        <f t="shared" si="13"/>
        <v>0</v>
      </c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</row>
    <row r="73" spans="1:89" s="35" customFormat="1">
      <c r="A73" s="83"/>
      <c r="B73" s="83"/>
      <c r="C73" s="83"/>
      <c r="D73" s="83"/>
      <c r="E73" s="83"/>
      <c r="F73" s="83"/>
      <c r="G73" s="83"/>
      <c r="H73" s="83"/>
      <c r="I73" s="230">
        <f t="shared" si="35"/>
        <v>0</v>
      </c>
      <c r="J73" s="83"/>
      <c r="K73" s="230">
        <f t="shared" si="36"/>
        <v>0</v>
      </c>
      <c r="L73" s="83"/>
      <c r="M73" s="230">
        <f t="shared" si="14"/>
        <v>0</v>
      </c>
      <c r="N73" s="83"/>
      <c r="O73" s="230">
        <f t="shared" si="15"/>
        <v>0</v>
      </c>
      <c r="P73" s="83"/>
      <c r="Q73" s="230">
        <f t="shared" si="16"/>
        <v>0</v>
      </c>
      <c r="R73" s="83"/>
      <c r="S73" s="230">
        <f t="shared" si="17"/>
        <v>0</v>
      </c>
      <c r="T73" s="83"/>
      <c r="U73" s="230">
        <f t="shared" si="18"/>
        <v>0</v>
      </c>
      <c r="V73" s="83"/>
      <c r="W73" s="230">
        <f t="shared" si="19"/>
        <v>0</v>
      </c>
      <c r="X73" s="83"/>
      <c r="Y73" s="230">
        <f t="shared" si="20"/>
        <v>0</v>
      </c>
      <c r="Z73" s="83"/>
      <c r="AA73" s="230">
        <f t="shared" si="21"/>
        <v>0</v>
      </c>
      <c r="AB73" s="83"/>
      <c r="AC73" s="230">
        <f t="shared" si="22"/>
        <v>0</v>
      </c>
      <c r="AD73" s="83"/>
      <c r="AE73" s="230">
        <f t="shared" si="23"/>
        <v>0</v>
      </c>
      <c r="AF73" s="83"/>
      <c r="AG73" s="230">
        <f t="shared" si="24"/>
        <v>0</v>
      </c>
      <c r="AH73" s="83"/>
      <c r="AI73" s="230">
        <f t="shared" si="25"/>
        <v>0</v>
      </c>
      <c r="AJ73" s="108">
        <f t="shared" si="26"/>
        <v>0</v>
      </c>
      <c r="AK73" s="84">
        <f t="shared" si="6"/>
        <v>0</v>
      </c>
      <c r="AL73" s="83"/>
      <c r="AM73" s="83"/>
      <c r="AN73" s="84">
        <f t="shared" si="27"/>
        <v>0</v>
      </c>
      <c r="AO73" s="169">
        <f t="shared" si="7"/>
        <v>0</v>
      </c>
      <c r="AP73" s="247">
        <f t="shared" si="12"/>
        <v>0</v>
      </c>
      <c r="AQ73" s="84">
        <f t="shared" si="28"/>
        <v>0</v>
      </c>
      <c r="AR73" s="85">
        <f t="shared" si="29"/>
        <v>0</v>
      </c>
      <c r="AS73" s="85">
        <f t="shared" si="30"/>
        <v>0</v>
      </c>
      <c r="AT73" s="85">
        <f t="shared" si="31"/>
        <v>0</v>
      </c>
      <c r="AU73" s="86" t="e">
        <f t="shared" si="32"/>
        <v>#DIV/0!</v>
      </c>
      <c r="AV73" s="83"/>
      <c r="AW73" s="83"/>
      <c r="AX73" s="83"/>
      <c r="AY73" s="83"/>
      <c r="AZ73" s="84">
        <f t="shared" si="33"/>
        <v>0</v>
      </c>
      <c r="BA73" s="86" t="e">
        <f t="shared" si="34"/>
        <v>#DIV/0!</v>
      </c>
      <c r="BC73" s="53"/>
      <c r="BD73" s="53">
        <f t="shared" si="11"/>
        <v>0</v>
      </c>
      <c r="BE73" s="244">
        <f t="shared" si="13"/>
        <v>0</v>
      </c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</row>
    <row r="74" spans="1:89" s="35" customFormat="1">
      <c r="A74" s="83"/>
      <c r="B74" s="83"/>
      <c r="C74" s="83"/>
      <c r="D74" s="83"/>
      <c r="E74" s="83"/>
      <c r="F74" s="83"/>
      <c r="G74" s="83"/>
      <c r="H74" s="83"/>
      <c r="I74" s="230">
        <f t="shared" si="35"/>
        <v>0</v>
      </c>
      <c r="J74" s="83"/>
      <c r="K74" s="230">
        <f t="shared" si="36"/>
        <v>0</v>
      </c>
      <c r="L74" s="83"/>
      <c r="M74" s="230">
        <f t="shared" si="14"/>
        <v>0</v>
      </c>
      <c r="N74" s="83"/>
      <c r="O74" s="230">
        <f t="shared" si="15"/>
        <v>0</v>
      </c>
      <c r="P74" s="83"/>
      <c r="Q74" s="230">
        <f t="shared" si="16"/>
        <v>0</v>
      </c>
      <c r="R74" s="83"/>
      <c r="S74" s="230">
        <f t="shared" si="17"/>
        <v>0</v>
      </c>
      <c r="T74" s="83"/>
      <c r="U74" s="230">
        <f t="shared" si="18"/>
        <v>0</v>
      </c>
      <c r="V74" s="83"/>
      <c r="W74" s="230">
        <f t="shared" si="19"/>
        <v>0</v>
      </c>
      <c r="X74" s="83"/>
      <c r="Y74" s="230">
        <f t="shared" si="20"/>
        <v>0</v>
      </c>
      <c r="Z74" s="83"/>
      <c r="AA74" s="230">
        <f t="shared" si="21"/>
        <v>0</v>
      </c>
      <c r="AB74" s="83"/>
      <c r="AC74" s="230">
        <f t="shared" si="22"/>
        <v>0</v>
      </c>
      <c r="AD74" s="83"/>
      <c r="AE74" s="230">
        <f t="shared" si="23"/>
        <v>0</v>
      </c>
      <c r="AF74" s="83"/>
      <c r="AG74" s="230">
        <f t="shared" si="24"/>
        <v>0</v>
      </c>
      <c r="AH74" s="83"/>
      <c r="AI74" s="230">
        <f t="shared" si="25"/>
        <v>0</v>
      </c>
      <c r="AJ74" s="108">
        <f t="shared" si="26"/>
        <v>0</v>
      </c>
      <c r="AK74" s="84">
        <f t="shared" si="6"/>
        <v>0</v>
      </c>
      <c r="AL74" s="83"/>
      <c r="AM74" s="83"/>
      <c r="AN74" s="84">
        <f t="shared" si="27"/>
        <v>0</v>
      </c>
      <c r="AO74" s="169">
        <f t="shared" si="7"/>
        <v>0</v>
      </c>
      <c r="AP74" s="247">
        <f t="shared" si="12"/>
        <v>0</v>
      </c>
      <c r="AQ74" s="84">
        <f t="shared" si="28"/>
        <v>0</v>
      </c>
      <c r="AR74" s="85">
        <f t="shared" si="29"/>
        <v>0</v>
      </c>
      <c r="AS74" s="85">
        <f t="shared" si="30"/>
        <v>0</v>
      </c>
      <c r="AT74" s="85">
        <f t="shared" si="31"/>
        <v>0</v>
      </c>
      <c r="AU74" s="86" t="e">
        <f t="shared" si="32"/>
        <v>#DIV/0!</v>
      </c>
      <c r="AV74" s="83"/>
      <c r="AW74" s="83"/>
      <c r="AX74" s="83"/>
      <c r="AY74" s="83"/>
      <c r="AZ74" s="84">
        <f t="shared" si="33"/>
        <v>0</v>
      </c>
      <c r="BA74" s="86" t="e">
        <f t="shared" si="34"/>
        <v>#DIV/0!</v>
      </c>
      <c r="BC74" s="53"/>
      <c r="BD74" s="53">
        <f t="shared" si="11"/>
        <v>0</v>
      </c>
      <c r="BE74" s="244">
        <f t="shared" si="13"/>
        <v>0</v>
      </c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J74" s="53"/>
      <c r="CK74" s="53"/>
    </row>
    <row r="75" spans="1:89" s="35" customFormat="1">
      <c r="A75" s="83"/>
      <c r="B75" s="83"/>
      <c r="C75" s="83"/>
      <c r="D75" s="83"/>
      <c r="E75" s="83"/>
      <c r="F75" s="83"/>
      <c r="G75" s="83"/>
      <c r="H75" s="83"/>
      <c r="I75" s="230">
        <f t="shared" si="35"/>
        <v>0</v>
      </c>
      <c r="J75" s="83"/>
      <c r="K75" s="230">
        <f t="shared" si="36"/>
        <v>0</v>
      </c>
      <c r="L75" s="83"/>
      <c r="M75" s="230">
        <f t="shared" si="14"/>
        <v>0</v>
      </c>
      <c r="N75" s="83"/>
      <c r="O75" s="230">
        <f t="shared" si="15"/>
        <v>0</v>
      </c>
      <c r="P75" s="83"/>
      <c r="Q75" s="230">
        <f t="shared" si="16"/>
        <v>0</v>
      </c>
      <c r="R75" s="83"/>
      <c r="S75" s="230">
        <f t="shared" si="17"/>
        <v>0</v>
      </c>
      <c r="T75" s="83"/>
      <c r="U75" s="230">
        <f t="shared" si="18"/>
        <v>0</v>
      </c>
      <c r="V75" s="83"/>
      <c r="W75" s="230">
        <f t="shared" si="19"/>
        <v>0</v>
      </c>
      <c r="X75" s="83"/>
      <c r="Y75" s="230">
        <f t="shared" si="20"/>
        <v>0</v>
      </c>
      <c r="Z75" s="83"/>
      <c r="AA75" s="230">
        <f t="shared" si="21"/>
        <v>0</v>
      </c>
      <c r="AB75" s="83"/>
      <c r="AC75" s="230">
        <f t="shared" si="22"/>
        <v>0</v>
      </c>
      <c r="AD75" s="83"/>
      <c r="AE75" s="230">
        <f t="shared" si="23"/>
        <v>0</v>
      </c>
      <c r="AF75" s="83"/>
      <c r="AG75" s="230">
        <f t="shared" si="24"/>
        <v>0</v>
      </c>
      <c r="AH75" s="83"/>
      <c r="AI75" s="230">
        <f t="shared" si="25"/>
        <v>0</v>
      </c>
      <c r="AJ75" s="108">
        <f t="shared" si="26"/>
        <v>0</v>
      </c>
      <c r="AK75" s="84">
        <f t="shared" si="6"/>
        <v>0</v>
      </c>
      <c r="AL75" s="83"/>
      <c r="AM75" s="83"/>
      <c r="AN75" s="84">
        <f t="shared" si="27"/>
        <v>0</v>
      </c>
      <c r="AO75" s="169">
        <f t="shared" si="7"/>
        <v>0</v>
      </c>
      <c r="AP75" s="247">
        <f t="shared" si="12"/>
        <v>0</v>
      </c>
      <c r="AQ75" s="84">
        <f t="shared" si="28"/>
        <v>0</v>
      </c>
      <c r="AR75" s="85">
        <f t="shared" si="29"/>
        <v>0</v>
      </c>
      <c r="AS75" s="85">
        <f t="shared" si="30"/>
        <v>0</v>
      </c>
      <c r="AT75" s="85">
        <f t="shared" si="31"/>
        <v>0</v>
      </c>
      <c r="AU75" s="86" t="e">
        <f t="shared" si="32"/>
        <v>#DIV/0!</v>
      </c>
      <c r="AV75" s="83"/>
      <c r="AW75" s="83"/>
      <c r="AX75" s="83"/>
      <c r="AY75" s="83"/>
      <c r="AZ75" s="84">
        <f t="shared" si="33"/>
        <v>0</v>
      </c>
      <c r="BA75" s="86" t="e">
        <f t="shared" si="34"/>
        <v>#DIV/0!</v>
      </c>
      <c r="BC75" s="53"/>
      <c r="BD75" s="53">
        <f t="shared" si="11"/>
        <v>0</v>
      </c>
      <c r="BE75" s="244">
        <f t="shared" si="13"/>
        <v>0</v>
      </c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</row>
    <row r="76" spans="1:89" s="35" customFormat="1">
      <c r="A76" s="83"/>
      <c r="B76" s="83"/>
      <c r="C76" s="83"/>
      <c r="D76" s="83"/>
      <c r="E76" s="83"/>
      <c r="F76" s="83"/>
      <c r="G76" s="83"/>
      <c r="H76" s="83"/>
      <c r="I76" s="230">
        <f t="shared" si="35"/>
        <v>0</v>
      </c>
      <c r="J76" s="83"/>
      <c r="K76" s="230">
        <f t="shared" si="36"/>
        <v>0</v>
      </c>
      <c r="L76" s="83"/>
      <c r="M76" s="230">
        <f t="shared" si="14"/>
        <v>0</v>
      </c>
      <c r="N76" s="83"/>
      <c r="O76" s="230">
        <f t="shared" si="15"/>
        <v>0</v>
      </c>
      <c r="P76" s="83"/>
      <c r="Q76" s="230">
        <f t="shared" si="16"/>
        <v>0</v>
      </c>
      <c r="R76" s="83"/>
      <c r="S76" s="230">
        <f t="shared" si="17"/>
        <v>0</v>
      </c>
      <c r="T76" s="83"/>
      <c r="U76" s="230">
        <f t="shared" si="18"/>
        <v>0</v>
      </c>
      <c r="V76" s="83"/>
      <c r="W76" s="230">
        <f t="shared" si="19"/>
        <v>0</v>
      </c>
      <c r="X76" s="83"/>
      <c r="Y76" s="230">
        <f t="shared" si="20"/>
        <v>0</v>
      </c>
      <c r="Z76" s="83"/>
      <c r="AA76" s="230">
        <f t="shared" si="21"/>
        <v>0</v>
      </c>
      <c r="AB76" s="83"/>
      <c r="AC76" s="230">
        <f t="shared" si="22"/>
        <v>0</v>
      </c>
      <c r="AD76" s="83"/>
      <c r="AE76" s="230">
        <f t="shared" si="23"/>
        <v>0</v>
      </c>
      <c r="AF76" s="83"/>
      <c r="AG76" s="230">
        <f t="shared" si="24"/>
        <v>0</v>
      </c>
      <c r="AH76" s="83"/>
      <c r="AI76" s="230">
        <f t="shared" si="25"/>
        <v>0</v>
      </c>
      <c r="AJ76" s="108">
        <f t="shared" si="26"/>
        <v>0</v>
      </c>
      <c r="AK76" s="84">
        <f t="shared" ref="AK76:AK87" si="37">SUM(I76+U76+W76+Y76+AA76+AC76+AE76+AG76+AI76+K76+M76+O76+Q76+S76)</f>
        <v>0</v>
      </c>
      <c r="AL76" s="83"/>
      <c r="AM76" s="83"/>
      <c r="AN76" s="84">
        <f t="shared" si="27"/>
        <v>0</v>
      </c>
      <c r="AO76" s="169">
        <f t="shared" ref="AO76:AO87" si="38">IF(AJ76&lt;=0,0,IF(AJ76&lt;=359,1,IF(AJ76&lt;=719,2,IF(AJ76&lt;=1079,3,IF(AJ76&lt;=1679,4,IF(AJ76&lt;=1680,5,IF(AJ76&lt;=1680,1,5)))))))</f>
        <v>0</v>
      </c>
      <c r="AP76" s="247">
        <f t="shared" si="12"/>
        <v>0</v>
      </c>
      <c r="AQ76" s="84">
        <f t="shared" si="28"/>
        <v>0</v>
      </c>
      <c r="AR76" s="85">
        <f t="shared" si="29"/>
        <v>0</v>
      </c>
      <c r="AS76" s="85">
        <f t="shared" si="30"/>
        <v>0</v>
      </c>
      <c r="AT76" s="85">
        <f t="shared" si="31"/>
        <v>0</v>
      </c>
      <c r="AU76" s="86" t="e">
        <f t="shared" si="32"/>
        <v>#DIV/0!</v>
      </c>
      <c r="AV76" s="83"/>
      <c r="AW76" s="83"/>
      <c r="AX76" s="83"/>
      <c r="AY76" s="83"/>
      <c r="AZ76" s="84">
        <f t="shared" si="33"/>
        <v>0</v>
      </c>
      <c r="BA76" s="86" t="e">
        <f t="shared" si="34"/>
        <v>#DIV/0!</v>
      </c>
      <c r="BC76" s="53"/>
      <c r="BD76" s="53">
        <f t="shared" ref="BD76:BD87" si="39">IF(AJ76&lt;=0,0,IF(AJ76&lt;=359,1,IF(AJ76&lt;=719,2,IF(AJ76&lt;=1079,3,IF(AJ76&lt;=1679,4,IF(AJ76&lt;=1680,5,IF(AJ76&lt;=1680,1,5)))))))</f>
        <v>0</v>
      </c>
      <c r="BE76" s="244">
        <f t="shared" si="13"/>
        <v>0</v>
      </c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</row>
    <row r="77" spans="1:89" s="35" customFormat="1">
      <c r="A77" s="83"/>
      <c r="B77" s="83"/>
      <c r="C77" s="83"/>
      <c r="D77" s="83"/>
      <c r="E77" s="83"/>
      <c r="F77" s="83"/>
      <c r="G77" s="83"/>
      <c r="H77" s="83"/>
      <c r="I77" s="230">
        <f t="shared" si="35"/>
        <v>0</v>
      </c>
      <c r="J77" s="83"/>
      <c r="K77" s="230">
        <f t="shared" si="36"/>
        <v>0</v>
      </c>
      <c r="L77" s="83"/>
      <c r="M77" s="230">
        <f t="shared" si="14"/>
        <v>0</v>
      </c>
      <c r="N77" s="83"/>
      <c r="O77" s="230">
        <f t="shared" si="15"/>
        <v>0</v>
      </c>
      <c r="P77" s="83"/>
      <c r="Q77" s="230">
        <f t="shared" si="16"/>
        <v>0</v>
      </c>
      <c r="R77" s="83"/>
      <c r="S77" s="230">
        <f t="shared" si="17"/>
        <v>0</v>
      </c>
      <c r="T77" s="83"/>
      <c r="U77" s="230">
        <f t="shared" si="18"/>
        <v>0</v>
      </c>
      <c r="V77" s="83"/>
      <c r="W77" s="230">
        <f t="shared" si="19"/>
        <v>0</v>
      </c>
      <c r="X77" s="83"/>
      <c r="Y77" s="230">
        <f t="shared" si="20"/>
        <v>0</v>
      </c>
      <c r="Z77" s="83"/>
      <c r="AA77" s="230">
        <f t="shared" si="21"/>
        <v>0</v>
      </c>
      <c r="AB77" s="83"/>
      <c r="AC77" s="230">
        <f t="shared" si="22"/>
        <v>0</v>
      </c>
      <c r="AD77" s="83"/>
      <c r="AE77" s="230">
        <f t="shared" si="23"/>
        <v>0</v>
      </c>
      <c r="AF77" s="83"/>
      <c r="AG77" s="230">
        <f t="shared" si="24"/>
        <v>0</v>
      </c>
      <c r="AH77" s="83"/>
      <c r="AI77" s="230">
        <f t="shared" si="25"/>
        <v>0</v>
      </c>
      <c r="AJ77" s="108">
        <f t="shared" si="26"/>
        <v>0</v>
      </c>
      <c r="AK77" s="84">
        <f t="shared" si="37"/>
        <v>0</v>
      </c>
      <c r="AL77" s="83"/>
      <c r="AM77" s="83"/>
      <c r="AN77" s="84">
        <f t="shared" si="27"/>
        <v>0</v>
      </c>
      <c r="AO77" s="169">
        <f t="shared" si="38"/>
        <v>0</v>
      </c>
      <c r="AP77" s="247">
        <f t="shared" ref="AP77:AP87" si="40">ROUND(((((I77+K77)*30)+(H77+J77))/50+(((M77+O77+Q77+U77+W77+S77)*40)+(L77+N77+P77+R77+T77+V77))/50+(Y77+AA77+AC77+AE77+AG77+AI77)*2),0)</f>
        <v>0</v>
      </c>
      <c r="AQ77" s="84">
        <f t="shared" si="28"/>
        <v>0</v>
      </c>
      <c r="AR77" s="85">
        <f t="shared" si="29"/>
        <v>0</v>
      </c>
      <c r="AS77" s="85">
        <f t="shared" si="30"/>
        <v>0</v>
      </c>
      <c r="AT77" s="85">
        <f t="shared" si="31"/>
        <v>0</v>
      </c>
      <c r="AU77" s="86" t="e">
        <f t="shared" si="32"/>
        <v>#DIV/0!</v>
      </c>
      <c r="AV77" s="83"/>
      <c r="AW77" s="83"/>
      <c r="AX77" s="83"/>
      <c r="AY77" s="83"/>
      <c r="AZ77" s="84">
        <f t="shared" si="33"/>
        <v>0</v>
      </c>
      <c r="BA77" s="86" t="e">
        <f t="shared" si="34"/>
        <v>#DIV/0!</v>
      </c>
      <c r="BC77" s="53"/>
      <c r="BD77" s="53">
        <f t="shared" si="39"/>
        <v>0</v>
      </c>
      <c r="BE77" s="244">
        <f t="shared" ref="BE77:BE87" si="41">ROUND(((((I77+K77)*30)+(H77+J77))/50+(((M77+O77+Q77+U77+W77+S77)*40)+(L77+N77+P77+R77+T77+V77))/50+(Y77+AA77+AC77+AE77+AG77+AI77)*2),0)</f>
        <v>0</v>
      </c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</row>
    <row r="78" spans="1:89" s="35" customFormat="1">
      <c r="A78" s="83"/>
      <c r="B78" s="83"/>
      <c r="C78" s="83"/>
      <c r="D78" s="83"/>
      <c r="E78" s="83"/>
      <c r="F78" s="83"/>
      <c r="G78" s="83"/>
      <c r="H78" s="83"/>
      <c r="I78" s="230">
        <f t="shared" si="35"/>
        <v>0</v>
      </c>
      <c r="J78" s="83"/>
      <c r="K78" s="230">
        <f t="shared" si="36"/>
        <v>0</v>
      </c>
      <c r="L78" s="83"/>
      <c r="M78" s="230">
        <f t="shared" si="14"/>
        <v>0</v>
      </c>
      <c r="N78" s="83"/>
      <c r="O78" s="230">
        <f t="shared" si="15"/>
        <v>0</v>
      </c>
      <c r="P78" s="83"/>
      <c r="Q78" s="230">
        <f t="shared" si="16"/>
        <v>0</v>
      </c>
      <c r="R78" s="83"/>
      <c r="S78" s="230">
        <f t="shared" si="17"/>
        <v>0</v>
      </c>
      <c r="T78" s="83"/>
      <c r="U78" s="230">
        <f t="shared" si="18"/>
        <v>0</v>
      </c>
      <c r="V78" s="83"/>
      <c r="W78" s="230">
        <f t="shared" si="19"/>
        <v>0</v>
      </c>
      <c r="X78" s="83"/>
      <c r="Y78" s="230">
        <f t="shared" ref="Y78:Y87" si="42">IF(X78=0,0,IF(X78&lt;10,1,IF(MOD(X78,40)&lt;10,ROUNDDOWN(X78/40,0),ROUNDUP(X78/40,0))))</f>
        <v>0</v>
      </c>
      <c r="Z78" s="83"/>
      <c r="AA78" s="230">
        <f t="shared" ref="AA78:AA87" si="43">IF(Z78=0,0,IF(Z78&lt;10,1,IF(MOD(Z78,40)&lt;10,ROUNDDOWN(Z78/40,0),ROUNDUP(Z78/40,0))))</f>
        <v>0</v>
      </c>
      <c r="AB78" s="83"/>
      <c r="AC78" s="230">
        <f t="shared" ref="AC78:AC87" si="44">IF(AB78=0,0,IF(AB78&lt;10,1,IF(MOD(AB78,40)&lt;10,ROUNDDOWN(AB78/40,0),ROUNDUP(AB78/40,0))))</f>
        <v>0</v>
      </c>
      <c r="AD78" s="83"/>
      <c r="AE78" s="230">
        <f t="shared" ref="AE78:AE87" si="45">IF(AD78=0,0,IF(AD78&lt;10,1,IF(MOD(AD78,40)&lt;10,ROUNDDOWN(AD78/40,0),ROUNDUP(AD78/40,0))))</f>
        <v>0</v>
      </c>
      <c r="AF78" s="83"/>
      <c r="AG78" s="230">
        <f t="shared" ref="AG78:AG87" si="46">IF(AF78=0,0,IF(AF78&lt;10,1,IF(MOD(AF78,40)&lt;10,ROUNDDOWN(AF78/40,0),ROUNDUP(AF78/40,0))))</f>
        <v>0</v>
      </c>
      <c r="AH78" s="83"/>
      <c r="AI78" s="230">
        <f t="shared" ref="AI78:AI87" si="47">IF(AH78=0,0,IF(AH78&lt;10,1,IF(MOD(AH78,40)&lt;10,ROUNDDOWN(AH78/40,0),ROUNDUP(AH78/40,0))))</f>
        <v>0</v>
      </c>
      <c r="AJ78" s="108">
        <f t="shared" si="26"/>
        <v>0</v>
      </c>
      <c r="AK78" s="84">
        <f t="shared" si="37"/>
        <v>0</v>
      </c>
      <c r="AL78" s="83"/>
      <c r="AM78" s="83"/>
      <c r="AN78" s="84">
        <f t="shared" si="27"/>
        <v>0</v>
      </c>
      <c r="AO78" s="169">
        <f t="shared" si="38"/>
        <v>0</v>
      </c>
      <c r="AP78" s="247">
        <f t="shared" si="40"/>
        <v>0</v>
      </c>
      <c r="AQ78" s="84">
        <f t="shared" si="28"/>
        <v>0</v>
      </c>
      <c r="AR78" s="85">
        <f t="shared" si="29"/>
        <v>0</v>
      </c>
      <c r="AS78" s="85">
        <f t="shared" si="30"/>
        <v>0</v>
      </c>
      <c r="AT78" s="85">
        <f t="shared" si="31"/>
        <v>0</v>
      </c>
      <c r="AU78" s="86" t="e">
        <f t="shared" si="32"/>
        <v>#DIV/0!</v>
      </c>
      <c r="AV78" s="83"/>
      <c r="AW78" s="83"/>
      <c r="AX78" s="83"/>
      <c r="AY78" s="83"/>
      <c r="AZ78" s="84">
        <f t="shared" si="33"/>
        <v>0</v>
      </c>
      <c r="BA78" s="86" t="e">
        <f t="shared" si="34"/>
        <v>#DIV/0!</v>
      </c>
      <c r="BC78" s="53"/>
      <c r="BD78" s="53">
        <f t="shared" si="39"/>
        <v>0</v>
      </c>
      <c r="BE78" s="244">
        <f t="shared" si="41"/>
        <v>0</v>
      </c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</row>
    <row r="79" spans="1:89" s="35" customFormat="1">
      <c r="A79" s="83"/>
      <c r="B79" s="83"/>
      <c r="C79" s="83"/>
      <c r="D79" s="83"/>
      <c r="E79" s="83"/>
      <c r="F79" s="83"/>
      <c r="G79" s="83"/>
      <c r="H79" s="83"/>
      <c r="I79" s="230">
        <f t="shared" si="35"/>
        <v>0</v>
      </c>
      <c r="J79" s="83"/>
      <c r="K79" s="230">
        <f t="shared" si="36"/>
        <v>0</v>
      </c>
      <c r="L79" s="83"/>
      <c r="M79" s="230">
        <f t="shared" si="14"/>
        <v>0</v>
      </c>
      <c r="N79" s="83"/>
      <c r="O79" s="230">
        <f t="shared" si="15"/>
        <v>0</v>
      </c>
      <c r="P79" s="83"/>
      <c r="Q79" s="230">
        <f t="shared" si="16"/>
        <v>0</v>
      </c>
      <c r="R79" s="83"/>
      <c r="S79" s="230">
        <f t="shared" si="17"/>
        <v>0</v>
      </c>
      <c r="T79" s="83"/>
      <c r="U79" s="230">
        <f t="shared" si="18"/>
        <v>0</v>
      </c>
      <c r="V79" s="83"/>
      <c r="W79" s="230">
        <f t="shared" si="19"/>
        <v>0</v>
      </c>
      <c r="X79" s="83"/>
      <c r="Y79" s="230">
        <f t="shared" si="42"/>
        <v>0</v>
      </c>
      <c r="Z79" s="83"/>
      <c r="AA79" s="230">
        <f t="shared" si="43"/>
        <v>0</v>
      </c>
      <c r="AB79" s="83"/>
      <c r="AC79" s="230">
        <f t="shared" si="44"/>
        <v>0</v>
      </c>
      <c r="AD79" s="83"/>
      <c r="AE79" s="230">
        <f t="shared" si="45"/>
        <v>0</v>
      </c>
      <c r="AF79" s="83"/>
      <c r="AG79" s="230">
        <f t="shared" si="46"/>
        <v>0</v>
      </c>
      <c r="AH79" s="83"/>
      <c r="AI79" s="230">
        <f t="shared" si="47"/>
        <v>0</v>
      </c>
      <c r="AJ79" s="108">
        <f t="shared" si="26"/>
        <v>0</v>
      </c>
      <c r="AK79" s="84">
        <f t="shared" si="37"/>
        <v>0</v>
      </c>
      <c r="AL79" s="83"/>
      <c r="AM79" s="83"/>
      <c r="AN79" s="84">
        <f t="shared" si="27"/>
        <v>0</v>
      </c>
      <c r="AO79" s="169">
        <f t="shared" si="38"/>
        <v>0</v>
      </c>
      <c r="AP79" s="247">
        <f t="shared" si="40"/>
        <v>0</v>
      </c>
      <c r="AQ79" s="84">
        <f t="shared" si="28"/>
        <v>0</v>
      </c>
      <c r="AR79" s="85">
        <f t="shared" si="29"/>
        <v>0</v>
      </c>
      <c r="AS79" s="85">
        <f t="shared" si="30"/>
        <v>0</v>
      </c>
      <c r="AT79" s="85">
        <f t="shared" si="31"/>
        <v>0</v>
      </c>
      <c r="AU79" s="86" t="e">
        <f t="shared" si="32"/>
        <v>#DIV/0!</v>
      </c>
      <c r="AV79" s="83"/>
      <c r="AW79" s="83"/>
      <c r="AX79" s="83"/>
      <c r="AY79" s="83"/>
      <c r="AZ79" s="84">
        <f t="shared" si="33"/>
        <v>0</v>
      </c>
      <c r="BA79" s="86" t="e">
        <f t="shared" si="34"/>
        <v>#DIV/0!</v>
      </c>
      <c r="BC79" s="53"/>
      <c r="BD79" s="53">
        <f t="shared" si="39"/>
        <v>0</v>
      </c>
      <c r="BE79" s="244">
        <f t="shared" si="41"/>
        <v>0</v>
      </c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  <c r="CH79" s="53"/>
      <c r="CI79" s="53"/>
      <c r="CJ79" s="53"/>
      <c r="CK79" s="53"/>
    </row>
    <row r="80" spans="1:89" s="35" customFormat="1">
      <c r="A80" s="83"/>
      <c r="B80" s="83"/>
      <c r="C80" s="83"/>
      <c r="D80" s="83"/>
      <c r="E80" s="83"/>
      <c r="F80" s="83"/>
      <c r="G80" s="83"/>
      <c r="H80" s="83"/>
      <c r="I80" s="230">
        <f t="shared" si="35"/>
        <v>0</v>
      </c>
      <c r="J80" s="83"/>
      <c r="K80" s="230">
        <f t="shared" si="36"/>
        <v>0</v>
      </c>
      <c r="L80" s="83"/>
      <c r="M80" s="230">
        <f t="shared" si="14"/>
        <v>0</v>
      </c>
      <c r="N80" s="83"/>
      <c r="O80" s="230">
        <f t="shared" si="15"/>
        <v>0</v>
      </c>
      <c r="P80" s="83"/>
      <c r="Q80" s="230">
        <f t="shared" si="16"/>
        <v>0</v>
      </c>
      <c r="R80" s="83"/>
      <c r="S80" s="230">
        <f t="shared" si="17"/>
        <v>0</v>
      </c>
      <c r="T80" s="83"/>
      <c r="U80" s="230">
        <f t="shared" si="18"/>
        <v>0</v>
      </c>
      <c r="V80" s="83"/>
      <c r="W80" s="230">
        <f t="shared" si="19"/>
        <v>0</v>
      </c>
      <c r="X80" s="83"/>
      <c r="Y80" s="230">
        <f t="shared" si="42"/>
        <v>0</v>
      </c>
      <c r="Z80" s="83"/>
      <c r="AA80" s="230">
        <f t="shared" si="43"/>
        <v>0</v>
      </c>
      <c r="AB80" s="83"/>
      <c r="AC80" s="230">
        <f t="shared" si="44"/>
        <v>0</v>
      </c>
      <c r="AD80" s="83"/>
      <c r="AE80" s="230">
        <f t="shared" si="45"/>
        <v>0</v>
      </c>
      <c r="AF80" s="83"/>
      <c r="AG80" s="230">
        <f t="shared" si="46"/>
        <v>0</v>
      </c>
      <c r="AH80" s="83"/>
      <c r="AI80" s="230">
        <f t="shared" si="47"/>
        <v>0</v>
      </c>
      <c r="AJ80" s="108">
        <f t="shared" si="26"/>
        <v>0</v>
      </c>
      <c r="AK80" s="84">
        <f t="shared" si="37"/>
        <v>0</v>
      </c>
      <c r="AL80" s="83"/>
      <c r="AM80" s="83"/>
      <c r="AN80" s="84">
        <f t="shared" si="27"/>
        <v>0</v>
      </c>
      <c r="AO80" s="169">
        <f t="shared" si="38"/>
        <v>0</v>
      </c>
      <c r="AP80" s="247">
        <f t="shared" si="40"/>
        <v>0</v>
      </c>
      <c r="AQ80" s="84">
        <f t="shared" si="28"/>
        <v>0</v>
      </c>
      <c r="AR80" s="85">
        <f t="shared" si="29"/>
        <v>0</v>
      </c>
      <c r="AS80" s="85">
        <f t="shared" si="30"/>
        <v>0</v>
      </c>
      <c r="AT80" s="85">
        <f t="shared" si="31"/>
        <v>0</v>
      </c>
      <c r="AU80" s="86" t="e">
        <f t="shared" si="32"/>
        <v>#DIV/0!</v>
      </c>
      <c r="AV80" s="83"/>
      <c r="AW80" s="83"/>
      <c r="AX80" s="83"/>
      <c r="AY80" s="83"/>
      <c r="AZ80" s="84">
        <f t="shared" si="33"/>
        <v>0</v>
      </c>
      <c r="BA80" s="86" t="e">
        <f t="shared" si="34"/>
        <v>#DIV/0!</v>
      </c>
      <c r="BC80" s="53"/>
      <c r="BD80" s="53">
        <f t="shared" si="39"/>
        <v>0</v>
      </c>
      <c r="BE80" s="244">
        <f t="shared" si="41"/>
        <v>0</v>
      </c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  <c r="BV80" s="53"/>
      <c r="BW80" s="53"/>
      <c r="BX80" s="53"/>
      <c r="BY80" s="53"/>
      <c r="BZ80" s="53"/>
      <c r="CA80" s="53"/>
      <c r="CB80" s="53"/>
      <c r="CC80" s="53"/>
      <c r="CD80" s="53"/>
      <c r="CE80" s="53"/>
      <c r="CF80" s="53"/>
      <c r="CG80" s="53"/>
      <c r="CH80" s="53"/>
      <c r="CI80" s="53"/>
      <c r="CJ80" s="53"/>
      <c r="CK80" s="53"/>
    </row>
    <row r="81" spans="1:89" s="35" customFormat="1">
      <c r="A81" s="83"/>
      <c r="B81" s="83"/>
      <c r="C81" s="83"/>
      <c r="D81" s="83"/>
      <c r="E81" s="83"/>
      <c r="F81" s="83"/>
      <c r="G81" s="83"/>
      <c r="H81" s="83"/>
      <c r="I81" s="230">
        <f t="shared" si="35"/>
        <v>0</v>
      </c>
      <c r="J81" s="83"/>
      <c r="K81" s="230">
        <f t="shared" si="36"/>
        <v>0</v>
      </c>
      <c r="L81" s="83"/>
      <c r="M81" s="230">
        <f t="shared" si="14"/>
        <v>0</v>
      </c>
      <c r="N81" s="83"/>
      <c r="O81" s="230">
        <f t="shared" si="15"/>
        <v>0</v>
      </c>
      <c r="P81" s="83"/>
      <c r="Q81" s="230">
        <f t="shared" si="16"/>
        <v>0</v>
      </c>
      <c r="R81" s="83"/>
      <c r="S81" s="230">
        <f t="shared" si="17"/>
        <v>0</v>
      </c>
      <c r="T81" s="83"/>
      <c r="U81" s="230">
        <f t="shared" si="18"/>
        <v>0</v>
      </c>
      <c r="V81" s="83"/>
      <c r="W81" s="230">
        <f t="shared" si="19"/>
        <v>0</v>
      </c>
      <c r="X81" s="83"/>
      <c r="Y81" s="230">
        <f t="shared" si="42"/>
        <v>0</v>
      </c>
      <c r="Z81" s="83"/>
      <c r="AA81" s="230">
        <f t="shared" si="43"/>
        <v>0</v>
      </c>
      <c r="AB81" s="83"/>
      <c r="AC81" s="230">
        <f t="shared" si="44"/>
        <v>0</v>
      </c>
      <c r="AD81" s="83"/>
      <c r="AE81" s="230">
        <f t="shared" si="45"/>
        <v>0</v>
      </c>
      <c r="AF81" s="83"/>
      <c r="AG81" s="230">
        <f t="shared" si="46"/>
        <v>0</v>
      </c>
      <c r="AH81" s="83"/>
      <c r="AI81" s="230">
        <f t="shared" si="47"/>
        <v>0</v>
      </c>
      <c r="AJ81" s="108">
        <f t="shared" si="26"/>
        <v>0</v>
      </c>
      <c r="AK81" s="84">
        <f t="shared" si="37"/>
        <v>0</v>
      </c>
      <c r="AL81" s="83"/>
      <c r="AM81" s="83"/>
      <c r="AN81" s="84">
        <f t="shared" si="27"/>
        <v>0</v>
      </c>
      <c r="AO81" s="169">
        <f t="shared" si="38"/>
        <v>0</v>
      </c>
      <c r="AP81" s="247">
        <f t="shared" si="40"/>
        <v>0</v>
      </c>
      <c r="AQ81" s="84">
        <f t="shared" si="28"/>
        <v>0</v>
      </c>
      <c r="AR81" s="85">
        <f t="shared" si="29"/>
        <v>0</v>
      </c>
      <c r="AS81" s="85">
        <f t="shared" si="30"/>
        <v>0</v>
      </c>
      <c r="AT81" s="85">
        <f t="shared" si="31"/>
        <v>0</v>
      </c>
      <c r="AU81" s="86" t="e">
        <f t="shared" si="32"/>
        <v>#DIV/0!</v>
      </c>
      <c r="AV81" s="83"/>
      <c r="AW81" s="83"/>
      <c r="AX81" s="83"/>
      <c r="AY81" s="83"/>
      <c r="AZ81" s="84">
        <f t="shared" si="33"/>
        <v>0</v>
      </c>
      <c r="BA81" s="86" t="e">
        <f t="shared" si="34"/>
        <v>#DIV/0!</v>
      </c>
      <c r="BC81" s="53"/>
      <c r="BD81" s="53">
        <f t="shared" si="39"/>
        <v>0</v>
      </c>
      <c r="BE81" s="244">
        <f t="shared" si="41"/>
        <v>0</v>
      </c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</row>
    <row r="82" spans="1:89" s="35" customFormat="1">
      <c r="A82" s="83"/>
      <c r="B82" s="83"/>
      <c r="C82" s="83"/>
      <c r="D82" s="83"/>
      <c r="E82" s="83"/>
      <c r="F82" s="83"/>
      <c r="G82" s="83"/>
      <c r="H82" s="83"/>
      <c r="I82" s="230">
        <f t="shared" si="35"/>
        <v>0</v>
      </c>
      <c r="J82" s="83"/>
      <c r="K82" s="230">
        <f t="shared" si="36"/>
        <v>0</v>
      </c>
      <c r="L82" s="83"/>
      <c r="M82" s="230">
        <f t="shared" si="14"/>
        <v>0</v>
      </c>
      <c r="N82" s="83"/>
      <c r="O82" s="230">
        <f t="shared" si="15"/>
        <v>0</v>
      </c>
      <c r="P82" s="83"/>
      <c r="Q82" s="230">
        <f t="shared" si="16"/>
        <v>0</v>
      </c>
      <c r="R82" s="83"/>
      <c r="S82" s="230">
        <f t="shared" si="17"/>
        <v>0</v>
      </c>
      <c r="T82" s="83"/>
      <c r="U82" s="230">
        <f t="shared" si="18"/>
        <v>0</v>
      </c>
      <c r="V82" s="83"/>
      <c r="W82" s="230">
        <f t="shared" si="19"/>
        <v>0</v>
      </c>
      <c r="X82" s="83"/>
      <c r="Y82" s="230">
        <f t="shared" si="42"/>
        <v>0</v>
      </c>
      <c r="Z82" s="83"/>
      <c r="AA82" s="230">
        <f t="shared" si="43"/>
        <v>0</v>
      </c>
      <c r="AB82" s="83"/>
      <c r="AC82" s="230">
        <f t="shared" si="44"/>
        <v>0</v>
      </c>
      <c r="AD82" s="83"/>
      <c r="AE82" s="230">
        <f t="shared" si="45"/>
        <v>0</v>
      </c>
      <c r="AF82" s="83"/>
      <c r="AG82" s="230">
        <f t="shared" si="46"/>
        <v>0</v>
      </c>
      <c r="AH82" s="83"/>
      <c r="AI82" s="230">
        <f t="shared" si="47"/>
        <v>0</v>
      </c>
      <c r="AJ82" s="108">
        <f t="shared" si="26"/>
        <v>0</v>
      </c>
      <c r="AK82" s="84">
        <f t="shared" si="37"/>
        <v>0</v>
      </c>
      <c r="AL82" s="83"/>
      <c r="AM82" s="83"/>
      <c r="AN82" s="84">
        <f t="shared" si="27"/>
        <v>0</v>
      </c>
      <c r="AO82" s="169">
        <f t="shared" si="38"/>
        <v>0</v>
      </c>
      <c r="AP82" s="247">
        <f t="shared" si="40"/>
        <v>0</v>
      </c>
      <c r="AQ82" s="84">
        <f t="shared" si="28"/>
        <v>0</v>
      </c>
      <c r="AR82" s="85">
        <f t="shared" si="29"/>
        <v>0</v>
      </c>
      <c r="AS82" s="85">
        <f t="shared" si="30"/>
        <v>0</v>
      </c>
      <c r="AT82" s="85">
        <f t="shared" si="31"/>
        <v>0</v>
      </c>
      <c r="AU82" s="86" t="e">
        <f t="shared" si="32"/>
        <v>#DIV/0!</v>
      </c>
      <c r="AV82" s="83"/>
      <c r="AW82" s="83"/>
      <c r="AX82" s="83"/>
      <c r="AY82" s="83"/>
      <c r="AZ82" s="84">
        <f t="shared" si="33"/>
        <v>0</v>
      </c>
      <c r="BA82" s="86" t="e">
        <f t="shared" si="34"/>
        <v>#DIV/0!</v>
      </c>
      <c r="BC82" s="53"/>
      <c r="BD82" s="53">
        <f t="shared" si="39"/>
        <v>0</v>
      </c>
      <c r="BE82" s="244">
        <f t="shared" si="41"/>
        <v>0</v>
      </c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</row>
    <row r="83" spans="1:89" s="35" customFormat="1">
      <c r="A83" s="83"/>
      <c r="B83" s="83"/>
      <c r="C83" s="83"/>
      <c r="D83" s="83"/>
      <c r="E83" s="83"/>
      <c r="F83" s="83"/>
      <c r="G83" s="83"/>
      <c r="H83" s="83"/>
      <c r="I83" s="230">
        <f t="shared" si="35"/>
        <v>0</v>
      </c>
      <c r="J83" s="83"/>
      <c r="K83" s="230">
        <f t="shared" si="36"/>
        <v>0</v>
      </c>
      <c r="L83" s="83"/>
      <c r="M83" s="230">
        <f t="shared" si="14"/>
        <v>0</v>
      </c>
      <c r="N83" s="83"/>
      <c r="O83" s="230">
        <f t="shared" si="15"/>
        <v>0</v>
      </c>
      <c r="P83" s="83"/>
      <c r="Q83" s="230">
        <f t="shared" si="16"/>
        <v>0</v>
      </c>
      <c r="R83" s="83"/>
      <c r="S83" s="230">
        <f t="shared" si="17"/>
        <v>0</v>
      </c>
      <c r="T83" s="83"/>
      <c r="U83" s="230">
        <f t="shared" si="18"/>
        <v>0</v>
      </c>
      <c r="V83" s="83"/>
      <c r="W83" s="230">
        <f t="shared" si="19"/>
        <v>0</v>
      </c>
      <c r="X83" s="83"/>
      <c r="Y83" s="230">
        <f t="shared" si="42"/>
        <v>0</v>
      </c>
      <c r="Z83" s="83"/>
      <c r="AA83" s="230">
        <f t="shared" si="43"/>
        <v>0</v>
      </c>
      <c r="AB83" s="83"/>
      <c r="AC83" s="230">
        <f t="shared" si="44"/>
        <v>0</v>
      </c>
      <c r="AD83" s="83"/>
      <c r="AE83" s="230">
        <f t="shared" si="45"/>
        <v>0</v>
      </c>
      <c r="AF83" s="83"/>
      <c r="AG83" s="230">
        <f t="shared" si="46"/>
        <v>0</v>
      </c>
      <c r="AH83" s="83"/>
      <c r="AI83" s="230">
        <f t="shared" si="47"/>
        <v>0</v>
      </c>
      <c r="AJ83" s="108">
        <f t="shared" si="26"/>
        <v>0</v>
      </c>
      <c r="AK83" s="84">
        <f t="shared" si="37"/>
        <v>0</v>
      </c>
      <c r="AL83" s="83"/>
      <c r="AM83" s="83"/>
      <c r="AN83" s="84">
        <f t="shared" si="27"/>
        <v>0</v>
      </c>
      <c r="AO83" s="169">
        <f t="shared" si="38"/>
        <v>0</v>
      </c>
      <c r="AP83" s="247">
        <f t="shared" si="40"/>
        <v>0</v>
      </c>
      <c r="AQ83" s="84">
        <f t="shared" si="28"/>
        <v>0</v>
      </c>
      <c r="AR83" s="85">
        <f t="shared" si="29"/>
        <v>0</v>
      </c>
      <c r="AS83" s="85">
        <f t="shared" si="30"/>
        <v>0</v>
      </c>
      <c r="AT83" s="85">
        <f t="shared" si="31"/>
        <v>0</v>
      </c>
      <c r="AU83" s="86" t="e">
        <f t="shared" si="32"/>
        <v>#DIV/0!</v>
      </c>
      <c r="AV83" s="83"/>
      <c r="AW83" s="83"/>
      <c r="AX83" s="83"/>
      <c r="AY83" s="83"/>
      <c r="AZ83" s="84">
        <f t="shared" si="33"/>
        <v>0</v>
      </c>
      <c r="BA83" s="86" t="e">
        <f t="shared" si="34"/>
        <v>#DIV/0!</v>
      </c>
      <c r="BC83" s="53"/>
      <c r="BD83" s="53">
        <f t="shared" si="39"/>
        <v>0</v>
      </c>
      <c r="BE83" s="244">
        <f t="shared" si="41"/>
        <v>0</v>
      </c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</row>
    <row r="84" spans="1:89" s="35" customFormat="1">
      <c r="A84" s="83"/>
      <c r="B84" s="83"/>
      <c r="C84" s="83"/>
      <c r="D84" s="83"/>
      <c r="E84" s="83"/>
      <c r="F84" s="83"/>
      <c r="G84" s="83"/>
      <c r="H84" s="83"/>
      <c r="I84" s="230">
        <f t="shared" si="35"/>
        <v>0</v>
      </c>
      <c r="J84" s="83"/>
      <c r="K84" s="230">
        <f t="shared" si="36"/>
        <v>0</v>
      </c>
      <c r="L84" s="83"/>
      <c r="M84" s="230">
        <f t="shared" si="14"/>
        <v>0</v>
      </c>
      <c r="N84" s="83"/>
      <c r="O84" s="230">
        <f t="shared" si="15"/>
        <v>0</v>
      </c>
      <c r="P84" s="83"/>
      <c r="Q84" s="230">
        <f t="shared" si="16"/>
        <v>0</v>
      </c>
      <c r="R84" s="83"/>
      <c r="S84" s="230">
        <f t="shared" si="17"/>
        <v>0</v>
      </c>
      <c r="T84" s="83"/>
      <c r="U84" s="230">
        <f t="shared" si="18"/>
        <v>0</v>
      </c>
      <c r="V84" s="83"/>
      <c r="W84" s="230">
        <f t="shared" si="19"/>
        <v>0</v>
      </c>
      <c r="X84" s="83"/>
      <c r="Y84" s="230">
        <f t="shared" si="42"/>
        <v>0</v>
      </c>
      <c r="Z84" s="83"/>
      <c r="AA84" s="230">
        <f t="shared" si="43"/>
        <v>0</v>
      </c>
      <c r="AB84" s="83"/>
      <c r="AC84" s="230">
        <f t="shared" si="44"/>
        <v>0</v>
      </c>
      <c r="AD84" s="83"/>
      <c r="AE84" s="230">
        <f t="shared" si="45"/>
        <v>0</v>
      </c>
      <c r="AF84" s="83"/>
      <c r="AG84" s="230">
        <f t="shared" si="46"/>
        <v>0</v>
      </c>
      <c r="AH84" s="83"/>
      <c r="AI84" s="230">
        <f t="shared" si="47"/>
        <v>0</v>
      </c>
      <c r="AJ84" s="108">
        <f t="shared" si="26"/>
        <v>0</v>
      </c>
      <c r="AK84" s="84">
        <f t="shared" si="37"/>
        <v>0</v>
      </c>
      <c r="AL84" s="83"/>
      <c r="AM84" s="83"/>
      <c r="AN84" s="84">
        <f t="shared" si="27"/>
        <v>0</v>
      </c>
      <c r="AO84" s="169">
        <f t="shared" si="38"/>
        <v>0</v>
      </c>
      <c r="AP84" s="247">
        <f t="shared" si="40"/>
        <v>0</v>
      </c>
      <c r="AQ84" s="84">
        <f t="shared" si="28"/>
        <v>0</v>
      </c>
      <c r="AR84" s="85">
        <f t="shared" si="29"/>
        <v>0</v>
      </c>
      <c r="AS84" s="85">
        <f t="shared" si="30"/>
        <v>0</v>
      </c>
      <c r="AT84" s="85">
        <f t="shared" si="31"/>
        <v>0</v>
      </c>
      <c r="AU84" s="86" t="e">
        <f t="shared" si="32"/>
        <v>#DIV/0!</v>
      </c>
      <c r="AV84" s="83"/>
      <c r="AW84" s="83"/>
      <c r="AX84" s="83"/>
      <c r="AY84" s="83"/>
      <c r="AZ84" s="84">
        <f t="shared" si="33"/>
        <v>0</v>
      </c>
      <c r="BA84" s="86" t="e">
        <f t="shared" si="34"/>
        <v>#DIV/0!</v>
      </c>
      <c r="BC84" s="53"/>
      <c r="BD84" s="53">
        <f t="shared" si="39"/>
        <v>0</v>
      </c>
      <c r="BE84" s="244">
        <f t="shared" si="41"/>
        <v>0</v>
      </c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  <c r="CH84" s="53"/>
      <c r="CI84" s="53"/>
      <c r="CJ84" s="53"/>
      <c r="CK84" s="53"/>
    </row>
    <row r="85" spans="1:89" s="35" customFormat="1">
      <c r="A85" s="83"/>
      <c r="B85" s="83"/>
      <c r="C85" s="83"/>
      <c r="D85" s="83"/>
      <c r="E85" s="83"/>
      <c r="F85" s="83"/>
      <c r="G85" s="83"/>
      <c r="H85" s="83"/>
      <c r="I85" s="230">
        <f t="shared" si="35"/>
        <v>0</v>
      </c>
      <c r="J85" s="83"/>
      <c r="K85" s="230">
        <f t="shared" si="36"/>
        <v>0</v>
      </c>
      <c r="L85" s="83"/>
      <c r="M85" s="230">
        <f t="shared" si="14"/>
        <v>0</v>
      </c>
      <c r="N85" s="83"/>
      <c r="O85" s="230">
        <f t="shared" si="15"/>
        <v>0</v>
      </c>
      <c r="P85" s="83"/>
      <c r="Q85" s="230">
        <f t="shared" si="16"/>
        <v>0</v>
      </c>
      <c r="R85" s="83"/>
      <c r="S85" s="230">
        <f t="shared" si="17"/>
        <v>0</v>
      </c>
      <c r="T85" s="83"/>
      <c r="U85" s="230">
        <f t="shared" si="18"/>
        <v>0</v>
      </c>
      <c r="V85" s="83"/>
      <c r="W85" s="230">
        <f t="shared" si="19"/>
        <v>0</v>
      </c>
      <c r="X85" s="83"/>
      <c r="Y85" s="230">
        <f t="shared" si="42"/>
        <v>0</v>
      </c>
      <c r="Z85" s="83"/>
      <c r="AA85" s="230">
        <f t="shared" si="43"/>
        <v>0</v>
      </c>
      <c r="AB85" s="83"/>
      <c r="AC85" s="230">
        <f t="shared" si="44"/>
        <v>0</v>
      </c>
      <c r="AD85" s="83"/>
      <c r="AE85" s="230">
        <f t="shared" si="45"/>
        <v>0</v>
      </c>
      <c r="AF85" s="83"/>
      <c r="AG85" s="230">
        <f t="shared" si="46"/>
        <v>0</v>
      </c>
      <c r="AH85" s="83"/>
      <c r="AI85" s="230">
        <f t="shared" si="47"/>
        <v>0</v>
      </c>
      <c r="AJ85" s="108">
        <f t="shared" si="26"/>
        <v>0</v>
      </c>
      <c r="AK85" s="84">
        <f t="shared" si="37"/>
        <v>0</v>
      </c>
      <c r="AL85" s="83"/>
      <c r="AM85" s="83"/>
      <c r="AN85" s="84">
        <f t="shared" si="27"/>
        <v>0</v>
      </c>
      <c r="AO85" s="169">
        <f t="shared" si="38"/>
        <v>0</v>
      </c>
      <c r="AP85" s="247">
        <f t="shared" si="40"/>
        <v>0</v>
      </c>
      <c r="AQ85" s="84">
        <f t="shared" si="28"/>
        <v>0</v>
      </c>
      <c r="AR85" s="85">
        <f t="shared" si="29"/>
        <v>0</v>
      </c>
      <c r="AS85" s="85">
        <f t="shared" si="30"/>
        <v>0</v>
      </c>
      <c r="AT85" s="85">
        <f t="shared" si="31"/>
        <v>0</v>
      </c>
      <c r="AU85" s="86" t="e">
        <f t="shared" si="32"/>
        <v>#DIV/0!</v>
      </c>
      <c r="AV85" s="83"/>
      <c r="AW85" s="83"/>
      <c r="AX85" s="83"/>
      <c r="AY85" s="83"/>
      <c r="AZ85" s="84">
        <f t="shared" si="33"/>
        <v>0</v>
      </c>
      <c r="BA85" s="86" t="e">
        <f t="shared" si="34"/>
        <v>#DIV/0!</v>
      </c>
      <c r="BC85" s="53"/>
      <c r="BD85" s="53">
        <f t="shared" si="39"/>
        <v>0</v>
      </c>
      <c r="BE85" s="244">
        <f t="shared" si="41"/>
        <v>0</v>
      </c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</row>
    <row r="86" spans="1:89" s="35" customFormat="1">
      <c r="A86" s="83"/>
      <c r="B86" s="83"/>
      <c r="C86" s="83"/>
      <c r="D86" s="83"/>
      <c r="E86" s="83"/>
      <c r="F86" s="83"/>
      <c r="G86" s="83"/>
      <c r="H86" s="83"/>
      <c r="I86" s="230">
        <f t="shared" si="35"/>
        <v>0</v>
      </c>
      <c r="J86" s="83"/>
      <c r="K86" s="230">
        <f t="shared" si="36"/>
        <v>0</v>
      </c>
      <c r="L86" s="83"/>
      <c r="M86" s="230">
        <f t="shared" si="14"/>
        <v>0</v>
      </c>
      <c r="N86" s="83"/>
      <c r="O86" s="230">
        <f t="shared" si="15"/>
        <v>0</v>
      </c>
      <c r="P86" s="83"/>
      <c r="Q86" s="230">
        <f t="shared" si="16"/>
        <v>0</v>
      </c>
      <c r="R86" s="83"/>
      <c r="S86" s="230">
        <f t="shared" si="17"/>
        <v>0</v>
      </c>
      <c r="T86" s="83"/>
      <c r="U86" s="230">
        <f t="shared" si="18"/>
        <v>0</v>
      </c>
      <c r="V86" s="83"/>
      <c r="W86" s="230">
        <f t="shared" si="19"/>
        <v>0</v>
      </c>
      <c r="X86" s="83"/>
      <c r="Y86" s="230">
        <f t="shared" si="42"/>
        <v>0</v>
      </c>
      <c r="Z86" s="83"/>
      <c r="AA86" s="230">
        <f t="shared" si="43"/>
        <v>0</v>
      </c>
      <c r="AB86" s="83"/>
      <c r="AC86" s="230">
        <f t="shared" si="44"/>
        <v>0</v>
      </c>
      <c r="AD86" s="83"/>
      <c r="AE86" s="230">
        <f t="shared" si="45"/>
        <v>0</v>
      </c>
      <c r="AF86" s="83"/>
      <c r="AG86" s="230">
        <f t="shared" si="46"/>
        <v>0</v>
      </c>
      <c r="AH86" s="83"/>
      <c r="AI86" s="230">
        <f t="shared" si="47"/>
        <v>0</v>
      </c>
      <c r="AJ86" s="108">
        <f t="shared" si="26"/>
        <v>0</v>
      </c>
      <c r="AK86" s="84">
        <f t="shared" si="37"/>
        <v>0</v>
      </c>
      <c r="AL86" s="83"/>
      <c r="AM86" s="83"/>
      <c r="AN86" s="84">
        <f t="shared" si="27"/>
        <v>0</v>
      </c>
      <c r="AO86" s="169">
        <f t="shared" si="38"/>
        <v>0</v>
      </c>
      <c r="AP86" s="247">
        <f t="shared" si="40"/>
        <v>0</v>
      </c>
      <c r="AQ86" s="84">
        <f t="shared" si="28"/>
        <v>0</v>
      </c>
      <c r="AR86" s="85">
        <f t="shared" si="29"/>
        <v>0</v>
      </c>
      <c r="AS86" s="85">
        <f t="shared" si="30"/>
        <v>0</v>
      </c>
      <c r="AT86" s="85">
        <f t="shared" si="31"/>
        <v>0</v>
      </c>
      <c r="AU86" s="86" t="e">
        <f t="shared" si="32"/>
        <v>#DIV/0!</v>
      </c>
      <c r="AV86" s="83"/>
      <c r="AW86" s="83"/>
      <c r="AX86" s="83"/>
      <c r="AY86" s="83"/>
      <c r="AZ86" s="84">
        <f t="shared" si="33"/>
        <v>0</v>
      </c>
      <c r="BA86" s="86" t="e">
        <f t="shared" si="34"/>
        <v>#DIV/0!</v>
      </c>
      <c r="BC86" s="53"/>
      <c r="BD86" s="53">
        <f t="shared" si="39"/>
        <v>0</v>
      </c>
      <c r="BE86" s="244">
        <f t="shared" si="41"/>
        <v>0</v>
      </c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  <c r="CH86" s="53"/>
      <c r="CI86" s="53"/>
      <c r="CJ86" s="53"/>
      <c r="CK86" s="53"/>
    </row>
    <row r="87" spans="1:89" s="35" customFormat="1">
      <c r="A87" s="87"/>
      <c r="B87" s="87"/>
      <c r="C87" s="87"/>
      <c r="D87" s="87"/>
      <c r="E87" s="87"/>
      <c r="F87" s="87"/>
      <c r="G87" s="87"/>
      <c r="H87" s="87"/>
      <c r="I87" s="230">
        <f t="shared" si="35"/>
        <v>0</v>
      </c>
      <c r="J87" s="83"/>
      <c r="K87" s="230">
        <f t="shared" si="36"/>
        <v>0</v>
      </c>
      <c r="L87" s="83"/>
      <c r="M87" s="230">
        <f t="shared" si="14"/>
        <v>0</v>
      </c>
      <c r="N87" s="83"/>
      <c r="O87" s="230">
        <f t="shared" si="15"/>
        <v>0</v>
      </c>
      <c r="P87" s="83"/>
      <c r="Q87" s="230">
        <f t="shared" si="16"/>
        <v>0</v>
      </c>
      <c r="R87" s="83"/>
      <c r="S87" s="230">
        <f t="shared" si="17"/>
        <v>0</v>
      </c>
      <c r="T87" s="83"/>
      <c r="U87" s="230">
        <f t="shared" si="18"/>
        <v>0</v>
      </c>
      <c r="V87" s="83"/>
      <c r="W87" s="230">
        <f t="shared" si="19"/>
        <v>0</v>
      </c>
      <c r="X87" s="83"/>
      <c r="Y87" s="230">
        <f t="shared" si="42"/>
        <v>0</v>
      </c>
      <c r="Z87" s="83"/>
      <c r="AA87" s="230">
        <f t="shared" si="43"/>
        <v>0</v>
      </c>
      <c r="AB87" s="83"/>
      <c r="AC87" s="230">
        <f t="shared" si="44"/>
        <v>0</v>
      </c>
      <c r="AD87" s="83"/>
      <c r="AE87" s="230">
        <f t="shared" si="45"/>
        <v>0</v>
      </c>
      <c r="AF87" s="83"/>
      <c r="AG87" s="230">
        <f t="shared" si="46"/>
        <v>0</v>
      </c>
      <c r="AH87" s="83"/>
      <c r="AI87" s="230">
        <f t="shared" si="47"/>
        <v>0</v>
      </c>
      <c r="AJ87" s="108">
        <f t="shared" si="26"/>
        <v>0</v>
      </c>
      <c r="AK87" s="84">
        <f t="shared" si="37"/>
        <v>0</v>
      </c>
      <c r="AL87" s="83"/>
      <c r="AM87" s="83"/>
      <c r="AN87" s="84">
        <f t="shared" si="27"/>
        <v>0</v>
      </c>
      <c r="AO87" s="169">
        <f t="shared" si="38"/>
        <v>0</v>
      </c>
      <c r="AP87" s="248">
        <f t="shared" si="40"/>
        <v>0</v>
      </c>
      <c r="AQ87" s="84">
        <f t="shared" si="28"/>
        <v>0</v>
      </c>
      <c r="AR87" s="85">
        <f t="shared" si="29"/>
        <v>0</v>
      </c>
      <c r="AS87" s="85">
        <f t="shared" si="30"/>
        <v>0</v>
      </c>
      <c r="AT87" s="85">
        <f t="shared" si="31"/>
        <v>0</v>
      </c>
      <c r="AU87" s="86" t="e">
        <f t="shared" si="32"/>
        <v>#DIV/0!</v>
      </c>
      <c r="AV87" s="83"/>
      <c r="AW87" s="83"/>
      <c r="AX87" s="83"/>
      <c r="AY87" s="83"/>
      <c r="AZ87" s="84">
        <f t="shared" si="33"/>
        <v>0</v>
      </c>
      <c r="BA87" s="86" t="e">
        <f t="shared" si="34"/>
        <v>#DIV/0!</v>
      </c>
      <c r="BC87" s="53"/>
      <c r="BD87" s="53">
        <f t="shared" si="39"/>
        <v>0</v>
      </c>
      <c r="BE87" s="244">
        <f t="shared" si="41"/>
        <v>0</v>
      </c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</row>
    <row r="88" spans="1:89" s="40" customFormat="1" ht="22.5" customHeight="1">
      <c r="A88" s="851" t="s">
        <v>122</v>
      </c>
      <c r="B88" s="849"/>
      <c r="C88" s="849"/>
      <c r="D88" s="849"/>
      <c r="E88" s="849"/>
      <c r="F88" s="849"/>
      <c r="G88" s="850"/>
      <c r="H88" s="39">
        <f>SUM(H12:H87)</f>
        <v>0</v>
      </c>
      <c r="I88" s="39">
        <f t="shared" ref="I88:AZ88" si="48">SUM(I12:I87)</f>
        <v>0</v>
      </c>
      <c r="J88" s="39">
        <f t="shared" si="48"/>
        <v>0</v>
      </c>
      <c r="K88" s="39">
        <f t="shared" si="48"/>
        <v>0</v>
      </c>
      <c r="L88" s="39">
        <f t="shared" si="48"/>
        <v>0</v>
      </c>
      <c r="M88" s="39">
        <f t="shared" si="48"/>
        <v>0</v>
      </c>
      <c r="N88" s="39">
        <f t="shared" si="48"/>
        <v>0</v>
      </c>
      <c r="O88" s="39">
        <f t="shared" si="48"/>
        <v>0</v>
      </c>
      <c r="P88" s="39">
        <f t="shared" si="48"/>
        <v>0</v>
      </c>
      <c r="Q88" s="39">
        <f t="shared" si="48"/>
        <v>0</v>
      </c>
      <c r="R88" s="39">
        <f t="shared" si="48"/>
        <v>0</v>
      </c>
      <c r="S88" s="39">
        <f t="shared" si="48"/>
        <v>0</v>
      </c>
      <c r="T88" s="39">
        <f t="shared" si="48"/>
        <v>0</v>
      </c>
      <c r="U88" s="39">
        <f t="shared" si="48"/>
        <v>0</v>
      </c>
      <c r="V88" s="39">
        <f t="shared" si="48"/>
        <v>0</v>
      </c>
      <c r="W88" s="39">
        <f t="shared" si="48"/>
        <v>0</v>
      </c>
      <c r="X88" s="39">
        <f t="shared" si="48"/>
        <v>0</v>
      </c>
      <c r="Y88" s="39">
        <f t="shared" si="48"/>
        <v>0</v>
      </c>
      <c r="Z88" s="39">
        <f t="shared" si="48"/>
        <v>0</v>
      </c>
      <c r="AA88" s="39">
        <f t="shared" si="48"/>
        <v>0</v>
      </c>
      <c r="AB88" s="39">
        <f t="shared" si="48"/>
        <v>0</v>
      </c>
      <c r="AC88" s="39">
        <f t="shared" si="48"/>
        <v>0</v>
      </c>
      <c r="AD88" s="39">
        <f t="shared" si="48"/>
        <v>0</v>
      </c>
      <c r="AE88" s="39">
        <f t="shared" si="48"/>
        <v>0</v>
      </c>
      <c r="AF88" s="39">
        <f t="shared" si="48"/>
        <v>0</v>
      </c>
      <c r="AG88" s="39">
        <f t="shared" si="48"/>
        <v>0</v>
      </c>
      <c r="AH88" s="39">
        <f t="shared" si="48"/>
        <v>0</v>
      </c>
      <c r="AI88" s="39">
        <f t="shared" si="48"/>
        <v>0</v>
      </c>
      <c r="AJ88" s="39">
        <f t="shared" si="48"/>
        <v>0</v>
      </c>
      <c r="AK88" s="39">
        <f t="shared" si="48"/>
        <v>0</v>
      </c>
      <c r="AL88" s="39">
        <f t="shared" si="48"/>
        <v>0</v>
      </c>
      <c r="AM88" s="39">
        <f t="shared" si="48"/>
        <v>0</v>
      </c>
      <c r="AN88" s="39">
        <f t="shared" si="48"/>
        <v>0</v>
      </c>
      <c r="AO88" s="39">
        <f t="shared" si="48"/>
        <v>0</v>
      </c>
      <c r="AP88" s="39">
        <f t="shared" si="48"/>
        <v>0</v>
      </c>
      <c r="AQ88" s="39">
        <f t="shared" si="48"/>
        <v>0</v>
      </c>
      <c r="AR88" s="39">
        <f t="shared" si="48"/>
        <v>0</v>
      </c>
      <c r="AS88" s="39">
        <f t="shared" si="48"/>
        <v>0</v>
      </c>
      <c r="AT88" s="39">
        <f t="shared" si="48"/>
        <v>0</v>
      </c>
      <c r="AU88" s="50" t="e">
        <f>SUM(AT88)/AQ88*100</f>
        <v>#DIV/0!</v>
      </c>
      <c r="AV88" s="39">
        <f t="shared" si="48"/>
        <v>0</v>
      </c>
      <c r="AW88" s="39">
        <f t="shared" si="48"/>
        <v>0</v>
      </c>
      <c r="AX88" s="39">
        <f t="shared" si="48"/>
        <v>0</v>
      </c>
      <c r="AY88" s="39">
        <f t="shared" si="48"/>
        <v>0</v>
      </c>
      <c r="AZ88" s="39">
        <f t="shared" si="48"/>
        <v>0</v>
      </c>
      <c r="BA88" s="50" t="e">
        <f>SUM(AZ88)/AQ88*100</f>
        <v>#DIV/0!</v>
      </c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</row>
    <row r="89" spans="1:89" ht="25.5" customHeight="1"/>
    <row r="90" spans="1:89" ht="25.5" customHeight="1"/>
    <row r="91" spans="1:89" ht="25.5" customHeight="1"/>
    <row r="92" spans="1:89" ht="25.5" customHeight="1"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</row>
    <row r="93" spans="1:89" ht="25.5" customHeight="1"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</row>
    <row r="94" spans="1:89" s="54" customForma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3"/>
      <c r="AV94" s="52"/>
      <c r="AW94" s="52"/>
      <c r="AX94" s="52"/>
      <c r="AY94" s="52"/>
      <c r="AZ94" s="52"/>
      <c r="BA94" s="53"/>
    </row>
    <row r="95" spans="1:89" s="54" customFormat="1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3"/>
      <c r="AV95" s="52"/>
      <c r="AW95" s="52"/>
      <c r="AX95" s="52"/>
      <c r="AY95" s="52"/>
      <c r="AZ95" s="52"/>
      <c r="BA95" s="53"/>
    </row>
    <row r="96" spans="1:89" s="54" customForma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3"/>
      <c r="AV96" s="52"/>
      <c r="AW96" s="52"/>
      <c r="AX96" s="52"/>
      <c r="AY96" s="52"/>
      <c r="AZ96" s="52"/>
      <c r="BA96" s="53"/>
    </row>
    <row r="97" spans="1:53" s="54" customForma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3"/>
      <c r="AV97" s="52"/>
      <c r="AW97" s="52"/>
      <c r="AX97" s="52"/>
      <c r="AY97" s="52"/>
      <c r="AZ97" s="52"/>
      <c r="BA97" s="53"/>
    </row>
    <row r="98" spans="1:53" s="54" customFormat="1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3"/>
      <c r="AV98" s="52"/>
      <c r="AW98" s="52"/>
      <c r="AX98" s="52"/>
      <c r="AY98" s="52"/>
      <c r="AZ98" s="52"/>
      <c r="BA98" s="53"/>
    </row>
    <row r="99" spans="1:53" s="54" customForma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3"/>
      <c r="AV99" s="52"/>
      <c r="AW99" s="52"/>
      <c r="AX99" s="52"/>
      <c r="AY99" s="52"/>
      <c r="AZ99" s="52"/>
      <c r="BA99" s="53"/>
    </row>
    <row r="100" spans="1:53" s="54" customFormat="1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3"/>
      <c r="AV100" s="52"/>
      <c r="AW100" s="52"/>
      <c r="AX100" s="52"/>
      <c r="AY100" s="52"/>
      <c r="AZ100" s="52"/>
      <c r="BA100" s="53"/>
    </row>
    <row r="101" spans="1:53" s="54" customFormat="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3"/>
      <c r="AV101" s="52"/>
      <c r="AW101" s="52"/>
      <c r="AX101" s="52"/>
      <c r="AY101" s="52"/>
      <c r="AZ101" s="52"/>
      <c r="BA101" s="53"/>
    </row>
    <row r="102" spans="1:53" s="54" customFormat="1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3"/>
      <c r="AV102" s="52"/>
      <c r="AW102" s="52"/>
      <c r="AX102" s="52"/>
      <c r="AY102" s="52"/>
      <c r="AZ102" s="52"/>
      <c r="BA102" s="53"/>
    </row>
    <row r="103" spans="1:53" s="54" customFormat="1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3"/>
      <c r="AV103" s="52"/>
      <c r="AW103" s="52"/>
      <c r="AX103" s="52"/>
      <c r="AY103" s="52"/>
      <c r="AZ103" s="52"/>
      <c r="BA103" s="53"/>
    </row>
    <row r="104" spans="1:53" s="54" customFormat="1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3"/>
      <c r="AV104" s="52"/>
      <c r="AW104" s="52"/>
      <c r="AX104" s="52"/>
      <c r="AY104" s="52"/>
      <c r="AZ104" s="52"/>
      <c r="BA104" s="53"/>
    </row>
    <row r="105" spans="1:53" s="54" customFormat="1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3"/>
      <c r="AV105" s="52"/>
      <c r="AW105" s="52"/>
      <c r="AX105" s="52"/>
      <c r="AY105" s="52"/>
      <c r="AZ105" s="52"/>
      <c r="BA105" s="53"/>
    </row>
    <row r="106" spans="1:53" s="54" customFormat="1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3"/>
      <c r="AV106" s="52"/>
      <c r="AW106" s="52"/>
      <c r="AX106" s="52"/>
      <c r="AY106" s="52"/>
      <c r="AZ106" s="52"/>
      <c r="BA106" s="53"/>
    </row>
    <row r="107" spans="1:53" s="54" customFormat="1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3"/>
      <c r="AV107" s="52"/>
      <c r="AW107" s="52"/>
      <c r="AX107" s="52"/>
      <c r="AY107" s="52"/>
      <c r="AZ107" s="52"/>
      <c r="BA107" s="53"/>
    </row>
    <row r="108" spans="1:53" s="54" customFormat="1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3"/>
      <c r="AV108" s="52"/>
      <c r="AW108" s="52"/>
      <c r="AX108" s="52"/>
      <c r="AY108" s="52"/>
      <c r="AZ108" s="52"/>
      <c r="BA108" s="53"/>
    </row>
    <row r="109" spans="1:53" s="54" customFormat="1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53"/>
      <c r="AV109" s="52"/>
      <c r="AW109" s="52"/>
      <c r="AX109" s="52"/>
      <c r="AY109" s="52"/>
      <c r="AZ109" s="52"/>
      <c r="BA109" s="53"/>
    </row>
    <row r="110" spans="1:53" s="54" customFormat="1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2"/>
      <c r="AN110" s="52"/>
      <c r="AO110" s="52"/>
      <c r="AP110" s="52"/>
      <c r="AQ110" s="52"/>
      <c r="AR110" s="52"/>
      <c r="AS110" s="52"/>
      <c r="AT110" s="52"/>
      <c r="AU110" s="53"/>
      <c r="AV110" s="52"/>
      <c r="AW110" s="52"/>
      <c r="AX110" s="52"/>
      <c r="AY110" s="52"/>
      <c r="AZ110" s="52"/>
      <c r="BA110" s="53"/>
    </row>
    <row r="111" spans="1:53" s="54" customFormat="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3"/>
      <c r="AV111" s="52"/>
      <c r="AW111" s="52"/>
      <c r="AX111" s="52"/>
      <c r="AY111" s="52"/>
      <c r="AZ111" s="52"/>
      <c r="BA111" s="53"/>
    </row>
    <row r="112" spans="1:53" s="54" customFormat="1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3"/>
      <c r="AV112" s="52"/>
      <c r="AW112" s="52"/>
      <c r="AX112" s="52"/>
      <c r="AY112" s="52"/>
      <c r="AZ112" s="52"/>
      <c r="BA112" s="53"/>
    </row>
    <row r="113" spans="1:53" s="54" customFormat="1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3"/>
      <c r="AV113" s="52"/>
      <c r="AW113" s="52"/>
      <c r="AX113" s="52"/>
      <c r="AY113" s="52"/>
      <c r="AZ113" s="52"/>
      <c r="BA113" s="53"/>
    </row>
    <row r="114" spans="1:53" s="54" customFormat="1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53"/>
      <c r="AV114" s="52"/>
      <c r="AW114" s="52"/>
      <c r="AX114" s="52"/>
      <c r="AY114" s="52"/>
      <c r="AZ114" s="52"/>
      <c r="BA114" s="53"/>
    </row>
    <row r="115" spans="1:53" s="54" customFormat="1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3"/>
      <c r="AV115" s="52"/>
      <c r="AW115" s="52"/>
      <c r="AX115" s="52"/>
      <c r="AY115" s="52"/>
      <c r="AZ115" s="52"/>
      <c r="BA115" s="53"/>
    </row>
    <row r="116" spans="1:53" s="54" customFormat="1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53"/>
      <c r="AV116" s="52"/>
      <c r="AW116" s="52"/>
      <c r="AX116" s="52"/>
      <c r="AY116" s="52"/>
      <c r="AZ116" s="52"/>
      <c r="BA116" s="53"/>
    </row>
    <row r="117" spans="1:53" s="54" customFormat="1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R117" s="52"/>
      <c r="AS117" s="52"/>
      <c r="AT117" s="52"/>
      <c r="AU117" s="53"/>
      <c r="AV117" s="52"/>
      <c r="AW117" s="52"/>
      <c r="AX117" s="52"/>
      <c r="AY117" s="52"/>
      <c r="AZ117" s="52"/>
      <c r="BA117" s="53"/>
    </row>
    <row r="118" spans="1:53" s="54" customFormat="1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53"/>
      <c r="AV118" s="52"/>
      <c r="AW118" s="52"/>
      <c r="AX118" s="52"/>
      <c r="AY118" s="52"/>
      <c r="AZ118" s="52"/>
      <c r="BA118" s="53"/>
    </row>
    <row r="119" spans="1:53" s="54" customFormat="1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3"/>
      <c r="AV119" s="52"/>
      <c r="AW119" s="52"/>
      <c r="AX119" s="52"/>
      <c r="AY119" s="52"/>
      <c r="AZ119" s="52"/>
      <c r="BA119" s="53"/>
    </row>
    <row r="120" spans="1:53" s="54" customFormat="1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3"/>
      <c r="AV120" s="52"/>
      <c r="AW120" s="52"/>
      <c r="AX120" s="52"/>
      <c r="AY120" s="52"/>
      <c r="AZ120" s="52"/>
      <c r="BA120" s="53"/>
    </row>
    <row r="121" spans="1:53" s="54" customFormat="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3"/>
      <c r="AV121" s="52"/>
      <c r="AW121" s="52"/>
      <c r="AX121" s="52"/>
      <c r="AY121" s="52"/>
      <c r="AZ121" s="52"/>
      <c r="BA121" s="53"/>
    </row>
  </sheetData>
  <mergeCells count="61">
    <mergeCell ref="A88:G88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55">
    <cfRule type="cellIs" dxfId="21" priority="13" stopIfTrue="1" operator="notBetween">
      <formula>1</formula>
      <formula>1</formula>
    </cfRule>
  </conditionalFormatting>
  <conditionalFormatting sqref="BD2">
    <cfRule type="cellIs" dxfId="20" priority="14" stopIfTrue="1" operator="greaterThan">
      <formula>1</formula>
    </cfRule>
  </conditionalFormatting>
  <conditionalFormatting sqref="AJ12:AJ55">
    <cfRule type="cellIs" dxfId="19" priority="15" stopIfTrue="1" operator="notBetween">
      <formula>1</formula>
      <formula>60</formula>
    </cfRule>
  </conditionalFormatting>
  <conditionalFormatting sqref="AJ13:AJ55">
    <cfRule type="cellIs" dxfId="18" priority="12" stopIfTrue="1" operator="notBetween">
      <formula>1</formula>
      <formula>60</formula>
    </cfRule>
  </conditionalFormatting>
  <conditionalFormatting sqref="AJ12">
    <cfRule type="cellIs" dxfId="17" priority="11" stopIfTrue="1" operator="notBetween">
      <formula>1</formula>
      <formula>60</formula>
    </cfRule>
  </conditionalFormatting>
  <conditionalFormatting sqref="AJ14:AJ55">
    <cfRule type="cellIs" dxfId="16" priority="10" stopIfTrue="1" operator="notBetween">
      <formula>1</formula>
      <formula>60</formula>
    </cfRule>
  </conditionalFormatting>
  <conditionalFormatting sqref="BD14:BD55">
    <cfRule type="cellIs" dxfId="15" priority="9" stopIfTrue="1" operator="notBetween">
      <formula>1</formula>
      <formula>1</formula>
    </cfRule>
  </conditionalFormatting>
  <conditionalFormatting sqref="AJ13">
    <cfRule type="cellIs" dxfId="14" priority="8" stopIfTrue="1" operator="notBetween">
      <formula>1</formula>
      <formula>60</formula>
    </cfRule>
  </conditionalFormatting>
  <conditionalFormatting sqref="BD13">
    <cfRule type="cellIs" dxfId="13" priority="7" stopIfTrue="1" operator="notBetween">
      <formula>1</formula>
      <formula>1</formula>
    </cfRule>
  </conditionalFormatting>
  <conditionalFormatting sqref="AJ12">
    <cfRule type="cellIs" dxfId="12" priority="6" stopIfTrue="1" operator="notBetween">
      <formula>1</formula>
      <formula>60</formula>
    </cfRule>
  </conditionalFormatting>
  <conditionalFormatting sqref="AJ12">
    <cfRule type="cellIs" dxfId="11" priority="5" stopIfTrue="1" operator="notBetween">
      <formula>1</formula>
      <formula>60</formula>
    </cfRule>
  </conditionalFormatting>
  <conditionalFormatting sqref="BD12">
    <cfRule type="cellIs" dxfId="10" priority="4" stopIfTrue="1" operator="notBetween">
      <formula>1</formula>
      <formula>1</formula>
    </cfRule>
  </conditionalFormatting>
  <conditionalFormatting sqref="BD12:BD87">
    <cfRule type="cellIs" dxfId="9" priority="3" stopIfTrue="1" operator="notBetween">
      <formula>1</formula>
      <formula>1</formula>
    </cfRule>
  </conditionalFormatting>
  <conditionalFormatting sqref="BD2">
    <cfRule type="cellIs" dxfId="8" priority="2" stopIfTrue="1" operator="greaterThan">
      <formula>1</formula>
    </cfRule>
  </conditionalFormatting>
  <conditionalFormatting sqref="AJ12:AJ87">
    <cfRule type="cellIs" dxfId="7" priority="1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93"/>
  <sheetViews>
    <sheetView zoomScale="75" workbookViewId="0">
      <pane xSplit="7" ySplit="11" topLeftCell="H52" activePane="bottomRight" state="frozen"/>
      <selection pane="topRight" activeCell="H1" sqref="H1"/>
      <selection pane="bottomLeft" activeCell="A12" sqref="A12"/>
      <selection pane="bottomRight" activeCell="AV11" sqref="AV11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30.75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245">
        <f t="shared" ref="AP1" si="3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165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223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37" t="s">
        <v>0</v>
      </c>
      <c r="B7" s="235"/>
      <c r="C7" s="238"/>
      <c r="D7" s="238"/>
      <c r="E7" s="235" t="s">
        <v>8</v>
      </c>
      <c r="F7" s="235"/>
      <c r="G7" s="237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235"/>
      <c r="AV7" s="235"/>
      <c r="AW7" s="235" t="s">
        <v>22</v>
      </c>
      <c r="AX7" s="235" t="s">
        <v>22</v>
      </c>
      <c r="AY7" s="235" t="s">
        <v>40</v>
      </c>
      <c r="AZ7" s="239" t="s">
        <v>49</v>
      </c>
      <c r="BA7" s="239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41"/>
      <c r="C8" s="8" t="s">
        <v>6</v>
      </c>
      <c r="D8" s="8"/>
      <c r="E8" s="241" t="s">
        <v>10</v>
      </c>
      <c r="F8" s="241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31" t="s">
        <v>111</v>
      </c>
      <c r="Y8" s="832"/>
      <c r="Z8" s="831" t="s">
        <v>112</v>
      </c>
      <c r="AA8" s="832"/>
      <c r="AB8" s="831" t="s">
        <v>113</v>
      </c>
      <c r="AC8" s="832"/>
      <c r="AD8" s="831" t="s">
        <v>114</v>
      </c>
      <c r="AE8" s="832"/>
      <c r="AF8" s="831" t="s">
        <v>115</v>
      </c>
      <c r="AG8" s="832"/>
      <c r="AH8" s="831" t="s">
        <v>116</v>
      </c>
      <c r="AI8" s="832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241" t="s">
        <v>22</v>
      </c>
      <c r="AW8" s="241" t="s">
        <v>66</v>
      </c>
      <c r="AX8" s="241" t="s">
        <v>68</v>
      </c>
      <c r="AY8" s="241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41" t="s">
        <v>5</v>
      </c>
      <c r="C9" s="8" t="s">
        <v>7</v>
      </c>
      <c r="D9" s="8"/>
      <c r="E9" s="241" t="s">
        <v>9</v>
      </c>
      <c r="F9" s="241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33"/>
      <c r="Y9" s="834"/>
      <c r="Z9" s="833"/>
      <c r="AA9" s="834"/>
      <c r="AB9" s="833"/>
      <c r="AC9" s="834"/>
      <c r="AD9" s="833"/>
      <c r="AE9" s="834"/>
      <c r="AF9" s="833"/>
      <c r="AG9" s="834"/>
      <c r="AH9" s="833"/>
      <c r="AI9" s="834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241" t="s">
        <v>28</v>
      </c>
      <c r="AV9" s="241" t="s">
        <v>37</v>
      </c>
      <c r="AW9" s="241" t="s">
        <v>67</v>
      </c>
      <c r="AX9" s="241" t="s">
        <v>67</v>
      </c>
      <c r="AY9" s="241" t="s">
        <v>39</v>
      </c>
      <c r="AZ9" s="9" t="s">
        <v>73</v>
      </c>
      <c r="BA9" s="241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41"/>
      <c r="C10" s="8"/>
      <c r="D10" s="8"/>
      <c r="E10" s="241" t="s">
        <v>11</v>
      </c>
      <c r="F10" s="241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38" t="s">
        <v>18</v>
      </c>
      <c r="Y10" s="838" t="s">
        <v>19</v>
      </c>
      <c r="Z10" s="838" t="s">
        <v>18</v>
      </c>
      <c r="AA10" s="838" t="s">
        <v>19</v>
      </c>
      <c r="AB10" s="838" t="s">
        <v>18</v>
      </c>
      <c r="AC10" s="838" t="s">
        <v>19</v>
      </c>
      <c r="AD10" s="838" t="s">
        <v>18</v>
      </c>
      <c r="AE10" s="838" t="s">
        <v>19</v>
      </c>
      <c r="AF10" s="838" t="s">
        <v>18</v>
      </c>
      <c r="AG10" s="838" t="s">
        <v>19</v>
      </c>
      <c r="AH10" s="838" t="s">
        <v>18</v>
      </c>
      <c r="AI10" s="838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241"/>
      <c r="AV10" s="172" t="s">
        <v>439</v>
      </c>
      <c r="AW10" s="241" t="s">
        <v>38</v>
      </c>
      <c r="AX10" s="241" t="s">
        <v>38</v>
      </c>
      <c r="AY10" s="241" t="s">
        <v>41</v>
      </c>
      <c r="AZ10" s="9" t="s">
        <v>74</v>
      </c>
      <c r="BA10" s="241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36"/>
      <c r="C11" s="240"/>
      <c r="D11" s="240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0"/>
      <c r="Y11" s="840"/>
      <c r="Z11" s="840"/>
      <c r="AA11" s="840"/>
      <c r="AB11" s="840"/>
      <c r="AC11" s="840"/>
      <c r="AD11" s="840"/>
      <c r="AE11" s="840"/>
      <c r="AF11" s="840"/>
      <c r="AG11" s="840"/>
      <c r="AH11" s="840"/>
      <c r="AI11" s="840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78"/>
      <c r="B12" s="78"/>
      <c r="C12" s="78"/>
      <c r="D12" s="78"/>
      <c r="E12" s="78"/>
      <c r="F12" s="78"/>
      <c r="G12" s="78"/>
      <c r="H12" s="79"/>
      <c r="I12" s="230">
        <f t="shared" ref="I12:K27" si="4">IF(H12=0,0,IF(H12&lt;10,1,IF(MOD(H12,30)&lt;10,ROUNDDOWN(H12/30,0),ROUNDUP(H12/30,0))))</f>
        <v>0</v>
      </c>
      <c r="J12" s="79"/>
      <c r="K12" s="230">
        <f t="shared" ref="K12" si="5">IF(J12=0,0,IF(J12&lt;10,1,IF(MOD(J12,30)&lt;10,ROUNDDOWN(J12/30,0),ROUNDUP(J12/30,0))))</f>
        <v>0</v>
      </c>
      <c r="L12" s="83"/>
      <c r="M12" s="230">
        <f>IF(L12=0,0,IF(L12&lt;10,1,IF(MOD(L12,40)&lt;10,ROUNDDOWN(L12/40,0),ROUNDUP(L12/40,0))))</f>
        <v>0</v>
      </c>
      <c r="N12" s="83"/>
      <c r="O12" s="230">
        <f>IF(N12=0,0,IF(N12&lt;10,1,IF(MOD(N12,40)&lt;10,ROUNDDOWN(N12/40,0),ROUNDUP(N12/40,0))))</f>
        <v>0</v>
      </c>
      <c r="P12" s="83"/>
      <c r="Q12" s="230">
        <f>IF(P12=0,0,IF(P12&lt;10,1,IF(MOD(P12,40)&lt;10,ROUNDDOWN(P12/40,0),ROUNDUP(P12/40,0))))</f>
        <v>0</v>
      </c>
      <c r="R12" s="83"/>
      <c r="S12" s="230">
        <f>IF(R12=0,0,IF(R12&lt;10,1,IF(MOD(R12,40)&lt;10,ROUNDDOWN(R12/40,0),ROUNDUP(R12/40,0))))</f>
        <v>0</v>
      </c>
      <c r="T12" s="83"/>
      <c r="U12" s="230">
        <f>IF(T12=0,0,IF(T12&lt;10,1,IF(MOD(T12,40)&lt;10,ROUNDDOWN(T12/40,0),ROUNDUP(T12/40,0))))</f>
        <v>0</v>
      </c>
      <c r="V12" s="83"/>
      <c r="W12" s="230">
        <f>IF(V12=0,0,IF(V12&lt;10,1,IF(MOD(V12,40)&lt;10,ROUNDDOWN(V12/40,0),ROUNDUP(V12/40,0))))</f>
        <v>0</v>
      </c>
      <c r="X12" s="83"/>
      <c r="Y12" s="230">
        <f>IF(X12=0,0,IF(X12&lt;10,1,IF(MOD(X12,40)&lt;10,ROUNDDOWN(X12/40,0),ROUNDUP(X12/40,0))))</f>
        <v>0</v>
      </c>
      <c r="Z12" s="83"/>
      <c r="AA12" s="230">
        <f>IF(Z12=0,0,IF(Z12&lt;10,1,IF(MOD(Z12,40)&lt;10,ROUNDDOWN(Z12/40,0),ROUNDUP(Z12/40,0))))</f>
        <v>0</v>
      </c>
      <c r="AB12" s="83"/>
      <c r="AC12" s="230">
        <f>IF(AB12=0,0,IF(AB12&lt;10,1,IF(MOD(AB12,40)&lt;10,ROUNDDOWN(AB12/40,0),ROUNDUP(AB12/40,0))))</f>
        <v>0</v>
      </c>
      <c r="AD12" s="83"/>
      <c r="AE12" s="230">
        <f>IF(AD12=0,0,IF(AD12&lt;10,1,IF(MOD(AD12,40)&lt;10,ROUNDDOWN(AD12/40,0),ROUNDUP(AD12/40,0))))</f>
        <v>0</v>
      </c>
      <c r="AF12" s="83"/>
      <c r="AG12" s="230">
        <f>IF(AF12=0,0,IF(AF12&lt;10,1,IF(MOD(AF12,40)&lt;10,ROUNDDOWN(AF12/40,0),ROUNDUP(AF12/40,0))))</f>
        <v>0</v>
      </c>
      <c r="AH12" s="83"/>
      <c r="AI12" s="230">
        <f>IF(AH12=0,0,IF(AH12&lt;10,1,IF(MOD(AH12,40)&lt;10,ROUNDDOWN(AH12/40,0),ROUNDUP(AH12/40,0))))</f>
        <v>0</v>
      </c>
      <c r="AJ12" s="108">
        <f>SUM(H12)+T12+V12+X12+Z12+AB12+AD12+AF12+AH12+J12+L12+N12+P12+R12</f>
        <v>0</v>
      </c>
      <c r="AK12" s="84">
        <f t="shared" ref="AK12:AK53" si="6">SUM(I12+U12+W12+Y12+AA12+AC12+AE12+AG12+AI12+K12+M12+O12+Q12+S12)</f>
        <v>0</v>
      </c>
      <c r="AL12" s="83"/>
      <c r="AM12" s="83"/>
      <c r="AN12" s="84">
        <f>SUM(AL12:AM12)</f>
        <v>0</v>
      </c>
      <c r="AO12" s="169">
        <f t="shared" ref="AO12:AO53" si="7">IF(AJ12&lt;=0,0,IF(AJ12&lt;=359,1,IF(AJ12&lt;=719,2,IF(AJ12&lt;=1079,3,IF(AJ12&lt;=1679,4,IF(AJ12&lt;=1680,5,IF(AJ12&lt;=1680,1,5)))))))</f>
        <v>0</v>
      </c>
      <c r="AP12" s="246">
        <f>ROUND(((((I12+K12)*30)+(H12+J12))/50+(((M12+O12+Q12+U12+W12+S12)*40)+(L12+N12+P12+R12+T12+V12))/50+(Y12+AA12+AC12+AE12+AG12+AI12)*2),0)</f>
        <v>0</v>
      </c>
      <c r="AQ12" s="84">
        <f>SUM(AO12:AP12)</f>
        <v>0</v>
      </c>
      <c r="AR12" s="85">
        <f t="shared" ref="AR12:AT13" si="8">SUM(AL12)-AO12</f>
        <v>0</v>
      </c>
      <c r="AS12" s="85">
        <f t="shared" ref="AS12" si="9">SUM(AM12)-AP12</f>
        <v>0</v>
      </c>
      <c r="AT12" s="85">
        <f t="shared" ref="AT12" si="10">SUM(AN12)-AQ12</f>
        <v>0</v>
      </c>
      <c r="AU12" s="86" t="e">
        <f>SUM(AT12)/AQ12*100</f>
        <v>#DIV/0!</v>
      </c>
      <c r="AV12" s="83"/>
      <c r="AW12" s="83"/>
      <c r="AX12" s="83"/>
      <c r="AY12" s="83"/>
      <c r="AZ12" s="84">
        <f>SUM(AT12)-AV12-AW12+AX12+AY12</f>
        <v>0</v>
      </c>
      <c r="BA12" s="86" t="e">
        <f>SUM(AZ12)/AQ12*100</f>
        <v>#DIV/0!</v>
      </c>
      <c r="BC12" s="53"/>
      <c r="BD12" s="53">
        <f t="shared" ref="BD12:BD53" si="11">IF(AJ12&lt;=0,0,IF(AJ12&lt;=359,1,IF(AJ12&lt;=719,2,IF(AJ12&lt;=1079,3,IF(AJ12&lt;=1679,4,IF(AJ12&lt;=1680,5,IF(AJ12&lt;=1680,1,5)))))))</f>
        <v>0</v>
      </c>
      <c r="BE12" s="244">
        <f>ROUND(((((I12+K12)*30)+(H12+J12))/50+(((M12+O12+Q12+U12+W12+S12)*40)+(L12+N12+P12+R12+T12+V12))/50+(Y12+AA12+AC12+AE12+AG12+AI12)*2),0)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83"/>
      <c r="B13" s="83"/>
      <c r="C13" s="83"/>
      <c r="D13" s="83"/>
      <c r="E13" s="83"/>
      <c r="F13" s="83"/>
      <c r="G13" s="83"/>
      <c r="H13" s="83"/>
      <c r="I13" s="230">
        <f t="shared" si="4"/>
        <v>0</v>
      </c>
      <c r="J13" s="83"/>
      <c r="K13" s="230">
        <f t="shared" si="4"/>
        <v>0</v>
      </c>
      <c r="L13" s="83"/>
      <c r="M13" s="230">
        <f>IF(L13=0,0,IF(L13&lt;10,1,IF(MOD(L13,40)&lt;10,ROUNDDOWN(L13/40,0),ROUNDUP(L13/40,0))))</f>
        <v>0</v>
      </c>
      <c r="N13" s="83"/>
      <c r="O13" s="230">
        <f>IF(N13=0,0,IF(N13&lt;10,1,IF(MOD(N13,40)&lt;10,ROUNDDOWN(N13/40,0),ROUNDUP(N13/40,0))))</f>
        <v>0</v>
      </c>
      <c r="P13" s="83"/>
      <c r="Q13" s="230">
        <f>IF(P13=0,0,IF(P13&lt;10,1,IF(MOD(P13,40)&lt;10,ROUNDDOWN(P13/40,0),ROUNDUP(P13/40,0))))</f>
        <v>0</v>
      </c>
      <c r="R13" s="83"/>
      <c r="S13" s="230">
        <f>IF(R13=0,0,IF(R13&lt;10,1,IF(MOD(R13,40)&lt;10,ROUNDDOWN(R13/40,0),ROUNDUP(R13/40,0))))</f>
        <v>0</v>
      </c>
      <c r="T13" s="83"/>
      <c r="U13" s="230">
        <f>IF(T13=0,0,IF(T13&lt;10,1,IF(MOD(T13,40)&lt;10,ROUNDDOWN(T13/40,0),ROUNDUP(T13/40,0))))</f>
        <v>0</v>
      </c>
      <c r="V13" s="83"/>
      <c r="W13" s="230">
        <f>IF(V13=0,0,IF(V13&lt;10,1,IF(MOD(V13,40)&lt;10,ROUNDDOWN(V13/40,0),ROUNDUP(V13/40,0))))</f>
        <v>0</v>
      </c>
      <c r="X13" s="83"/>
      <c r="Y13" s="230">
        <f>IF(X13=0,0,IF(X13&lt;10,1,IF(MOD(X13,40)&lt;10,ROUNDDOWN(X13/40,0),ROUNDUP(X13/40,0))))</f>
        <v>0</v>
      </c>
      <c r="Z13" s="83"/>
      <c r="AA13" s="230">
        <f>IF(Z13=0,0,IF(Z13&lt;10,1,IF(MOD(Z13,40)&lt;10,ROUNDDOWN(Z13/40,0),ROUNDUP(Z13/40,0))))</f>
        <v>0</v>
      </c>
      <c r="AB13" s="83"/>
      <c r="AC13" s="230">
        <f>IF(AB13=0,0,IF(AB13&lt;10,1,IF(MOD(AB13,40)&lt;10,ROUNDDOWN(AB13/40,0),ROUNDUP(AB13/40,0))))</f>
        <v>0</v>
      </c>
      <c r="AD13" s="83"/>
      <c r="AE13" s="230">
        <f>IF(AD13=0,0,IF(AD13&lt;10,1,IF(MOD(AD13,40)&lt;10,ROUNDDOWN(AD13/40,0),ROUNDUP(AD13/40,0))))</f>
        <v>0</v>
      </c>
      <c r="AF13" s="83"/>
      <c r="AG13" s="230">
        <f>IF(AF13=0,0,IF(AF13&lt;10,1,IF(MOD(AF13,40)&lt;10,ROUNDDOWN(AF13/40,0),ROUNDUP(AF13/40,0))))</f>
        <v>0</v>
      </c>
      <c r="AH13" s="83"/>
      <c r="AI13" s="230">
        <f>IF(AH13=0,0,IF(AH13&lt;10,1,IF(MOD(AH13,40)&lt;10,ROUNDDOWN(AH13/40,0),ROUNDUP(AH13/40,0))))</f>
        <v>0</v>
      </c>
      <c r="AJ13" s="108">
        <f>SUM(H13)+T13+V13+X13+Z13+AB13+AD13+AF13+AH13+J13+L13+N13+P13+R13</f>
        <v>0</v>
      </c>
      <c r="AK13" s="84">
        <f t="shared" si="6"/>
        <v>0</v>
      </c>
      <c r="AL13" s="83"/>
      <c r="AM13" s="83"/>
      <c r="AN13" s="84">
        <f>SUM(AL13:AM13)</f>
        <v>0</v>
      </c>
      <c r="AO13" s="169">
        <f t="shared" si="7"/>
        <v>0</v>
      </c>
      <c r="AP13" s="247">
        <f t="shared" ref="AP13:AP53" si="12">ROUND(((((I13+K13)*30)+(H13+J13))/50+(((M13+O13+Q13+U13+W13+S13)*40)+(L13+N13+P13+R13+T13+V13))/50+(Y13+AA13+AC13+AE13+AG13+AI13)*2),0)</f>
        <v>0</v>
      </c>
      <c r="AQ13" s="84">
        <f>SUM(AO13:AP13)</f>
        <v>0</v>
      </c>
      <c r="AR13" s="85">
        <f t="shared" si="8"/>
        <v>0</v>
      </c>
      <c r="AS13" s="85">
        <f t="shared" si="8"/>
        <v>0</v>
      </c>
      <c r="AT13" s="85">
        <f t="shared" si="8"/>
        <v>0</v>
      </c>
      <c r="AU13" s="86" t="e">
        <f>SUM(AT13)/AQ13*100</f>
        <v>#DIV/0!</v>
      </c>
      <c r="AV13" s="83"/>
      <c r="AW13" s="83"/>
      <c r="AX13" s="83"/>
      <c r="AY13" s="83"/>
      <c r="AZ13" s="84">
        <f>SUM(AT13)-AV13-AW13+AX13+AY13</f>
        <v>0</v>
      </c>
      <c r="BA13" s="86" t="e">
        <f>SUM(AZ13)/AQ13*100</f>
        <v>#DIV/0!</v>
      </c>
      <c r="BC13" s="53"/>
      <c r="BD13" s="53">
        <f t="shared" si="11"/>
        <v>0</v>
      </c>
      <c r="BE13" s="244">
        <f t="shared" ref="BE13:BE53" si="13">ROUND(((((I13+K13)*30)+(H13+J13))/50+(((M13+O13+Q13+U13+W13+S13)*40)+(L13+N13+P13+R13+T13+V13))/50+(Y13+AA13+AC13+AE13+AG13+AI13)*2),0)</f>
        <v>0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83"/>
      <c r="B14" s="83"/>
      <c r="C14" s="83"/>
      <c r="D14" s="83"/>
      <c r="E14" s="83"/>
      <c r="F14" s="83"/>
      <c r="G14" s="83"/>
      <c r="H14" s="83"/>
      <c r="I14" s="230">
        <f t="shared" si="4"/>
        <v>0</v>
      </c>
      <c r="J14" s="83"/>
      <c r="K14" s="230">
        <f t="shared" si="4"/>
        <v>0</v>
      </c>
      <c r="L14" s="83"/>
      <c r="M14" s="230">
        <f t="shared" ref="M14:M59" si="14">IF(L14=0,0,IF(L14&lt;10,1,IF(MOD(L14,40)&lt;10,ROUNDDOWN(L14/40,0),ROUNDUP(L14/40,0))))</f>
        <v>0</v>
      </c>
      <c r="N14" s="83"/>
      <c r="O14" s="230">
        <f t="shared" ref="O14:O59" si="15">IF(N14=0,0,IF(N14&lt;10,1,IF(MOD(N14,40)&lt;10,ROUNDDOWN(N14/40,0),ROUNDUP(N14/40,0))))</f>
        <v>0</v>
      </c>
      <c r="P14" s="83"/>
      <c r="Q14" s="230">
        <f t="shared" ref="Q14:Q59" si="16">IF(P14=0,0,IF(P14&lt;10,1,IF(MOD(P14,40)&lt;10,ROUNDDOWN(P14/40,0),ROUNDUP(P14/40,0))))</f>
        <v>0</v>
      </c>
      <c r="R14" s="83"/>
      <c r="S14" s="230">
        <f t="shared" ref="S14:S59" si="17">IF(R14=0,0,IF(R14&lt;10,1,IF(MOD(R14,40)&lt;10,ROUNDDOWN(R14/40,0),ROUNDUP(R14/40,0))))</f>
        <v>0</v>
      </c>
      <c r="T14" s="83"/>
      <c r="U14" s="230">
        <f t="shared" ref="U14:U59" si="18">IF(T14=0,0,IF(T14&lt;10,1,IF(MOD(T14,40)&lt;10,ROUNDDOWN(T14/40,0),ROUNDUP(T14/40,0))))</f>
        <v>0</v>
      </c>
      <c r="V14" s="83"/>
      <c r="W14" s="230">
        <f t="shared" ref="W14:W59" si="19">IF(V14=0,0,IF(V14&lt;10,1,IF(MOD(V14,40)&lt;10,ROUNDDOWN(V14/40,0),ROUNDUP(V14/40,0))))</f>
        <v>0</v>
      </c>
      <c r="X14" s="83"/>
      <c r="Y14" s="230">
        <f t="shared" ref="Y14:Y59" si="20">IF(X14=0,0,IF(X14&lt;10,1,IF(MOD(X14,40)&lt;10,ROUNDDOWN(X14/40,0),ROUNDUP(X14/40,0))))</f>
        <v>0</v>
      </c>
      <c r="Z14" s="83"/>
      <c r="AA14" s="230">
        <f t="shared" ref="AA14:AA59" si="21">IF(Z14=0,0,IF(Z14&lt;10,1,IF(MOD(Z14,40)&lt;10,ROUNDDOWN(Z14/40,0),ROUNDUP(Z14/40,0))))</f>
        <v>0</v>
      </c>
      <c r="AB14" s="83"/>
      <c r="AC14" s="230">
        <f t="shared" ref="AC14:AC59" si="22">IF(AB14=0,0,IF(AB14&lt;10,1,IF(MOD(AB14,40)&lt;10,ROUNDDOWN(AB14/40,0),ROUNDUP(AB14/40,0))))</f>
        <v>0</v>
      </c>
      <c r="AD14" s="83"/>
      <c r="AE14" s="230">
        <f t="shared" ref="AE14:AE59" si="23">IF(AD14=0,0,IF(AD14&lt;10,1,IF(MOD(AD14,40)&lt;10,ROUNDDOWN(AD14/40,0),ROUNDUP(AD14/40,0))))</f>
        <v>0</v>
      </c>
      <c r="AF14" s="83"/>
      <c r="AG14" s="230">
        <f t="shared" ref="AG14:AG59" si="24">IF(AF14=0,0,IF(AF14&lt;10,1,IF(MOD(AF14,40)&lt;10,ROUNDDOWN(AF14/40,0),ROUNDUP(AF14/40,0))))</f>
        <v>0</v>
      </c>
      <c r="AH14" s="83"/>
      <c r="AI14" s="230">
        <f t="shared" ref="AI14:AI59" si="25">IF(AH14=0,0,IF(AH14&lt;10,1,IF(MOD(AH14,40)&lt;10,ROUNDDOWN(AH14/40,0),ROUNDUP(AH14/40,0))))</f>
        <v>0</v>
      </c>
      <c r="AJ14" s="108">
        <f t="shared" ref="AJ14:AJ59" si="26">SUM(H14)+T14+V14+X14+Z14+AB14+AD14+AF14+AH14+J14+L14+N14+P14+R14</f>
        <v>0</v>
      </c>
      <c r="AK14" s="84">
        <f t="shared" si="6"/>
        <v>0</v>
      </c>
      <c r="AL14" s="83"/>
      <c r="AM14" s="83"/>
      <c r="AN14" s="84">
        <f t="shared" ref="AN14:AN59" si="27">SUM(AL14:AM14)</f>
        <v>0</v>
      </c>
      <c r="AO14" s="169">
        <f t="shared" si="7"/>
        <v>0</v>
      </c>
      <c r="AP14" s="247">
        <f t="shared" si="12"/>
        <v>0</v>
      </c>
      <c r="AQ14" s="84">
        <f t="shared" ref="AQ14:AQ59" si="28">SUM(AO14:AP14)</f>
        <v>0</v>
      </c>
      <c r="AR14" s="85">
        <f t="shared" ref="AR14:AR59" si="29">SUM(AL14)-AO14</f>
        <v>0</v>
      </c>
      <c r="AS14" s="85">
        <f t="shared" ref="AS14:AS59" si="30">SUM(AM14)-AP14</f>
        <v>0</v>
      </c>
      <c r="AT14" s="85">
        <f t="shared" ref="AT14:AT59" si="31">SUM(AN14)-AQ14</f>
        <v>0</v>
      </c>
      <c r="AU14" s="86" t="e">
        <f t="shared" ref="AU14:AU59" si="32">SUM(AT14)/AQ14*100</f>
        <v>#DIV/0!</v>
      </c>
      <c r="AV14" s="83"/>
      <c r="AW14" s="83"/>
      <c r="AX14" s="83"/>
      <c r="AY14" s="83"/>
      <c r="AZ14" s="84">
        <f t="shared" ref="AZ14:AZ59" si="33">SUM(AT14)-AV14-AW14+AX14+AY14</f>
        <v>0</v>
      </c>
      <c r="BA14" s="86" t="e">
        <f t="shared" ref="BA14:BA59" si="34">SUM(AZ14)/AQ14*100</f>
        <v>#DIV/0!</v>
      </c>
      <c r="BC14" s="53"/>
      <c r="BD14" s="53">
        <f t="shared" si="11"/>
        <v>0</v>
      </c>
      <c r="BE14" s="244">
        <f t="shared" si="13"/>
        <v>0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83"/>
      <c r="B15" s="83"/>
      <c r="C15" s="83"/>
      <c r="D15" s="83"/>
      <c r="E15" s="83"/>
      <c r="F15" s="83"/>
      <c r="G15" s="83"/>
      <c r="H15" s="83"/>
      <c r="I15" s="230">
        <f t="shared" si="4"/>
        <v>0</v>
      </c>
      <c r="J15" s="83"/>
      <c r="K15" s="230">
        <f t="shared" si="4"/>
        <v>0</v>
      </c>
      <c r="L15" s="83"/>
      <c r="M15" s="230">
        <f t="shared" si="14"/>
        <v>0</v>
      </c>
      <c r="N15" s="83"/>
      <c r="O15" s="230">
        <f t="shared" si="15"/>
        <v>0</v>
      </c>
      <c r="P15" s="83"/>
      <c r="Q15" s="230">
        <f t="shared" si="16"/>
        <v>0</v>
      </c>
      <c r="R15" s="83"/>
      <c r="S15" s="230">
        <f t="shared" si="17"/>
        <v>0</v>
      </c>
      <c r="T15" s="83"/>
      <c r="U15" s="230">
        <f t="shared" si="18"/>
        <v>0</v>
      </c>
      <c r="V15" s="83"/>
      <c r="W15" s="230">
        <f t="shared" si="19"/>
        <v>0</v>
      </c>
      <c r="X15" s="83"/>
      <c r="Y15" s="230">
        <f t="shared" si="20"/>
        <v>0</v>
      </c>
      <c r="Z15" s="83"/>
      <c r="AA15" s="230">
        <f t="shared" si="21"/>
        <v>0</v>
      </c>
      <c r="AB15" s="83"/>
      <c r="AC15" s="230">
        <f t="shared" si="22"/>
        <v>0</v>
      </c>
      <c r="AD15" s="83"/>
      <c r="AE15" s="230">
        <f t="shared" si="23"/>
        <v>0</v>
      </c>
      <c r="AF15" s="83"/>
      <c r="AG15" s="230">
        <f t="shared" si="24"/>
        <v>0</v>
      </c>
      <c r="AH15" s="83"/>
      <c r="AI15" s="230">
        <f t="shared" si="25"/>
        <v>0</v>
      </c>
      <c r="AJ15" s="108">
        <f t="shared" si="26"/>
        <v>0</v>
      </c>
      <c r="AK15" s="84">
        <f t="shared" si="6"/>
        <v>0</v>
      </c>
      <c r="AL15" s="83"/>
      <c r="AM15" s="83"/>
      <c r="AN15" s="84">
        <f t="shared" si="27"/>
        <v>0</v>
      </c>
      <c r="AO15" s="169">
        <f t="shared" si="7"/>
        <v>0</v>
      </c>
      <c r="AP15" s="247">
        <f t="shared" si="12"/>
        <v>0</v>
      </c>
      <c r="AQ15" s="84">
        <f t="shared" si="28"/>
        <v>0</v>
      </c>
      <c r="AR15" s="85">
        <f t="shared" si="29"/>
        <v>0</v>
      </c>
      <c r="AS15" s="85">
        <f t="shared" si="30"/>
        <v>0</v>
      </c>
      <c r="AT15" s="85">
        <f t="shared" si="31"/>
        <v>0</v>
      </c>
      <c r="AU15" s="86" t="e">
        <f t="shared" si="32"/>
        <v>#DIV/0!</v>
      </c>
      <c r="AV15" s="83"/>
      <c r="AW15" s="83"/>
      <c r="AX15" s="83"/>
      <c r="AY15" s="83"/>
      <c r="AZ15" s="84">
        <f t="shared" si="33"/>
        <v>0</v>
      </c>
      <c r="BA15" s="86" t="e">
        <f t="shared" si="34"/>
        <v>#DIV/0!</v>
      </c>
      <c r="BC15" s="53"/>
      <c r="BD15" s="53">
        <f t="shared" si="11"/>
        <v>0</v>
      </c>
      <c r="BE15" s="244">
        <f t="shared" si="13"/>
        <v>0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35" customFormat="1">
      <c r="A16" s="83"/>
      <c r="B16" s="83"/>
      <c r="C16" s="83"/>
      <c r="D16" s="83"/>
      <c r="E16" s="83"/>
      <c r="F16" s="83"/>
      <c r="G16" s="83"/>
      <c r="H16" s="83"/>
      <c r="I16" s="230">
        <f t="shared" si="4"/>
        <v>0</v>
      </c>
      <c r="J16" s="83"/>
      <c r="K16" s="230">
        <f t="shared" si="4"/>
        <v>0</v>
      </c>
      <c r="L16" s="83"/>
      <c r="M16" s="230">
        <f t="shared" si="14"/>
        <v>0</v>
      </c>
      <c r="N16" s="83"/>
      <c r="O16" s="230">
        <f t="shared" si="15"/>
        <v>0</v>
      </c>
      <c r="P16" s="83"/>
      <c r="Q16" s="230">
        <f t="shared" si="16"/>
        <v>0</v>
      </c>
      <c r="R16" s="83"/>
      <c r="S16" s="230">
        <f t="shared" si="17"/>
        <v>0</v>
      </c>
      <c r="T16" s="83"/>
      <c r="U16" s="230">
        <f t="shared" si="18"/>
        <v>0</v>
      </c>
      <c r="V16" s="83"/>
      <c r="W16" s="230">
        <f t="shared" si="19"/>
        <v>0</v>
      </c>
      <c r="X16" s="83"/>
      <c r="Y16" s="230">
        <f t="shared" si="20"/>
        <v>0</v>
      </c>
      <c r="Z16" s="83"/>
      <c r="AA16" s="230">
        <f t="shared" si="21"/>
        <v>0</v>
      </c>
      <c r="AB16" s="83"/>
      <c r="AC16" s="230">
        <f t="shared" si="22"/>
        <v>0</v>
      </c>
      <c r="AD16" s="83"/>
      <c r="AE16" s="230">
        <f t="shared" si="23"/>
        <v>0</v>
      </c>
      <c r="AF16" s="83"/>
      <c r="AG16" s="230">
        <f t="shared" si="24"/>
        <v>0</v>
      </c>
      <c r="AH16" s="83"/>
      <c r="AI16" s="230">
        <f t="shared" si="25"/>
        <v>0</v>
      </c>
      <c r="AJ16" s="108">
        <f t="shared" si="26"/>
        <v>0</v>
      </c>
      <c r="AK16" s="84">
        <f t="shared" si="6"/>
        <v>0</v>
      </c>
      <c r="AL16" s="83"/>
      <c r="AM16" s="83"/>
      <c r="AN16" s="84">
        <f t="shared" si="27"/>
        <v>0</v>
      </c>
      <c r="AO16" s="169">
        <f t="shared" si="7"/>
        <v>0</v>
      </c>
      <c r="AP16" s="247">
        <f t="shared" si="12"/>
        <v>0</v>
      </c>
      <c r="AQ16" s="84">
        <f t="shared" si="28"/>
        <v>0</v>
      </c>
      <c r="AR16" s="85">
        <f t="shared" si="29"/>
        <v>0</v>
      </c>
      <c r="AS16" s="85">
        <f t="shared" si="30"/>
        <v>0</v>
      </c>
      <c r="AT16" s="85">
        <f t="shared" si="31"/>
        <v>0</v>
      </c>
      <c r="AU16" s="86" t="e">
        <f t="shared" si="32"/>
        <v>#DIV/0!</v>
      </c>
      <c r="AV16" s="83"/>
      <c r="AW16" s="83"/>
      <c r="AX16" s="83"/>
      <c r="AY16" s="83"/>
      <c r="AZ16" s="84">
        <f t="shared" si="33"/>
        <v>0</v>
      </c>
      <c r="BA16" s="86" t="e">
        <f t="shared" si="34"/>
        <v>#DIV/0!</v>
      </c>
      <c r="BC16" s="53"/>
      <c r="BD16" s="53">
        <f t="shared" si="11"/>
        <v>0</v>
      </c>
      <c r="BE16" s="244">
        <f t="shared" si="13"/>
        <v>0</v>
      </c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</row>
    <row r="17" spans="1:89" s="35" customFormat="1">
      <c r="A17" s="83"/>
      <c r="B17" s="83"/>
      <c r="C17" s="83"/>
      <c r="D17" s="83"/>
      <c r="E17" s="83"/>
      <c r="F17" s="83"/>
      <c r="G17" s="83"/>
      <c r="H17" s="83"/>
      <c r="I17" s="230">
        <f t="shared" si="4"/>
        <v>0</v>
      </c>
      <c r="J17" s="83"/>
      <c r="K17" s="230">
        <f t="shared" si="4"/>
        <v>0</v>
      </c>
      <c r="L17" s="83"/>
      <c r="M17" s="230">
        <f t="shared" si="14"/>
        <v>0</v>
      </c>
      <c r="N17" s="83"/>
      <c r="O17" s="230">
        <f t="shared" si="15"/>
        <v>0</v>
      </c>
      <c r="P17" s="83"/>
      <c r="Q17" s="230">
        <f t="shared" si="16"/>
        <v>0</v>
      </c>
      <c r="R17" s="83"/>
      <c r="S17" s="230">
        <f t="shared" si="17"/>
        <v>0</v>
      </c>
      <c r="T17" s="83"/>
      <c r="U17" s="230">
        <f t="shared" si="18"/>
        <v>0</v>
      </c>
      <c r="V17" s="83"/>
      <c r="W17" s="230">
        <f t="shared" si="19"/>
        <v>0</v>
      </c>
      <c r="X17" s="83"/>
      <c r="Y17" s="230">
        <f t="shared" si="20"/>
        <v>0</v>
      </c>
      <c r="Z17" s="83"/>
      <c r="AA17" s="230">
        <f t="shared" si="21"/>
        <v>0</v>
      </c>
      <c r="AB17" s="83"/>
      <c r="AC17" s="230">
        <f t="shared" si="22"/>
        <v>0</v>
      </c>
      <c r="AD17" s="83"/>
      <c r="AE17" s="230">
        <f t="shared" si="23"/>
        <v>0</v>
      </c>
      <c r="AF17" s="83"/>
      <c r="AG17" s="230">
        <f t="shared" si="24"/>
        <v>0</v>
      </c>
      <c r="AH17" s="83"/>
      <c r="AI17" s="230">
        <f t="shared" si="25"/>
        <v>0</v>
      </c>
      <c r="AJ17" s="108">
        <f t="shared" si="26"/>
        <v>0</v>
      </c>
      <c r="AK17" s="84">
        <f t="shared" si="6"/>
        <v>0</v>
      </c>
      <c r="AL17" s="83"/>
      <c r="AM17" s="83"/>
      <c r="AN17" s="84">
        <f t="shared" si="27"/>
        <v>0</v>
      </c>
      <c r="AO17" s="169">
        <f t="shared" si="7"/>
        <v>0</v>
      </c>
      <c r="AP17" s="247">
        <f t="shared" si="12"/>
        <v>0</v>
      </c>
      <c r="AQ17" s="84">
        <f t="shared" si="28"/>
        <v>0</v>
      </c>
      <c r="AR17" s="85">
        <f t="shared" si="29"/>
        <v>0</v>
      </c>
      <c r="AS17" s="85">
        <f t="shared" si="30"/>
        <v>0</v>
      </c>
      <c r="AT17" s="85">
        <f t="shared" si="31"/>
        <v>0</v>
      </c>
      <c r="AU17" s="86" t="e">
        <f t="shared" si="32"/>
        <v>#DIV/0!</v>
      </c>
      <c r="AV17" s="83"/>
      <c r="AW17" s="83"/>
      <c r="AX17" s="83"/>
      <c r="AY17" s="83"/>
      <c r="AZ17" s="84">
        <f t="shared" si="33"/>
        <v>0</v>
      </c>
      <c r="BA17" s="86" t="e">
        <f t="shared" si="34"/>
        <v>#DIV/0!</v>
      </c>
      <c r="BC17" s="53"/>
      <c r="BD17" s="53">
        <f t="shared" si="11"/>
        <v>0</v>
      </c>
      <c r="BE17" s="244">
        <f t="shared" si="13"/>
        <v>0</v>
      </c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</row>
    <row r="18" spans="1:89" s="35" customFormat="1">
      <c r="A18" s="83"/>
      <c r="B18" s="83"/>
      <c r="C18" s="83"/>
      <c r="D18" s="83"/>
      <c r="E18" s="83"/>
      <c r="F18" s="83"/>
      <c r="G18" s="83"/>
      <c r="H18" s="83"/>
      <c r="I18" s="230">
        <f t="shared" si="4"/>
        <v>0</v>
      </c>
      <c r="J18" s="83"/>
      <c r="K18" s="230">
        <f t="shared" si="4"/>
        <v>0</v>
      </c>
      <c r="L18" s="83"/>
      <c r="M18" s="230">
        <f t="shared" si="14"/>
        <v>0</v>
      </c>
      <c r="N18" s="83"/>
      <c r="O18" s="230">
        <f t="shared" si="15"/>
        <v>0</v>
      </c>
      <c r="P18" s="83"/>
      <c r="Q18" s="230">
        <f t="shared" si="16"/>
        <v>0</v>
      </c>
      <c r="R18" s="83"/>
      <c r="S18" s="230">
        <f t="shared" si="17"/>
        <v>0</v>
      </c>
      <c r="T18" s="83"/>
      <c r="U18" s="230">
        <f t="shared" si="18"/>
        <v>0</v>
      </c>
      <c r="V18" s="83"/>
      <c r="W18" s="230">
        <f t="shared" si="19"/>
        <v>0</v>
      </c>
      <c r="X18" s="83"/>
      <c r="Y18" s="230">
        <f t="shared" si="20"/>
        <v>0</v>
      </c>
      <c r="Z18" s="83"/>
      <c r="AA18" s="230">
        <f t="shared" si="21"/>
        <v>0</v>
      </c>
      <c r="AB18" s="83"/>
      <c r="AC18" s="230">
        <f t="shared" si="22"/>
        <v>0</v>
      </c>
      <c r="AD18" s="83"/>
      <c r="AE18" s="230">
        <f t="shared" si="23"/>
        <v>0</v>
      </c>
      <c r="AF18" s="83"/>
      <c r="AG18" s="230">
        <f t="shared" si="24"/>
        <v>0</v>
      </c>
      <c r="AH18" s="83"/>
      <c r="AI18" s="230">
        <f t="shared" si="25"/>
        <v>0</v>
      </c>
      <c r="AJ18" s="108">
        <f t="shared" si="26"/>
        <v>0</v>
      </c>
      <c r="AK18" s="84">
        <f t="shared" si="6"/>
        <v>0</v>
      </c>
      <c r="AL18" s="83"/>
      <c r="AM18" s="83"/>
      <c r="AN18" s="84">
        <f t="shared" si="27"/>
        <v>0</v>
      </c>
      <c r="AO18" s="169">
        <f t="shared" si="7"/>
        <v>0</v>
      </c>
      <c r="AP18" s="247">
        <f t="shared" si="12"/>
        <v>0</v>
      </c>
      <c r="AQ18" s="84">
        <f t="shared" si="28"/>
        <v>0</v>
      </c>
      <c r="AR18" s="85">
        <f t="shared" si="29"/>
        <v>0</v>
      </c>
      <c r="AS18" s="85">
        <f t="shared" si="30"/>
        <v>0</v>
      </c>
      <c r="AT18" s="85">
        <f t="shared" si="31"/>
        <v>0</v>
      </c>
      <c r="AU18" s="86" t="e">
        <f t="shared" si="32"/>
        <v>#DIV/0!</v>
      </c>
      <c r="AV18" s="83"/>
      <c r="AW18" s="83"/>
      <c r="AX18" s="83"/>
      <c r="AY18" s="83"/>
      <c r="AZ18" s="84">
        <f t="shared" si="33"/>
        <v>0</v>
      </c>
      <c r="BA18" s="86" t="e">
        <f t="shared" si="34"/>
        <v>#DIV/0!</v>
      </c>
      <c r="BC18" s="53"/>
      <c r="BD18" s="53">
        <f t="shared" si="11"/>
        <v>0</v>
      </c>
      <c r="BE18" s="244">
        <f t="shared" si="13"/>
        <v>0</v>
      </c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</row>
    <row r="19" spans="1:89" s="35" customFormat="1">
      <c r="A19" s="83"/>
      <c r="B19" s="83"/>
      <c r="C19" s="83"/>
      <c r="D19" s="83"/>
      <c r="E19" s="83"/>
      <c r="F19" s="83"/>
      <c r="G19" s="83"/>
      <c r="H19" s="83"/>
      <c r="I19" s="230">
        <f t="shared" si="4"/>
        <v>0</v>
      </c>
      <c r="J19" s="83"/>
      <c r="K19" s="230">
        <f t="shared" si="4"/>
        <v>0</v>
      </c>
      <c r="L19" s="83"/>
      <c r="M19" s="230">
        <f t="shared" si="14"/>
        <v>0</v>
      </c>
      <c r="N19" s="83"/>
      <c r="O19" s="230">
        <f t="shared" si="15"/>
        <v>0</v>
      </c>
      <c r="P19" s="83"/>
      <c r="Q19" s="230">
        <f t="shared" si="16"/>
        <v>0</v>
      </c>
      <c r="R19" s="83"/>
      <c r="S19" s="230">
        <f t="shared" si="17"/>
        <v>0</v>
      </c>
      <c r="T19" s="83"/>
      <c r="U19" s="230">
        <f t="shared" si="18"/>
        <v>0</v>
      </c>
      <c r="V19" s="83"/>
      <c r="W19" s="230">
        <f t="shared" si="19"/>
        <v>0</v>
      </c>
      <c r="X19" s="83"/>
      <c r="Y19" s="230">
        <f t="shared" si="20"/>
        <v>0</v>
      </c>
      <c r="Z19" s="83"/>
      <c r="AA19" s="230">
        <f t="shared" si="21"/>
        <v>0</v>
      </c>
      <c r="AB19" s="83"/>
      <c r="AC19" s="230">
        <f t="shared" si="22"/>
        <v>0</v>
      </c>
      <c r="AD19" s="83"/>
      <c r="AE19" s="230">
        <f t="shared" si="23"/>
        <v>0</v>
      </c>
      <c r="AF19" s="83"/>
      <c r="AG19" s="230">
        <f t="shared" si="24"/>
        <v>0</v>
      </c>
      <c r="AH19" s="83"/>
      <c r="AI19" s="230">
        <f t="shared" si="25"/>
        <v>0</v>
      </c>
      <c r="AJ19" s="108">
        <f t="shared" si="26"/>
        <v>0</v>
      </c>
      <c r="AK19" s="84">
        <f t="shared" si="6"/>
        <v>0</v>
      </c>
      <c r="AL19" s="83"/>
      <c r="AM19" s="83"/>
      <c r="AN19" s="84">
        <f t="shared" si="27"/>
        <v>0</v>
      </c>
      <c r="AO19" s="169">
        <f t="shared" si="7"/>
        <v>0</v>
      </c>
      <c r="AP19" s="247">
        <f t="shared" si="12"/>
        <v>0</v>
      </c>
      <c r="AQ19" s="84">
        <f t="shared" si="28"/>
        <v>0</v>
      </c>
      <c r="AR19" s="85">
        <f t="shared" si="29"/>
        <v>0</v>
      </c>
      <c r="AS19" s="85">
        <f t="shared" si="30"/>
        <v>0</v>
      </c>
      <c r="AT19" s="85">
        <f t="shared" si="31"/>
        <v>0</v>
      </c>
      <c r="AU19" s="86" t="e">
        <f t="shared" si="32"/>
        <v>#DIV/0!</v>
      </c>
      <c r="AV19" s="83"/>
      <c r="AW19" s="83"/>
      <c r="AX19" s="83"/>
      <c r="AY19" s="83"/>
      <c r="AZ19" s="84">
        <f t="shared" si="33"/>
        <v>0</v>
      </c>
      <c r="BA19" s="86" t="e">
        <f t="shared" si="34"/>
        <v>#DIV/0!</v>
      </c>
      <c r="BC19" s="53"/>
      <c r="BD19" s="53">
        <f t="shared" si="11"/>
        <v>0</v>
      </c>
      <c r="BE19" s="244">
        <f t="shared" si="13"/>
        <v>0</v>
      </c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</row>
    <row r="20" spans="1:89" s="35" customFormat="1">
      <c r="A20" s="83"/>
      <c r="B20" s="83"/>
      <c r="C20" s="83"/>
      <c r="D20" s="83"/>
      <c r="E20" s="83"/>
      <c r="F20" s="83"/>
      <c r="G20" s="83"/>
      <c r="H20" s="83"/>
      <c r="I20" s="230">
        <f t="shared" si="4"/>
        <v>0</v>
      </c>
      <c r="J20" s="83"/>
      <c r="K20" s="230">
        <f t="shared" si="4"/>
        <v>0</v>
      </c>
      <c r="L20" s="83"/>
      <c r="M20" s="230">
        <f t="shared" si="14"/>
        <v>0</v>
      </c>
      <c r="N20" s="83"/>
      <c r="O20" s="230">
        <f t="shared" si="15"/>
        <v>0</v>
      </c>
      <c r="P20" s="83"/>
      <c r="Q20" s="230">
        <f t="shared" si="16"/>
        <v>0</v>
      </c>
      <c r="R20" s="83"/>
      <c r="S20" s="230">
        <f t="shared" si="17"/>
        <v>0</v>
      </c>
      <c r="T20" s="83"/>
      <c r="U20" s="230">
        <f t="shared" si="18"/>
        <v>0</v>
      </c>
      <c r="V20" s="83"/>
      <c r="W20" s="230">
        <f t="shared" si="19"/>
        <v>0</v>
      </c>
      <c r="X20" s="83"/>
      <c r="Y20" s="230">
        <f t="shared" si="20"/>
        <v>0</v>
      </c>
      <c r="Z20" s="83"/>
      <c r="AA20" s="230">
        <f t="shared" si="21"/>
        <v>0</v>
      </c>
      <c r="AB20" s="83"/>
      <c r="AC20" s="230">
        <f t="shared" si="22"/>
        <v>0</v>
      </c>
      <c r="AD20" s="83"/>
      <c r="AE20" s="230">
        <f t="shared" si="23"/>
        <v>0</v>
      </c>
      <c r="AF20" s="83"/>
      <c r="AG20" s="230">
        <f t="shared" si="24"/>
        <v>0</v>
      </c>
      <c r="AH20" s="83"/>
      <c r="AI20" s="230">
        <f t="shared" si="25"/>
        <v>0</v>
      </c>
      <c r="AJ20" s="108">
        <f t="shared" si="26"/>
        <v>0</v>
      </c>
      <c r="AK20" s="84">
        <f t="shared" si="6"/>
        <v>0</v>
      </c>
      <c r="AL20" s="83"/>
      <c r="AM20" s="83"/>
      <c r="AN20" s="84">
        <f t="shared" si="27"/>
        <v>0</v>
      </c>
      <c r="AO20" s="169">
        <f t="shared" si="7"/>
        <v>0</v>
      </c>
      <c r="AP20" s="247">
        <f t="shared" si="12"/>
        <v>0</v>
      </c>
      <c r="AQ20" s="84">
        <f t="shared" si="28"/>
        <v>0</v>
      </c>
      <c r="AR20" s="85">
        <f t="shared" si="29"/>
        <v>0</v>
      </c>
      <c r="AS20" s="85">
        <f t="shared" si="30"/>
        <v>0</v>
      </c>
      <c r="AT20" s="85">
        <f t="shared" si="31"/>
        <v>0</v>
      </c>
      <c r="AU20" s="86" t="e">
        <f t="shared" si="32"/>
        <v>#DIV/0!</v>
      </c>
      <c r="AV20" s="83"/>
      <c r="AW20" s="83"/>
      <c r="AX20" s="83"/>
      <c r="AY20" s="83"/>
      <c r="AZ20" s="84">
        <f t="shared" si="33"/>
        <v>0</v>
      </c>
      <c r="BA20" s="86" t="e">
        <f t="shared" si="34"/>
        <v>#DIV/0!</v>
      </c>
      <c r="BC20" s="53"/>
      <c r="BD20" s="53">
        <f t="shared" si="11"/>
        <v>0</v>
      </c>
      <c r="BE20" s="244">
        <f t="shared" si="13"/>
        <v>0</v>
      </c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</row>
    <row r="21" spans="1:89" s="35" customFormat="1">
      <c r="A21" s="83"/>
      <c r="B21" s="83"/>
      <c r="C21" s="83"/>
      <c r="D21" s="83"/>
      <c r="E21" s="83"/>
      <c r="F21" s="83"/>
      <c r="G21" s="83"/>
      <c r="H21" s="83"/>
      <c r="I21" s="230">
        <f t="shared" si="4"/>
        <v>0</v>
      </c>
      <c r="J21" s="83"/>
      <c r="K21" s="230">
        <f t="shared" si="4"/>
        <v>0</v>
      </c>
      <c r="L21" s="83"/>
      <c r="M21" s="230">
        <f t="shared" si="14"/>
        <v>0</v>
      </c>
      <c r="N21" s="83"/>
      <c r="O21" s="230">
        <f t="shared" si="15"/>
        <v>0</v>
      </c>
      <c r="P21" s="83"/>
      <c r="Q21" s="230">
        <f t="shared" si="16"/>
        <v>0</v>
      </c>
      <c r="R21" s="83"/>
      <c r="S21" s="230">
        <f t="shared" si="17"/>
        <v>0</v>
      </c>
      <c r="T21" s="83"/>
      <c r="U21" s="230">
        <f t="shared" si="18"/>
        <v>0</v>
      </c>
      <c r="V21" s="83"/>
      <c r="W21" s="230">
        <f t="shared" si="19"/>
        <v>0</v>
      </c>
      <c r="X21" s="83"/>
      <c r="Y21" s="230">
        <f t="shared" si="20"/>
        <v>0</v>
      </c>
      <c r="Z21" s="83"/>
      <c r="AA21" s="230">
        <f t="shared" si="21"/>
        <v>0</v>
      </c>
      <c r="AB21" s="83"/>
      <c r="AC21" s="230">
        <f t="shared" si="22"/>
        <v>0</v>
      </c>
      <c r="AD21" s="83"/>
      <c r="AE21" s="230">
        <f t="shared" si="23"/>
        <v>0</v>
      </c>
      <c r="AF21" s="83"/>
      <c r="AG21" s="230">
        <f t="shared" si="24"/>
        <v>0</v>
      </c>
      <c r="AH21" s="83"/>
      <c r="AI21" s="230">
        <f t="shared" si="25"/>
        <v>0</v>
      </c>
      <c r="AJ21" s="108">
        <f t="shared" si="26"/>
        <v>0</v>
      </c>
      <c r="AK21" s="84">
        <f t="shared" si="6"/>
        <v>0</v>
      </c>
      <c r="AL21" s="83"/>
      <c r="AM21" s="83"/>
      <c r="AN21" s="84">
        <f t="shared" si="27"/>
        <v>0</v>
      </c>
      <c r="AO21" s="169">
        <f t="shared" si="7"/>
        <v>0</v>
      </c>
      <c r="AP21" s="247">
        <f t="shared" si="12"/>
        <v>0</v>
      </c>
      <c r="AQ21" s="84">
        <f t="shared" si="28"/>
        <v>0</v>
      </c>
      <c r="AR21" s="85">
        <f t="shared" si="29"/>
        <v>0</v>
      </c>
      <c r="AS21" s="85">
        <f t="shared" si="30"/>
        <v>0</v>
      </c>
      <c r="AT21" s="85">
        <f t="shared" si="31"/>
        <v>0</v>
      </c>
      <c r="AU21" s="86" t="e">
        <f t="shared" si="32"/>
        <v>#DIV/0!</v>
      </c>
      <c r="AV21" s="83"/>
      <c r="AW21" s="83"/>
      <c r="AX21" s="83"/>
      <c r="AY21" s="83"/>
      <c r="AZ21" s="84">
        <f t="shared" si="33"/>
        <v>0</v>
      </c>
      <c r="BA21" s="86" t="e">
        <f t="shared" si="34"/>
        <v>#DIV/0!</v>
      </c>
      <c r="BC21" s="53"/>
      <c r="BD21" s="53">
        <f t="shared" si="11"/>
        <v>0</v>
      </c>
      <c r="BE21" s="244">
        <f t="shared" si="13"/>
        <v>0</v>
      </c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</row>
    <row r="22" spans="1:89" s="35" customFormat="1">
      <c r="A22" s="83"/>
      <c r="B22" s="83"/>
      <c r="C22" s="83"/>
      <c r="D22" s="83"/>
      <c r="E22" s="83"/>
      <c r="F22" s="83"/>
      <c r="G22" s="83"/>
      <c r="H22" s="83"/>
      <c r="I22" s="230">
        <f t="shared" si="4"/>
        <v>0</v>
      </c>
      <c r="J22" s="83"/>
      <c r="K22" s="230">
        <f t="shared" si="4"/>
        <v>0</v>
      </c>
      <c r="L22" s="83"/>
      <c r="M22" s="230">
        <f t="shared" si="14"/>
        <v>0</v>
      </c>
      <c r="N22" s="83"/>
      <c r="O22" s="230">
        <f t="shared" si="15"/>
        <v>0</v>
      </c>
      <c r="P22" s="83"/>
      <c r="Q22" s="230">
        <f t="shared" si="16"/>
        <v>0</v>
      </c>
      <c r="R22" s="83"/>
      <c r="S22" s="230">
        <f t="shared" si="17"/>
        <v>0</v>
      </c>
      <c r="T22" s="83"/>
      <c r="U22" s="230">
        <f t="shared" si="18"/>
        <v>0</v>
      </c>
      <c r="V22" s="83"/>
      <c r="W22" s="230">
        <f t="shared" si="19"/>
        <v>0</v>
      </c>
      <c r="X22" s="83"/>
      <c r="Y22" s="230">
        <f t="shared" si="20"/>
        <v>0</v>
      </c>
      <c r="Z22" s="83"/>
      <c r="AA22" s="230">
        <f t="shared" si="21"/>
        <v>0</v>
      </c>
      <c r="AB22" s="83"/>
      <c r="AC22" s="230">
        <f t="shared" si="22"/>
        <v>0</v>
      </c>
      <c r="AD22" s="83"/>
      <c r="AE22" s="230">
        <f t="shared" si="23"/>
        <v>0</v>
      </c>
      <c r="AF22" s="83"/>
      <c r="AG22" s="230">
        <f t="shared" si="24"/>
        <v>0</v>
      </c>
      <c r="AH22" s="83"/>
      <c r="AI22" s="230">
        <f t="shared" si="25"/>
        <v>0</v>
      </c>
      <c r="AJ22" s="108">
        <f t="shared" si="26"/>
        <v>0</v>
      </c>
      <c r="AK22" s="84">
        <f t="shared" si="6"/>
        <v>0</v>
      </c>
      <c r="AL22" s="83"/>
      <c r="AM22" s="83"/>
      <c r="AN22" s="84">
        <f t="shared" si="27"/>
        <v>0</v>
      </c>
      <c r="AO22" s="169">
        <f t="shared" si="7"/>
        <v>0</v>
      </c>
      <c r="AP22" s="247">
        <f t="shared" si="12"/>
        <v>0</v>
      </c>
      <c r="AQ22" s="84">
        <f t="shared" si="28"/>
        <v>0</v>
      </c>
      <c r="AR22" s="85">
        <f t="shared" si="29"/>
        <v>0</v>
      </c>
      <c r="AS22" s="85">
        <f t="shared" si="30"/>
        <v>0</v>
      </c>
      <c r="AT22" s="85">
        <f t="shared" si="31"/>
        <v>0</v>
      </c>
      <c r="AU22" s="86" t="e">
        <f t="shared" si="32"/>
        <v>#DIV/0!</v>
      </c>
      <c r="AV22" s="83"/>
      <c r="AW22" s="83"/>
      <c r="AX22" s="83"/>
      <c r="AY22" s="83"/>
      <c r="AZ22" s="84">
        <f t="shared" si="33"/>
        <v>0</v>
      </c>
      <c r="BA22" s="86" t="e">
        <f t="shared" si="34"/>
        <v>#DIV/0!</v>
      </c>
      <c r="BC22" s="53"/>
      <c r="BD22" s="53">
        <f t="shared" si="11"/>
        <v>0</v>
      </c>
      <c r="BE22" s="244">
        <f t="shared" si="13"/>
        <v>0</v>
      </c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</row>
    <row r="23" spans="1:89" s="35" customFormat="1">
      <c r="A23" s="83"/>
      <c r="B23" s="83"/>
      <c r="C23" s="83"/>
      <c r="D23" s="83"/>
      <c r="E23" s="83"/>
      <c r="F23" s="83"/>
      <c r="G23" s="83"/>
      <c r="H23" s="83"/>
      <c r="I23" s="230">
        <f t="shared" si="4"/>
        <v>0</v>
      </c>
      <c r="J23" s="83"/>
      <c r="K23" s="230">
        <f t="shared" si="4"/>
        <v>0</v>
      </c>
      <c r="L23" s="83"/>
      <c r="M23" s="230">
        <f t="shared" si="14"/>
        <v>0</v>
      </c>
      <c r="N23" s="83"/>
      <c r="O23" s="230">
        <f t="shared" si="15"/>
        <v>0</v>
      </c>
      <c r="P23" s="83"/>
      <c r="Q23" s="230">
        <f t="shared" si="16"/>
        <v>0</v>
      </c>
      <c r="R23" s="83"/>
      <c r="S23" s="230">
        <f t="shared" si="17"/>
        <v>0</v>
      </c>
      <c r="T23" s="83"/>
      <c r="U23" s="230">
        <f t="shared" si="18"/>
        <v>0</v>
      </c>
      <c r="V23" s="83"/>
      <c r="W23" s="230">
        <f t="shared" si="19"/>
        <v>0</v>
      </c>
      <c r="X23" s="83"/>
      <c r="Y23" s="230">
        <f t="shared" si="20"/>
        <v>0</v>
      </c>
      <c r="Z23" s="83"/>
      <c r="AA23" s="230">
        <f t="shared" si="21"/>
        <v>0</v>
      </c>
      <c r="AB23" s="83"/>
      <c r="AC23" s="230">
        <f t="shared" si="22"/>
        <v>0</v>
      </c>
      <c r="AD23" s="83"/>
      <c r="AE23" s="230">
        <f t="shared" si="23"/>
        <v>0</v>
      </c>
      <c r="AF23" s="83"/>
      <c r="AG23" s="230">
        <f t="shared" si="24"/>
        <v>0</v>
      </c>
      <c r="AH23" s="83"/>
      <c r="AI23" s="230">
        <f t="shared" si="25"/>
        <v>0</v>
      </c>
      <c r="AJ23" s="108">
        <f t="shared" si="26"/>
        <v>0</v>
      </c>
      <c r="AK23" s="84">
        <f t="shared" si="6"/>
        <v>0</v>
      </c>
      <c r="AL23" s="83"/>
      <c r="AM23" s="83"/>
      <c r="AN23" s="84">
        <f t="shared" si="27"/>
        <v>0</v>
      </c>
      <c r="AO23" s="169">
        <f t="shared" si="7"/>
        <v>0</v>
      </c>
      <c r="AP23" s="247">
        <f t="shared" si="12"/>
        <v>0</v>
      </c>
      <c r="AQ23" s="84">
        <f t="shared" si="28"/>
        <v>0</v>
      </c>
      <c r="AR23" s="85">
        <f t="shared" si="29"/>
        <v>0</v>
      </c>
      <c r="AS23" s="85">
        <f t="shared" si="30"/>
        <v>0</v>
      </c>
      <c r="AT23" s="85">
        <f t="shared" si="31"/>
        <v>0</v>
      </c>
      <c r="AU23" s="86" t="e">
        <f t="shared" si="32"/>
        <v>#DIV/0!</v>
      </c>
      <c r="AV23" s="83"/>
      <c r="AW23" s="83"/>
      <c r="AX23" s="83"/>
      <c r="AY23" s="83"/>
      <c r="AZ23" s="84">
        <f t="shared" si="33"/>
        <v>0</v>
      </c>
      <c r="BA23" s="86" t="e">
        <f t="shared" si="34"/>
        <v>#DIV/0!</v>
      </c>
      <c r="BC23" s="53"/>
      <c r="BD23" s="53">
        <f t="shared" si="11"/>
        <v>0</v>
      </c>
      <c r="BE23" s="244">
        <f t="shared" si="13"/>
        <v>0</v>
      </c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</row>
    <row r="24" spans="1:89" s="35" customFormat="1">
      <c r="A24" s="83"/>
      <c r="B24" s="83"/>
      <c r="C24" s="83"/>
      <c r="D24" s="83"/>
      <c r="E24" s="83"/>
      <c r="F24" s="83"/>
      <c r="G24" s="83"/>
      <c r="H24" s="83"/>
      <c r="I24" s="230">
        <f t="shared" si="4"/>
        <v>0</v>
      </c>
      <c r="J24" s="83"/>
      <c r="K24" s="230">
        <f t="shared" si="4"/>
        <v>0</v>
      </c>
      <c r="L24" s="83"/>
      <c r="M24" s="230">
        <f t="shared" si="14"/>
        <v>0</v>
      </c>
      <c r="N24" s="83"/>
      <c r="O24" s="230">
        <f t="shared" si="15"/>
        <v>0</v>
      </c>
      <c r="P24" s="83"/>
      <c r="Q24" s="230">
        <f t="shared" si="16"/>
        <v>0</v>
      </c>
      <c r="R24" s="83"/>
      <c r="S24" s="230">
        <f t="shared" si="17"/>
        <v>0</v>
      </c>
      <c r="T24" s="83"/>
      <c r="U24" s="230">
        <f t="shared" si="18"/>
        <v>0</v>
      </c>
      <c r="V24" s="83"/>
      <c r="W24" s="230">
        <f t="shared" si="19"/>
        <v>0</v>
      </c>
      <c r="X24" s="83"/>
      <c r="Y24" s="230">
        <f t="shared" si="20"/>
        <v>0</v>
      </c>
      <c r="Z24" s="83"/>
      <c r="AA24" s="230">
        <f t="shared" si="21"/>
        <v>0</v>
      </c>
      <c r="AB24" s="83"/>
      <c r="AC24" s="230">
        <f t="shared" si="22"/>
        <v>0</v>
      </c>
      <c r="AD24" s="83"/>
      <c r="AE24" s="230">
        <f t="shared" si="23"/>
        <v>0</v>
      </c>
      <c r="AF24" s="83"/>
      <c r="AG24" s="230">
        <f t="shared" si="24"/>
        <v>0</v>
      </c>
      <c r="AH24" s="83"/>
      <c r="AI24" s="230">
        <f t="shared" si="25"/>
        <v>0</v>
      </c>
      <c r="AJ24" s="108">
        <f t="shared" si="26"/>
        <v>0</v>
      </c>
      <c r="AK24" s="84">
        <f t="shared" si="6"/>
        <v>0</v>
      </c>
      <c r="AL24" s="83"/>
      <c r="AM24" s="83"/>
      <c r="AN24" s="84">
        <f t="shared" si="27"/>
        <v>0</v>
      </c>
      <c r="AO24" s="169">
        <f t="shared" si="7"/>
        <v>0</v>
      </c>
      <c r="AP24" s="247">
        <f t="shared" si="12"/>
        <v>0</v>
      </c>
      <c r="AQ24" s="84">
        <f t="shared" si="28"/>
        <v>0</v>
      </c>
      <c r="AR24" s="85">
        <f t="shared" si="29"/>
        <v>0</v>
      </c>
      <c r="AS24" s="85">
        <f t="shared" si="30"/>
        <v>0</v>
      </c>
      <c r="AT24" s="85">
        <f t="shared" si="31"/>
        <v>0</v>
      </c>
      <c r="AU24" s="86" t="e">
        <f t="shared" si="32"/>
        <v>#DIV/0!</v>
      </c>
      <c r="AV24" s="83"/>
      <c r="AW24" s="83"/>
      <c r="AX24" s="83"/>
      <c r="AY24" s="83"/>
      <c r="AZ24" s="84">
        <f t="shared" si="33"/>
        <v>0</v>
      </c>
      <c r="BA24" s="86" t="e">
        <f t="shared" si="34"/>
        <v>#DIV/0!</v>
      </c>
      <c r="BC24" s="53"/>
      <c r="BD24" s="53">
        <f t="shared" si="11"/>
        <v>0</v>
      </c>
      <c r="BE24" s="244">
        <f t="shared" si="13"/>
        <v>0</v>
      </c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</row>
    <row r="25" spans="1:89" s="35" customFormat="1">
      <c r="A25" s="83"/>
      <c r="B25" s="83"/>
      <c r="C25" s="83"/>
      <c r="D25" s="83"/>
      <c r="E25" s="83"/>
      <c r="F25" s="83"/>
      <c r="G25" s="83"/>
      <c r="H25" s="83"/>
      <c r="I25" s="230">
        <f t="shared" si="4"/>
        <v>0</v>
      </c>
      <c r="J25" s="83"/>
      <c r="K25" s="230">
        <f t="shared" si="4"/>
        <v>0</v>
      </c>
      <c r="L25" s="83"/>
      <c r="M25" s="230">
        <f t="shared" si="14"/>
        <v>0</v>
      </c>
      <c r="N25" s="83"/>
      <c r="O25" s="230">
        <f t="shared" si="15"/>
        <v>0</v>
      </c>
      <c r="P25" s="83"/>
      <c r="Q25" s="230">
        <f t="shared" si="16"/>
        <v>0</v>
      </c>
      <c r="R25" s="83"/>
      <c r="S25" s="230">
        <f t="shared" si="17"/>
        <v>0</v>
      </c>
      <c r="T25" s="83"/>
      <c r="U25" s="230">
        <f t="shared" si="18"/>
        <v>0</v>
      </c>
      <c r="V25" s="83"/>
      <c r="W25" s="230">
        <f t="shared" si="19"/>
        <v>0</v>
      </c>
      <c r="X25" s="83"/>
      <c r="Y25" s="230">
        <f t="shared" si="20"/>
        <v>0</v>
      </c>
      <c r="Z25" s="83"/>
      <c r="AA25" s="230">
        <f t="shared" si="21"/>
        <v>0</v>
      </c>
      <c r="AB25" s="83"/>
      <c r="AC25" s="230">
        <f t="shared" si="22"/>
        <v>0</v>
      </c>
      <c r="AD25" s="83"/>
      <c r="AE25" s="230">
        <f t="shared" si="23"/>
        <v>0</v>
      </c>
      <c r="AF25" s="83"/>
      <c r="AG25" s="230">
        <f t="shared" si="24"/>
        <v>0</v>
      </c>
      <c r="AH25" s="83"/>
      <c r="AI25" s="230">
        <f t="shared" si="25"/>
        <v>0</v>
      </c>
      <c r="AJ25" s="108">
        <f t="shared" si="26"/>
        <v>0</v>
      </c>
      <c r="AK25" s="84">
        <f t="shared" si="6"/>
        <v>0</v>
      </c>
      <c r="AL25" s="83"/>
      <c r="AM25" s="83"/>
      <c r="AN25" s="84">
        <f t="shared" si="27"/>
        <v>0</v>
      </c>
      <c r="AO25" s="169">
        <f t="shared" si="7"/>
        <v>0</v>
      </c>
      <c r="AP25" s="247">
        <f t="shared" si="12"/>
        <v>0</v>
      </c>
      <c r="AQ25" s="84">
        <f t="shared" si="28"/>
        <v>0</v>
      </c>
      <c r="AR25" s="85">
        <f t="shared" si="29"/>
        <v>0</v>
      </c>
      <c r="AS25" s="85">
        <f t="shared" si="30"/>
        <v>0</v>
      </c>
      <c r="AT25" s="85">
        <f t="shared" si="31"/>
        <v>0</v>
      </c>
      <c r="AU25" s="86" t="e">
        <f t="shared" si="32"/>
        <v>#DIV/0!</v>
      </c>
      <c r="AV25" s="83"/>
      <c r="AW25" s="83"/>
      <c r="AX25" s="83"/>
      <c r="AY25" s="83"/>
      <c r="AZ25" s="84">
        <f t="shared" si="33"/>
        <v>0</v>
      </c>
      <c r="BA25" s="86" t="e">
        <f t="shared" si="34"/>
        <v>#DIV/0!</v>
      </c>
      <c r="BC25" s="53"/>
      <c r="BD25" s="53">
        <f t="shared" si="11"/>
        <v>0</v>
      </c>
      <c r="BE25" s="244">
        <f t="shared" si="13"/>
        <v>0</v>
      </c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</row>
    <row r="26" spans="1:89" s="35" customFormat="1">
      <c r="A26" s="83"/>
      <c r="B26" s="83"/>
      <c r="C26" s="83"/>
      <c r="D26" s="83"/>
      <c r="E26" s="83"/>
      <c r="F26" s="83"/>
      <c r="G26" s="83"/>
      <c r="H26" s="83"/>
      <c r="I26" s="230">
        <f t="shared" si="4"/>
        <v>0</v>
      </c>
      <c r="J26" s="83"/>
      <c r="K26" s="230">
        <f t="shared" si="4"/>
        <v>0</v>
      </c>
      <c r="L26" s="83"/>
      <c r="M26" s="230">
        <f t="shared" si="14"/>
        <v>0</v>
      </c>
      <c r="N26" s="83"/>
      <c r="O26" s="230">
        <f t="shared" si="15"/>
        <v>0</v>
      </c>
      <c r="P26" s="83"/>
      <c r="Q26" s="230">
        <f t="shared" si="16"/>
        <v>0</v>
      </c>
      <c r="R26" s="83"/>
      <c r="S26" s="230">
        <f t="shared" si="17"/>
        <v>0</v>
      </c>
      <c r="T26" s="83"/>
      <c r="U26" s="230">
        <f t="shared" si="18"/>
        <v>0</v>
      </c>
      <c r="V26" s="83"/>
      <c r="W26" s="230">
        <f t="shared" si="19"/>
        <v>0</v>
      </c>
      <c r="X26" s="83"/>
      <c r="Y26" s="230">
        <f t="shared" si="20"/>
        <v>0</v>
      </c>
      <c r="Z26" s="83"/>
      <c r="AA26" s="230">
        <f t="shared" si="21"/>
        <v>0</v>
      </c>
      <c r="AB26" s="83"/>
      <c r="AC26" s="230">
        <f t="shared" si="22"/>
        <v>0</v>
      </c>
      <c r="AD26" s="83"/>
      <c r="AE26" s="230">
        <f t="shared" si="23"/>
        <v>0</v>
      </c>
      <c r="AF26" s="83"/>
      <c r="AG26" s="230">
        <f t="shared" si="24"/>
        <v>0</v>
      </c>
      <c r="AH26" s="83"/>
      <c r="AI26" s="230">
        <f t="shared" si="25"/>
        <v>0</v>
      </c>
      <c r="AJ26" s="108">
        <f t="shared" si="26"/>
        <v>0</v>
      </c>
      <c r="AK26" s="84">
        <f t="shared" si="6"/>
        <v>0</v>
      </c>
      <c r="AL26" s="83"/>
      <c r="AM26" s="83"/>
      <c r="AN26" s="84">
        <f t="shared" si="27"/>
        <v>0</v>
      </c>
      <c r="AO26" s="169">
        <f t="shared" si="7"/>
        <v>0</v>
      </c>
      <c r="AP26" s="247">
        <f t="shared" si="12"/>
        <v>0</v>
      </c>
      <c r="AQ26" s="84">
        <f t="shared" si="28"/>
        <v>0</v>
      </c>
      <c r="AR26" s="85">
        <f t="shared" si="29"/>
        <v>0</v>
      </c>
      <c r="AS26" s="85">
        <f t="shared" si="30"/>
        <v>0</v>
      </c>
      <c r="AT26" s="85">
        <f t="shared" si="31"/>
        <v>0</v>
      </c>
      <c r="AU26" s="86" t="e">
        <f t="shared" si="32"/>
        <v>#DIV/0!</v>
      </c>
      <c r="AV26" s="83"/>
      <c r="AW26" s="83"/>
      <c r="AX26" s="83"/>
      <c r="AY26" s="83"/>
      <c r="AZ26" s="84">
        <f t="shared" si="33"/>
        <v>0</v>
      </c>
      <c r="BA26" s="86" t="e">
        <f t="shared" si="34"/>
        <v>#DIV/0!</v>
      </c>
      <c r="BC26" s="53"/>
      <c r="BD26" s="53">
        <f t="shared" si="11"/>
        <v>0</v>
      </c>
      <c r="BE26" s="244">
        <f t="shared" si="13"/>
        <v>0</v>
      </c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</row>
    <row r="27" spans="1:89" s="35" customFormat="1">
      <c r="A27" s="83"/>
      <c r="B27" s="83"/>
      <c r="C27" s="83"/>
      <c r="D27" s="83"/>
      <c r="E27" s="83"/>
      <c r="F27" s="83"/>
      <c r="G27" s="83"/>
      <c r="H27" s="83"/>
      <c r="I27" s="230">
        <f t="shared" si="4"/>
        <v>0</v>
      </c>
      <c r="J27" s="83"/>
      <c r="K27" s="230">
        <f t="shared" si="4"/>
        <v>0</v>
      </c>
      <c r="L27" s="83"/>
      <c r="M27" s="230">
        <f t="shared" si="14"/>
        <v>0</v>
      </c>
      <c r="N27" s="83"/>
      <c r="O27" s="230">
        <f t="shared" si="15"/>
        <v>0</v>
      </c>
      <c r="P27" s="83"/>
      <c r="Q27" s="230">
        <f t="shared" si="16"/>
        <v>0</v>
      </c>
      <c r="R27" s="83"/>
      <c r="S27" s="230">
        <f t="shared" si="17"/>
        <v>0</v>
      </c>
      <c r="T27" s="83"/>
      <c r="U27" s="230">
        <f t="shared" si="18"/>
        <v>0</v>
      </c>
      <c r="V27" s="83"/>
      <c r="W27" s="230">
        <f t="shared" si="19"/>
        <v>0</v>
      </c>
      <c r="X27" s="83"/>
      <c r="Y27" s="230">
        <f t="shared" si="20"/>
        <v>0</v>
      </c>
      <c r="Z27" s="83"/>
      <c r="AA27" s="230">
        <f t="shared" si="21"/>
        <v>0</v>
      </c>
      <c r="AB27" s="83"/>
      <c r="AC27" s="230">
        <f t="shared" si="22"/>
        <v>0</v>
      </c>
      <c r="AD27" s="83"/>
      <c r="AE27" s="230">
        <f t="shared" si="23"/>
        <v>0</v>
      </c>
      <c r="AF27" s="83"/>
      <c r="AG27" s="230">
        <f t="shared" si="24"/>
        <v>0</v>
      </c>
      <c r="AH27" s="83"/>
      <c r="AI27" s="230">
        <f t="shared" si="25"/>
        <v>0</v>
      </c>
      <c r="AJ27" s="108">
        <f t="shared" si="26"/>
        <v>0</v>
      </c>
      <c r="AK27" s="84">
        <f t="shared" si="6"/>
        <v>0</v>
      </c>
      <c r="AL27" s="83"/>
      <c r="AM27" s="83"/>
      <c r="AN27" s="84">
        <f t="shared" si="27"/>
        <v>0</v>
      </c>
      <c r="AO27" s="169">
        <f t="shared" si="7"/>
        <v>0</v>
      </c>
      <c r="AP27" s="247">
        <f t="shared" si="12"/>
        <v>0</v>
      </c>
      <c r="AQ27" s="84">
        <f t="shared" si="28"/>
        <v>0</v>
      </c>
      <c r="AR27" s="85">
        <f t="shared" si="29"/>
        <v>0</v>
      </c>
      <c r="AS27" s="85">
        <f t="shared" si="30"/>
        <v>0</v>
      </c>
      <c r="AT27" s="85">
        <f t="shared" si="31"/>
        <v>0</v>
      </c>
      <c r="AU27" s="86" t="e">
        <f t="shared" si="32"/>
        <v>#DIV/0!</v>
      </c>
      <c r="AV27" s="83"/>
      <c r="AW27" s="83"/>
      <c r="AX27" s="83"/>
      <c r="AY27" s="83"/>
      <c r="AZ27" s="84">
        <f t="shared" si="33"/>
        <v>0</v>
      </c>
      <c r="BA27" s="86" t="e">
        <f t="shared" si="34"/>
        <v>#DIV/0!</v>
      </c>
      <c r="BC27" s="53"/>
      <c r="BD27" s="53">
        <f t="shared" si="11"/>
        <v>0</v>
      </c>
      <c r="BE27" s="244">
        <f t="shared" si="13"/>
        <v>0</v>
      </c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</row>
    <row r="28" spans="1:89" s="35" customFormat="1">
      <c r="A28" s="83"/>
      <c r="B28" s="83"/>
      <c r="C28" s="83"/>
      <c r="D28" s="83"/>
      <c r="E28" s="83"/>
      <c r="F28" s="83"/>
      <c r="G28" s="83"/>
      <c r="H28" s="83"/>
      <c r="I28" s="230">
        <f t="shared" ref="I28:I59" si="35">IF(H28=0,0,IF(H28&lt;10,1,IF(MOD(H28,30)&lt;10,ROUNDDOWN(H28/30,0),ROUNDUP(H28/30,0))))</f>
        <v>0</v>
      </c>
      <c r="J28" s="83"/>
      <c r="K28" s="230">
        <f t="shared" ref="K28:K59" si="36">IF(J28=0,0,IF(J28&lt;10,1,IF(MOD(J28,30)&lt;10,ROUNDDOWN(J28/30,0),ROUNDUP(J28/30,0))))</f>
        <v>0</v>
      </c>
      <c r="L28" s="83"/>
      <c r="M28" s="230">
        <f t="shared" si="14"/>
        <v>0</v>
      </c>
      <c r="N28" s="83"/>
      <c r="O28" s="230">
        <f t="shared" si="15"/>
        <v>0</v>
      </c>
      <c r="P28" s="83"/>
      <c r="Q28" s="230">
        <f t="shared" si="16"/>
        <v>0</v>
      </c>
      <c r="R28" s="83"/>
      <c r="S28" s="230">
        <f t="shared" si="17"/>
        <v>0</v>
      </c>
      <c r="T28" s="83"/>
      <c r="U28" s="230">
        <f t="shared" si="18"/>
        <v>0</v>
      </c>
      <c r="V28" s="83"/>
      <c r="W28" s="230">
        <f t="shared" si="19"/>
        <v>0</v>
      </c>
      <c r="X28" s="83"/>
      <c r="Y28" s="230">
        <f t="shared" si="20"/>
        <v>0</v>
      </c>
      <c r="Z28" s="83"/>
      <c r="AA28" s="230">
        <f t="shared" si="21"/>
        <v>0</v>
      </c>
      <c r="AB28" s="83"/>
      <c r="AC28" s="230">
        <f t="shared" si="22"/>
        <v>0</v>
      </c>
      <c r="AD28" s="83"/>
      <c r="AE28" s="230">
        <f t="shared" si="23"/>
        <v>0</v>
      </c>
      <c r="AF28" s="83"/>
      <c r="AG28" s="230">
        <f t="shared" si="24"/>
        <v>0</v>
      </c>
      <c r="AH28" s="83"/>
      <c r="AI28" s="230">
        <f t="shared" si="25"/>
        <v>0</v>
      </c>
      <c r="AJ28" s="108">
        <f t="shared" si="26"/>
        <v>0</v>
      </c>
      <c r="AK28" s="84">
        <f t="shared" si="6"/>
        <v>0</v>
      </c>
      <c r="AL28" s="83"/>
      <c r="AM28" s="83"/>
      <c r="AN28" s="84">
        <f t="shared" si="27"/>
        <v>0</v>
      </c>
      <c r="AO28" s="169">
        <f t="shared" si="7"/>
        <v>0</v>
      </c>
      <c r="AP28" s="247">
        <f t="shared" si="12"/>
        <v>0</v>
      </c>
      <c r="AQ28" s="84">
        <f t="shared" si="28"/>
        <v>0</v>
      </c>
      <c r="AR28" s="85">
        <f t="shared" si="29"/>
        <v>0</v>
      </c>
      <c r="AS28" s="85">
        <f t="shared" si="30"/>
        <v>0</v>
      </c>
      <c r="AT28" s="85">
        <f t="shared" si="31"/>
        <v>0</v>
      </c>
      <c r="AU28" s="86" t="e">
        <f t="shared" si="32"/>
        <v>#DIV/0!</v>
      </c>
      <c r="AV28" s="83"/>
      <c r="AW28" s="83"/>
      <c r="AX28" s="83"/>
      <c r="AY28" s="83"/>
      <c r="AZ28" s="84">
        <f t="shared" si="33"/>
        <v>0</v>
      </c>
      <c r="BA28" s="86" t="e">
        <f t="shared" si="34"/>
        <v>#DIV/0!</v>
      </c>
      <c r="BC28" s="53"/>
      <c r="BD28" s="53">
        <f t="shared" si="11"/>
        <v>0</v>
      </c>
      <c r="BE28" s="244">
        <f t="shared" si="13"/>
        <v>0</v>
      </c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</row>
    <row r="29" spans="1:89" s="35" customFormat="1">
      <c r="A29" s="83"/>
      <c r="B29" s="83"/>
      <c r="C29" s="83"/>
      <c r="D29" s="83"/>
      <c r="E29" s="83"/>
      <c r="F29" s="83"/>
      <c r="G29" s="83"/>
      <c r="H29" s="83"/>
      <c r="I29" s="230">
        <f t="shared" si="35"/>
        <v>0</v>
      </c>
      <c r="J29" s="83"/>
      <c r="K29" s="230">
        <f t="shared" si="36"/>
        <v>0</v>
      </c>
      <c r="L29" s="83"/>
      <c r="M29" s="230">
        <f t="shared" si="14"/>
        <v>0</v>
      </c>
      <c r="N29" s="83"/>
      <c r="O29" s="230">
        <f t="shared" si="15"/>
        <v>0</v>
      </c>
      <c r="P29" s="83"/>
      <c r="Q29" s="230">
        <f t="shared" si="16"/>
        <v>0</v>
      </c>
      <c r="R29" s="83"/>
      <c r="S29" s="230">
        <f t="shared" si="17"/>
        <v>0</v>
      </c>
      <c r="T29" s="83"/>
      <c r="U29" s="230">
        <f t="shared" si="18"/>
        <v>0</v>
      </c>
      <c r="V29" s="83"/>
      <c r="W29" s="230">
        <f t="shared" si="19"/>
        <v>0</v>
      </c>
      <c r="X29" s="83"/>
      <c r="Y29" s="230">
        <f t="shared" si="20"/>
        <v>0</v>
      </c>
      <c r="Z29" s="83"/>
      <c r="AA29" s="230">
        <f t="shared" si="21"/>
        <v>0</v>
      </c>
      <c r="AB29" s="83"/>
      <c r="AC29" s="230">
        <f t="shared" si="22"/>
        <v>0</v>
      </c>
      <c r="AD29" s="83"/>
      <c r="AE29" s="230">
        <f t="shared" si="23"/>
        <v>0</v>
      </c>
      <c r="AF29" s="83"/>
      <c r="AG29" s="230">
        <f t="shared" si="24"/>
        <v>0</v>
      </c>
      <c r="AH29" s="83"/>
      <c r="AI29" s="230">
        <f t="shared" si="25"/>
        <v>0</v>
      </c>
      <c r="AJ29" s="108">
        <f t="shared" si="26"/>
        <v>0</v>
      </c>
      <c r="AK29" s="84">
        <f t="shared" si="6"/>
        <v>0</v>
      </c>
      <c r="AL29" s="83"/>
      <c r="AM29" s="83"/>
      <c r="AN29" s="84">
        <f t="shared" si="27"/>
        <v>0</v>
      </c>
      <c r="AO29" s="169">
        <f t="shared" si="7"/>
        <v>0</v>
      </c>
      <c r="AP29" s="247">
        <f t="shared" si="12"/>
        <v>0</v>
      </c>
      <c r="AQ29" s="84">
        <f t="shared" si="28"/>
        <v>0</v>
      </c>
      <c r="AR29" s="85">
        <f t="shared" si="29"/>
        <v>0</v>
      </c>
      <c r="AS29" s="85">
        <f t="shared" si="30"/>
        <v>0</v>
      </c>
      <c r="AT29" s="85">
        <f t="shared" si="31"/>
        <v>0</v>
      </c>
      <c r="AU29" s="86" t="e">
        <f t="shared" si="32"/>
        <v>#DIV/0!</v>
      </c>
      <c r="AV29" s="83"/>
      <c r="AW29" s="83"/>
      <c r="AX29" s="83"/>
      <c r="AY29" s="83"/>
      <c r="AZ29" s="84">
        <f t="shared" si="33"/>
        <v>0</v>
      </c>
      <c r="BA29" s="86" t="e">
        <f t="shared" si="34"/>
        <v>#DIV/0!</v>
      </c>
      <c r="BC29" s="53"/>
      <c r="BD29" s="53">
        <f t="shared" si="11"/>
        <v>0</v>
      </c>
      <c r="BE29" s="244">
        <f t="shared" si="13"/>
        <v>0</v>
      </c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</row>
    <row r="30" spans="1:89" s="35" customFormat="1">
      <c r="A30" s="83"/>
      <c r="B30" s="83"/>
      <c r="C30" s="83"/>
      <c r="D30" s="83"/>
      <c r="E30" s="83"/>
      <c r="F30" s="83"/>
      <c r="G30" s="83"/>
      <c r="H30" s="83"/>
      <c r="I30" s="230">
        <f t="shared" si="35"/>
        <v>0</v>
      </c>
      <c r="J30" s="83"/>
      <c r="K30" s="230">
        <f t="shared" si="36"/>
        <v>0</v>
      </c>
      <c r="L30" s="83"/>
      <c r="M30" s="230">
        <f t="shared" si="14"/>
        <v>0</v>
      </c>
      <c r="N30" s="83"/>
      <c r="O30" s="230">
        <f t="shared" si="15"/>
        <v>0</v>
      </c>
      <c r="P30" s="83"/>
      <c r="Q30" s="230">
        <f t="shared" si="16"/>
        <v>0</v>
      </c>
      <c r="R30" s="83"/>
      <c r="S30" s="230">
        <f t="shared" si="17"/>
        <v>0</v>
      </c>
      <c r="T30" s="83"/>
      <c r="U30" s="230">
        <f t="shared" si="18"/>
        <v>0</v>
      </c>
      <c r="V30" s="83"/>
      <c r="W30" s="230">
        <f t="shared" si="19"/>
        <v>0</v>
      </c>
      <c r="X30" s="83"/>
      <c r="Y30" s="230">
        <f t="shared" si="20"/>
        <v>0</v>
      </c>
      <c r="Z30" s="83"/>
      <c r="AA30" s="230">
        <f t="shared" si="21"/>
        <v>0</v>
      </c>
      <c r="AB30" s="83"/>
      <c r="AC30" s="230">
        <f t="shared" si="22"/>
        <v>0</v>
      </c>
      <c r="AD30" s="83"/>
      <c r="AE30" s="230">
        <f t="shared" si="23"/>
        <v>0</v>
      </c>
      <c r="AF30" s="83"/>
      <c r="AG30" s="230">
        <f t="shared" si="24"/>
        <v>0</v>
      </c>
      <c r="AH30" s="83"/>
      <c r="AI30" s="230">
        <f t="shared" si="25"/>
        <v>0</v>
      </c>
      <c r="AJ30" s="108">
        <f t="shared" si="26"/>
        <v>0</v>
      </c>
      <c r="AK30" s="84">
        <f t="shared" si="6"/>
        <v>0</v>
      </c>
      <c r="AL30" s="83"/>
      <c r="AM30" s="83"/>
      <c r="AN30" s="84">
        <f t="shared" si="27"/>
        <v>0</v>
      </c>
      <c r="AO30" s="169">
        <f t="shared" si="7"/>
        <v>0</v>
      </c>
      <c r="AP30" s="247">
        <f t="shared" si="12"/>
        <v>0</v>
      </c>
      <c r="AQ30" s="84">
        <f t="shared" si="28"/>
        <v>0</v>
      </c>
      <c r="AR30" s="85">
        <f t="shared" si="29"/>
        <v>0</v>
      </c>
      <c r="AS30" s="85">
        <f t="shared" si="30"/>
        <v>0</v>
      </c>
      <c r="AT30" s="85">
        <f t="shared" si="31"/>
        <v>0</v>
      </c>
      <c r="AU30" s="86" t="e">
        <f t="shared" si="32"/>
        <v>#DIV/0!</v>
      </c>
      <c r="AV30" s="83"/>
      <c r="AW30" s="83"/>
      <c r="AX30" s="83"/>
      <c r="AY30" s="83"/>
      <c r="AZ30" s="84">
        <f t="shared" si="33"/>
        <v>0</v>
      </c>
      <c r="BA30" s="86" t="e">
        <f t="shared" si="34"/>
        <v>#DIV/0!</v>
      </c>
      <c r="BC30" s="53"/>
      <c r="BD30" s="53">
        <f t="shared" si="11"/>
        <v>0</v>
      </c>
      <c r="BE30" s="244">
        <f t="shared" si="13"/>
        <v>0</v>
      </c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</row>
    <row r="31" spans="1:89" s="35" customFormat="1">
      <c r="A31" s="83"/>
      <c r="B31" s="83"/>
      <c r="C31" s="83"/>
      <c r="D31" s="83"/>
      <c r="E31" s="83"/>
      <c r="F31" s="83"/>
      <c r="G31" s="83"/>
      <c r="H31" s="83"/>
      <c r="I31" s="230">
        <f t="shared" si="35"/>
        <v>0</v>
      </c>
      <c r="J31" s="83"/>
      <c r="K31" s="230">
        <f t="shared" si="36"/>
        <v>0</v>
      </c>
      <c r="L31" s="83"/>
      <c r="M31" s="230">
        <f t="shared" si="14"/>
        <v>0</v>
      </c>
      <c r="N31" s="83"/>
      <c r="O31" s="230">
        <f t="shared" si="15"/>
        <v>0</v>
      </c>
      <c r="P31" s="83"/>
      <c r="Q31" s="230">
        <f t="shared" si="16"/>
        <v>0</v>
      </c>
      <c r="R31" s="83"/>
      <c r="S31" s="230">
        <f t="shared" si="17"/>
        <v>0</v>
      </c>
      <c r="T31" s="83"/>
      <c r="U31" s="230">
        <f t="shared" si="18"/>
        <v>0</v>
      </c>
      <c r="V31" s="83"/>
      <c r="W31" s="230">
        <f t="shared" si="19"/>
        <v>0</v>
      </c>
      <c r="X31" s="83"/>
      <c r="Y31" s="230">
        <f t="shared" si="20"/>
        <v>0</v>
      </c>
      <c r="Z31" s="83"/>
      <c r="AA31" s="230">
        <f t="shared" si="21"/>
        <v>0</v>
      </c>
      <c r="AB31" s="83"/>
      <c r="AC31" s="230">
        <f t="shared" si="22"/>
        <v>0</v>
      </c>
      <c r="AD31" s="83"/>
      <c r="AE31" s="230">
        <f t="shared" si="23"/>
        <v>0</v>
      </c>
      <c r="AF31" s="83"/>
      <c r="AG31" s="230">
        <f t="shared" si="24"/>
        <v>0</v>
      </c>
      <c r="AH31" s="83"/>
      <c r="AI31" s="230">
        <f t="shared" si="25"/>
        <v>0</v>
      </c>
      <c r="AJ31" s="108">
        <f t="shared" si="26"/>
        <v>0</v>
      </c>
      <c r="AK31" s="84">
        <f t="shared" si="6"/>
        <v>0</v>
      </c>
      <c r="AL31" s="83"/>
      <c r="AM31" s="83"/>
      <c r="AN31" s="84">
        <f t="shared" si="27"/>
        <v>0</v>
      </c>
      <c r="AO31" s="169">
        <f t="shared" si="7"/>
        <v>0</v>
      </c>
      <c r="AP31" s="247">
        <f t="shared" si="12"/>
        <v>0</v>
      </c>
      <c r="AQ31" s="84">
        <f t="shared" si="28"/>
        <v>0</v>
      </c>
      <c r="AR31" s="85">
        <f t="shared" si="29"/>
        <v>0</v>
      </c>
      <c r="AS31" s="85">
        <f t="shared" si="30"/>
        <v>0</v>
      </c>
      <c r="AT31" s="85">
        <f t="shared" si="31"/>
        <v>0</v>
      </c>
      <c r="AU31" s="86" t="e">
        <f t="shared" si="32"/>
        <v>#DIV/0!</v>
      </c>
      <c r="AV31" s="83"/>
      <c r="AW31" s="83"/>
      <c r="AX31" s="83"/>
      <c r="AY31" s="83"/>
      <c r="AZ31" s="84">
        <f t="shared" si="33"/>
        <v>0</v>
      </c>
      <c r="BA31" s="86" t="e">
        <f t="shared" si="34"/>
        <v>#DIV/0!</v>
      </c>
      <c r="BC31" s="53"/>
      <c r="BD31" s="53">
        <f t="shared" si="11"/>
        <v>0</v>
      </c>
      <c r="BE31" s="244">
        <f t="shared" si="13"/>
        <v>0</v>
      </c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</row>
    <row r="32" spans="1:89" s="35" customFormat="1">
      <c r="A32" s="83"/>
      <c r="B32" s="83"/>
      <c r="C32" s="83"/>
      <c r="D32" s="83"/>
      <c r="E32" s="83"/>
      <c r="F32" s="83"/>
      <c r="G32" s="83"/>
      <c r="H32" s="83"/>
      <c r="I32" s="230">
        <f t="shared" si="35"/>
        <v>0</v>
      </c>
      <c r="J32" s="83"/>
      <c r="K32" s="230">
        <f t="shared" si="36"/>
        <v>0</v>
      </c>
      <c r="L32" s="83"/>
      <c r="M32" s="230">
        <f t="shared" si="14"/>
        <v>0</v>
      </c>
      <c r="N32" s="83"/>
      <c r="O32" s="230">
        <f t="shared" si="15"/>
        <v>0</v>
      </c>
      <c r="P32" s="83"/>
      <c r="Q32" s="230">
        <f t="shared" si="16"/>
        <v>0</v>
      </c>
      <c r="R32" s="83"/>
      <c r="S32" s="230">
        <f t="shared" si="17"/>
        <v>0</v>
      </c>
      <c r="T32" s="83"/>
      <c r="U32" s="230">
        <f t="shared" si="18"/>
        <v>0</v>
      </c>
      <c r="V32" s="83"/>
      <c r="W32" s="230">
        <f t="shared" si="19"/>
        <v>0</v>
      </c>
      <c r="X32" s="83"/>
      <c r="Y32" s="230">
        <f t="shared" si="20"/>
        <v>0</v>
      </c>
      <c r="Z32" s="83"/>
      <c r="AA32" s="230">
        <f t="shared" si="21"/>
        <v>0</v>
      </c>
      <c r="AB32" s="83"/>
      <c r="AC32" s="230">
        <f t="shared" si="22"/>
        <v>0</v>
      </c>
      <c r="AD32" s="83"/>
      <c r="AE32" s="230">
        <f t="shared" si="23"/>
        <v>0</v>
      </c>
      <c r="AF32" s="83"/>
      <c r="AG32" s="230">
        <f t="shared" si="24"/>
        <v>0</v>
      </c>
      <c r="AH32" s="83"/>
      <c r="AI32" s="230">
        <f t="shared" si="25"/>
        <v>0</v>
      </c>
      <c r="AJ32" s="108">
        <f t="shared" si="26"/>
        <v>0</v>
      </c>
      <c r="AK32" s="84">
        <f t="shared" si="6"/>
        <v>0</v>
      </c>
      <c r="AL32" s="83"/>
      <c r="AM32" s="83"/>
      <c r="AN32" s="84">
        <f t="shared" si="27"/>
        <v>0</v>
      </c>
      <c r="AO32" s="169">
        <f t="shared" si="7"/>
        <v>0</v>
      </c>
      <c r="AP32" s="247">
        <f t="shared" si="12"/>
        <v>0</v>
      </c>
      <c r="AQ32" s="84">
        <f t="shared" si="28"/>
        <v>0</v>
      </c>
      <c r="AR32" s="85">
        <f t="shared" si="29"/>
        <v>0</v>
      </c>
      <c r="AS32" s="85">
        <f t="shared" si="30"/>
        <v>0</v>
      </c>
      <c r="AT32" s="85">
        <f t="shared" si="31"/>
        <v>0</v>
      </c>
      <c r="AU32" s="86" t="e">
        <f t="shared" si="32"/>
        <v>#DIV/0!</v>
      </c>
      <c r="AV32" s="83"/>
      <c r="AW32" s="83"/>
      <c r="AX32" s="83"/>
      <c r="AY32" s="83"/>
      <c r="AZ32" s="84">
        <f t="shared" si="33"/>
        <v>0</v>
      </c>
      <c r="BA32" s="86" t="e">
        <f t="shared" si="34"/>
        <v>#DIV/0!</v>
      </c>
      <c r="BC32" s="53"/>
      <c r="BD32" s="53">
        <f t="shared" si="11"/>
        <v>0</v>
      </c>
      <c r="BE32" s="244">
        <f t="shared" si="13"/>
        <v>0</v>
      </c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</row>
    <row r="33" spans="1:89" s="35" customFormat="1">
      <c r="A33" s="83"/>
      <c r="B33" s="83"/>
      <c r="C33" s="83"/>
      <c r="D33" s="83"/>
      <c r="E33" s="83"/>
      <c r="F33" s="83"/>
      <c r="G33" s="83"/>
      <c r="H33" s="83"/>
      <c r="I33" s="230">
        <f t="shared" si="35"/>
        <v>0</v>
      </c>
      <c r="J33" s="83"/>
      <c r="K33" s="230">
        <f t="shared" si="36"/>
        <v>0</v>
      </c>
      <c r="L33" s="83"/>
      <c r="M33" s="230">
        <f t="shared" si="14"/>
        <v>0</v>
      </c>
      <c r="N33" s="83"/>
      <c r="O33" s="230">
        <f t="shared" si="15"/>
        <v>0</v>
      </c>
      <c r="P33" s="83"/>
      <c r="Q33" s="230">
        <f t="shared" si="16"/>
        <v>0</v>
      </c>
      <c r="R33" s="83"/>
      <c r="S33" s="230">
        <f t="shared" si="17"/>
        <v>0</v>
      </c>
      <c r="T33" s="83"/>
      <c r="U33" s="230">
        <f t="shared" si="18"/>
        <v>0</v>
      </c>
      <c r="V33" s="83"/>
      <c r="W33" s="230">
        <f t="shared" si="19"/>
        <v>0</v>
      </c>
      <c r="X33" s="83"/>
      <c r="Y33" s="230">
        <f t="shared" si="20"/>
        <v>0</v>
      </c>
      <c r="Z33" s="83"/>
      <c r="AA33" s="230">
        <f t="shared" si="21"/>
        <v>0</v>
      </c>
      <c r="AB33" s="83"/>
      <c r="AC33" s="230">
        <f t="shared" si="22"/>
        <v>0</v>
      </c>
      <c r="AD33" s="83"/>
      <c r="AE33" s="230">
        <f t="shared" si="23"/>
        <v>0</v>
      </c>
      <c r="AF33" s="83"/>
      <c r="AG33" s="230">
        <f t="shared" si="24"/>
        <v>0</v>
      </c>
      <c r="AH33" s="83"/>
      <c r="AI33" s="230">
        <f t="shared" si="25"/>
        <v>0</v>
      </c>
      <c r="AJ33" s="108">
        <f t="shared" si="26"/>
        <v>0</v>
      </c>
      <c r="AK33" s="84">
        <f t="shared" si="6"/>
        <v>0</v>
      </c>
      <c r="AL33" s="83"/>
      <c r="AM33" s="83"/>
      <c r="AN33" s="84">
        <f t="shared" si="27"/>
        <v>0</v>
      </c>
      <c r="AO33" s="169">
        <f t="shared" si="7"/>
        <v>0</v>
      </c>
      <c r="AP33" s="247">
        <f t="shared" si="12"/>
        <v>0</v>
      </c>
      <c r="AQ33" s="84">
        <f t="shared" si="28"/>
        <v>0</v>
      </c>
      <c r="AR33" s="85">
        <f t="shared" si="29"/>
        <v>0</v>
      </c>
      <c r="AS33" s="85">
        <f t="shared" si="30"/>
        <v>0</v>
      </c>
      <c r="AT33" s="85">
        <f t="shared" si="31"/>
        <v>0</v>
      </c>
      <c r="AU33" s="86" t="e">
        <f t="shared" si="32"/>
        <v>#DIV/0!</v>
      </c>
      <c r="AV33" s="83"/>
      <c r="AW33" s="83"/>
      <c r="AX33" s="83"/>
      <c r="AY33" s="83"/>
      <c r="AZ33" s="84">
        <f t="shared" si="33"/>
        <v>0</v>
      </c>
      <c r="BA33" s="86" t="e">
        <f t="shared" si="34"/>
        <v>#DIV/0!</v>
      </c>
      <c r="BC33" s="53"/>
      <c r="BD33" s="53">
        <f t="shared" si="11"/>
        <v>0</v>
      </c>
      <c r="BE33" s="244">
        <f t="shared" si="13"/>
        <v>0</v>
      </c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</row>
    <row r="34" spans="1:89" s="35" customFormat="1">
      <c r="A34" s="83"/>
      <c r="B34" s="83"/>
      <c r="C34" s="83"/>
      <c r="D34" s="83"/>
      <c r="E34" s="83"/>
      <c r="F34" s="83"/>
      <c r="G34" s="83"/>
      <c r="H34" s="83"/>
      <c r="I34" s="230">
        <f t="shared" si="35"/>
        <v>0</v>
      </c>
      <c r="J34" s="83"/>
      <c r="K34" s="230">
        <f t="shared" si="36"/>
        <v>0</v>
      </c>
      <c r="L34" s="83"/>
      <c r="M34" s="230">
        <f t="shared" si="14"/>
        <v>0</v>
      </c>
      <c r="N34" s="83"/>
      <c r="O34" s="230">
        <f t="shared" si="15"/>
        <v>0</v>
      </c>
      <c r="P34" s="83"/>
      <c r="Q34" s="230">
        <f t="shared" si="16"/>
        <v>0</v>
      </c>
      <c r="R34" s="83"/>
      <c r="S34" s="230">
        <f t="shared" si="17"/>
        <v>0</v>
      </c>
      <c r="T34" s="83"/>
      <c r="U34" s="230">
        <f t="shared" si="18"/>
        <v>0</v>
      </c>
      <c r="V34" s="83"/>
      <c r="W34" s="230">
        <f t="shared" si="19"/>
        <v>0</v>
      </c>
      <c r="X34" s="83"/>
      <c r="Y34" s="230">
        <f t="shared" si="20"/>
        <v>0</v>
      </c>
      <c r="Z34" s="83"/>
      <c r="AA34" s="230">
        <f t="shared" si="21"/>
        <v>0</v>
      </c>
      <c r="AB34" s="83"/>
      <c r="AC34" s="230">
        <f t="shared" si="22"/>
        <v>0</v>
      </c>
      <c r="AD34" s="83"/>
      <c r="AE34" s="230">
        <f t="shared" si="23"/>
        <v>0</v>
      </c>
      <c r="AF34" s="83"/>
      <c r="AG34" s="230">
        <f t="shared" si="24"/>
        <v>0</v>
      </c>
      <c r="AH34" s="83"/>
      <c r="AI34" s="230">
        <f t="shared" si="25"/>
        <v>0</v>
      </c>
      <c r="AJ34" s="108">
        <f t="shared" si="26"/>
        <v>0</v>
      </c>
      <c r="AK34" s="84">
        <f t="shared" si="6"/>
        <v>0</v>
      </c>
      <c r="AL34" s="83"/>
      <c r="AM34" s="83"/>
      <c r="AN34" s="84">
        <f t="shared" si="27"/>
        <v>0</v>
      </c>
      <c r="AO34" s="169">
        <f t="shared" si="7"/>
        <v>0</v>
      </c>
      <c r="AP34" s="247">
        <f t="shared" si="12"/>
        <v>0</v>
      </c>
      <c r="AQ34" s="84">
        <f t="shared" si="28"/>
        <v>0</v>
      </c>
      <c r="AR34" s="85">
        <f t="shared" si="29"/>
        <v>0</v>
      </c>
      <c r="AS34" s="85">
        <f t="shared" si="30"/>
        <v>0</v>
      </c>
      <c r="AT34" s="85">
        <f t="shared" si="31"/>
        <v>0</v>
      </c>
      <c r="AU34" s="86" t="e">
        <f t="shared" si="32"/>
        <v>#DIV/0!</v>
      </c>
      <c r="AV34" s="83"/>
      <c r="AW34" s="83"/>
      <c r="AX34" s="83"/>
      <c r="AY34" s="83"/>
      <c r="AZ34" s="84">
        <f t="shared" si="33"/>
        <v>0</v>
      </c>
      <c r="BA34" s="86" t="e">
        <f t="shared" si="34"/>
        <v>#DIV/0!</v>
      </c>
      <c r="BC34" s="53"/>
      <c r="BD34" s="53">
        <f t="shared" si="11"/>
        <v>0</v>
      </c>
      <c r="BE34" s="244">
        <f t="shared" si="13"/>
        <v>0</v>
      </c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</row>
    <row r="35" spans="1:89" s="35" customFormat="1">
      <c r="A35" s="83"/>
      <c r="B35" s="83"/>
      <c r="C35" s="83"/>
      <c r="D35" s="83"/>
      <c r="E35" s="83"/>
      <c r="F35" s="83"/>
      <c r="G35" s="83"/>
      <c r="H35" s="83"/>
      <c r="I35" s="230">
        <f t="shared" si="35"/>
        <v>0</v>
      </c>
      <c r="J35" s="83"/>
      <c r="K35" s="230">
        <f t="shared" si="36"/>
        <v>0</v>
      </c>
      <c r="L35" s="83"/>
      <c r="M35" s="230">
        <f t="shared" si="14"/>
        <v>0</v>
      </c>
      <c r="N35" s="83"/>
      <c r="O35" s="230">
        <f t="shared" si="15"/>
        <v>0</v>
      </c>
      <c r="P35" s="83"/>
      <c r="Q35" s="230">
        <f t="shared" si="16"/>
        <v>0</v>
      </c>
      <c r="R35" s="83"/>
      <c r="S35" s="230">
        <f t="shared" si="17"/>
        <v>0</v>
      </c>
      <c r="T35" s="83"/>
      <c r="U35" s="230">
        <f t="shared" si="18"/>
        <v>0</v>
      </c>
      <c r="V35" s="83"/>
      <c r="W35" s="230">
        <f t="shared" si="19"/>
        <v>0</v>
      </c>
      <c r="X35" s="83"/>
      <c r="Y35" s="230">
        <f t="shared" si="20"/>
        <v>0</v>
      </c>
      <c r="Z35" s="83"/>
      <c r="AA35" s="230">
        <f t="shared" si="21"/>
        <v>0</v>
      </c>
      <c r="AB35" s="83"/>
      <c r="AC35" s="230">
        <f t="shared" si="22"/>
        <v>0</v>
      </c>
      <c r="AD35" s="83"/>
      <c r="AE35" s="230">
        <f t="shared" si="23"/>
        <v>0</v>
      </c>
      <c r="AF35" s="83"/>
      <c r="AG35" s="230">
        <f t="shared" si="24"/>
        <v>0</v>
      </c>
      <c r="AH35" s="83"/>
      <c r="AI35" s="230">
        <f t="shared" si="25"/>
        <v>0</v>
      </c>
      <c r="AJ35" s="108">
        <f t="shared" si="26"/>
        <v>0</v>
      </c>
      <c r="AK35" s="84">
        <f t="shared" si="6"/>
        <v>0</v>
      </c>
      <c r="AL35" s="83"/>
      <c r="AM35" s="83"/>
      <c r="AN35" s="84">
        <f t="shared" si="27"/>
        <v>0</v>
      </c>
      <c r="AO35" s="169">
        <f t="shared" si="7"/>
        <v>0</v>
      </c>
      <c r="AP35" s="247">
        <f t="shared" si="12"/>
        <v>0</v>
      </c>
      <c r="AQ35" s="84">
        <f t="shared" si="28"/>
        <v>0</v>
      </c>
      <c r="AR35" s="85">
        <f t="shared" si="29"/>
        <v>0</v>
      </c>
      <c r="AS35" s="85">
        <f t="shared" si="30"/>
        <v>0</v>
      </c>
      <c r="AT35" s="85">
        <f t="shared" si="31"/>
        <v>0</v>
      </c>
      <c r="AU35" s="86" t="e">
        <f t="shared" si="32"/>
        <v>#DIV/0!</v>
      </c>
      <c r="AV35" s="83"/>
      <c r="AW35" s="83"/>
      <c r="AX35" s="83"/>
      <c r="AY35" s="83"/>
      <c r="AZ35" s="84">
        <f t="shared" si="33"/>
        <v>0</v>
      </c>
      <c r="BA35" s="86" t="e">
        <f t="shared" si="34"/>
        <v>#DIV/0!</v>
      </c>
      <c r="BC35" s="53"/>
      <c r="BD35" s="53">
        <f t="shared" si="11"/>
        <v>0</v>
      </c>
      <c r="BE35" s="244">
        <f t="shared" si="13"/>
        <v>0</v>
      </c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</row>
    <row r="36" spans="1:89" s="35" customFormat="1">
      <c r="A36" s="83"/>
      <c r="B36" s="83"/>
      <c r="C36" s="83"/>
      <c r="D36" s="83"/>
      <c r="E36" s="83"/>
      <c r="F36" s="83"/>
      <c r="G36" s="83"/>
      <c r="H36" s="83"/>
      <c r="I36" s="230">
        <f t="shared" si="35"/>
        <v>0</v>
      </c>
      <c r="J36" s="83"/>
      <c r="K36" s="230">
        <f t="shared" si="36"/>
        <v>0</v>
      </c>
      <c r="L36" s="83"/>
      <c r="M36" s="230">
        <f t="shared" si="14"/>
        <v>0</v>
      </c>
      <c r="N36" s="83"/>
      <c r="O36" s="230">
        <f t="shared" si="15"/>
        <v>0</v>
      </c>
      <c r="P36" s="83"/>
      <c r="Q36" s="230">
        <f t="shared" si="16"/>
        <v>0</v>
      </c>
      <c r="R36" s="83"/>
      <c r="S36" s="230">
        <f t="shared" si="17"/>
        <v>0</v>
      </c>
      <c r="T36" s="83"/>
      <c r="U36" s="230">
        <f t="shared" si="18"/>
        <v>0</v>
      </c>
      <c r="V36" s="83"/>
      <c r="W36" s="230">
        <f t="shared" si="19"/>
        <v>0</v>
      </c>
      <c r="X36" s="83"/>
      <c r="Y36" s="230">
        <f t="shared" si="20"/>
        <v>0</v>
      </c>
      <c r="Z36" s="83"/>
      <c r="AA36" s="230">
        <f t="shared" si="21"/>
        <v>0</v>
      </c>
      <c r="AB36" s="83"/>
      <c r="AC36" s="230">
        <f t="shared" si="22"/>
        <v>0</v>
      </c>
      <c r="AD36" s="83"/>
      <c r="AE36" s="230">
        <f t="shared" si="23"/>
        <v>0</v>
      </c>
      <c r="AF36" s="83"/>
      <c r="AG36" s="230">
        <f t="shared" si="24"/>
        <v>0</v>
      </c>
      <c r="AH36" s="83"/>
      <c r="AI36" s="230">
        <f t="shared" si="25"/>
        <v>0</v>
      </c>
      <c r="AJ36" s="108">
        <f t="shared" si="26"/>
        <v>0</v>
      </c>
      <c r="AK36" s="84">
        <f t="shared" si="6"/>
        <v>0</v>
      </c>
      <c r="AL36" s="83"/>
      <c r="AM36" s="83"/>
      <c r="AN36" s="84">
        <f t="shared" si="27"/>
        <v>0</v>
      </c>
      <c r="AO36" s="169">
        <f t="shared" si="7"/>
        <v>0</v>
      </c>
      <c r="AP36" s="247">
        <f t="shared" si="12"/>
        <v>0</v>
      </c>
      <c r="AQ36" s="84">
        <f t="shared" si="28"/>
        <v>0</v>
      </c>
      <c r="AR36" s="85">
        <f t="shared" si="29"/>
        <v>0</v>
      </c>
      <c r="AS36" s="85">
        <f t="shared" si="30"/>
        <v>0</v>
      </c>
      <c r="AT36" s="85">
        <f t="shared" si="31"/>
        <v>0</v>
      </c>
      <c r="AU36" s="86" t="e">
        <f t="shared" si="32"/>
        <v>#DIV/0!</v>
      </c>
      <c r="AV36" s="83"/>
      <c r="AW36" s="83"/>
      <c r="AX36" s="83"/>
      <c r="AY36" s="83"/>
      <c r="AZ36" s="84">
        <f t="shared" si="33"/>
        <v>0</v>
      </c>
      <c r="BA36" s="86" t="e">
        <f t="shared" si="34"/>
        <v>#DIV/0!</v>
      </c>
      <c r="BC36" s="53"/>
      <c r="BD36" s="53">
        <f t="shared" si="11"/>
        <v>0</v>
      </c>
      <c r="BE36" s="244">
        <f t="shared" si="13"/>
        <v>0</v>
      </c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</row>
    <row r="37" spans="1:89" s="35" customFormat="1">
      <c r="A37" s="83"/>
      <c r="B37" s="83"/>
      <c r="C37" s="83"/>
      <c r="D37" s="83"/>
      <c r="E37" s="83"/>
      <c r="F37" s="83"/>
      <c r="G37" s="83"/>
      <c r="H37" s="83"/>
      <c r="I37" s="230">
        <f t="shared" si="35"/>
        <v>0</v>
      </c>
      <c r="J37" s="83"/>
      <c r="K37" s="230">
        <f t="shared" si="36"/>
        <v>0</v>
      </c>
      <c r="L37" s="83"/>
      <c r="M37" s="230">
        <f t="shared" si="14"/>
        <v>0</v>
      </c>
      <c r="N37" s="83"/>
      <c r="O37" s="230">
        <f t="shared" si="15"/>
        <v>0</v>
      </c>
      <c r="P37" s="83"/>
      <c r="Q37" s="230">
        <f t="shared" si="16"/>
        <v>0</v>
      </c>
      <c r="R37" s="83"/>
      <c r="S37" s="230">
        <f t="shared" si="17"/>
        <v>0</v>
      </c>
      <c r="T37" s="83"/>
      <c r="U37" s="230">
        <f t="shared" si="18"/>
        <v>0</v>
      </c>
      <c r="V37" s="83"/>
      <c r="W37" s="230">
        <f t="shared" si="19"/>
        <v>0</v>
      </c>
      <c r="X37" s="83"/>
      <c r="Y37" s="230">
        <f t="shared" si="20"/>
        <v>0</v>
      </c>
      <c r="Z37" s="83"/>
      <c r="AA37" s="230">
        <f t="shared" si="21"/>
        <v>0</v>
      </c>
      <c r="AB37" s="83"/>
      <c r="AC37" s="230">
        <f t="shared" si="22"/>
        <v>0</v>
      </c>
      <c r="AD37" s="83"/>
      <c r="AE37" s="230">
        <f t="shared" si="23"/>
        <v>0</v>
      </c>
      <c r="AF37" s="83"/>
      <c r="AG37" s="230">
        <f t="shared" si="24"/>
        <v>0</v>
      </c>
      <c r="AH37" s="83"/>
      <c r="AI37" s="230">
        <f t="shared" si="25"/>
        <v>0</v>
      </c>
      <c r="AJ37" s="108">
        <f t="shared" si="26"/>
        <v>0</v>
      </c>
      <c r="AK37" s="84">
        <f t="shared" si="6"/>
        <v>0</v>
      </c>
      <c r="AL37" s="83"/>
      <c r="AM37" s="83"/>
      <c r="AN37" s="84">
        <f t="shared" si="27"/>
        <v>0</v>
      </c>
      <c r="AO37" s="169">
        <f t="shared" si="7"/>
        <v>0</v>
      </c>
      <c r="AP37" s="247">
        <f t="shared" si="12"/>
        <v>0</v>
      </c>
      <c r="AQ37" s="84">
        <f t="shared" si="28"/>
        <v>0</v>
      </c>
      <c r="AR37" s="85">
        <f t="shared" si="29"/>
        <v>0</v>
      </c>
      <c r="AS37" s="85">
        <f t="shared" si="30"/>
        <v>0</v>
      </c>
      <c r="AT37" s="85">
        <f t="shared" si="31"/>
        <v>0</v>
      </c>
      <c r="AU37" s="86" t="e">
        <f t="shared" si="32"/>
        <v>#DIV/0!</v>
      </c>
      <c r="AV37" s="83"/>
      <c r="AW37" s="83"/>
      <c r="AX37" s="83"/>
      <c r="AY37" s="83"/>
      <c r="AZ37" s="84">
        <f t="shared" si="33"/>
        <v>0</v>
      </c>
      <c r="BA37" s="86" t="e">
        <f t="shared" si="34"/>
        <v>#DIV/0!</v>
      </c>
      <c r="BC37" s="53"/>
      <c r="BD37" s="53">
        <f t="shared" si="11"/>
        <v>0</v>
      </c>
      <c r="BE37" s="244">
        <f t="shared" si="13"/>
        <v>0</v>
      </c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</row>
    <row r="38" spans="1:89" s="35" customFormat="1">
      <c r="A38" s="83"/>
      <c r="B38" s="83"/>
      <c r="C38" s="83"/>
      <c r="D38" s="83"/>
      <c r="E38" s="83"/>
      <c r="F38" s="83"/>
      <c r="G38" s="83"/>
      <c r="H38" s="83"/>
      <c r="I38" s="230">
        <f t="shared" si="35"/>
        <v>0</v>
      </c>
      <c r="J38" s="83"/>
      <c r="K38" s="230">
        <f t="shared" si="36"/>
        <v>0</v>
      </c>
      <c r="L38" s="83"/>
      <c r="M38" s="230">
        <f t="shared" si="14"/>
        <v>0</v>
      </c>
      <c r="N38" s="83"/>
      <c r="O38" s="230">
        <f t="shared" si="15"/>
        <v>0</v>
      </c>
      <c r="P38" s="83"/>
      <c r="Q38" s="230">
        <f t="shared" si="16"/>
        <v>0</v>
      </c>
      <c r="R38" s="83"/>
      <c r="S38" s="230">
        <f t="shared" si="17"/>
        <v>0</v>
      </c>
      <c r="T38" s="83"/>
      <c r="U38" s="230">
        <f t="shared" si="18"/>
        <v>0</v>
      </c>
      <c r="V38" s="83"/>
      <c r="W38" s="230">
        <f t="shared" si="19"/>
        <v>0</v>
      </c>
      <c r="X38" s="83"/>
      <c r="Y38" s="230">
        <f t="shared" si="20"/>
        <v>0</v>
      </c>
      <c r="Z38" s="83"/>
      <c r="AA38" s="230">
        <f t="shared" si="21"/>
        <v>0</v>
      </c>
      <c r="AB38" s="83"/>
      <c r="AC38" s="230">
        <f t="shared" si="22"/>
        <v>0</v>
      </c>
      <c r="AD38" s="83"/>
      <c r="AE38" s="230">
        <f t="shared" si="23"/>
        <v>0</v>
      </c>
      <c r="AF38" s="83"/>
      <c r="AG38" s="230">
        <f t="shared" si="24"/>
        <v>0</v>
      </c>
      <c r="AH38" s="83"/>
      <c r="AI38" s="230">
        <f t="shared" si="25"/>
        <v>0</v>
      </c>
      <c r="AJ38" s="108">
        <f t="shared" si="26"/>
        <v>0</v>
      </c>
      <c r="AK38" s="84">
        <f t="shared" si="6"/>
        <v>0</v>
      </c>
      <c r="AL38" s="83"/>
      <c r="AM38" s="83"/>
      <c r="AN38" s="84">
        <f t="shared" si="27"/>
        <v>0</v>
      </c>
      <c r="AO38" s="169">
        <f t="shared" si="7"/>
        <v>0</v>
      </c>
      <c r="AP38" s="247">
        <f t="shared" si="12"/>
        <v>0</v>
      </c>
      <c r="AQ38" s="84">
        <f t="shared" si="28"/>
        <v>0</v>
      </c>
      <c r="AR38" s="85">
        <f t="shared" si="29"/>
        <v>0</v>
      </c>
      <c r="AS38" s="85">
        <f t="shared" si="30"/>
        <v>0</v>
      </c>
      <c r="AT38" s="85">
        <f t="shared" si="31"/>
        <v>0</v>
      </c>
      <c r="AU38" s="86" t="e">
        <f t="shared" si="32"/>
        <v>#DIV/0!</v>
      </c>
      <c r="AV38" s="83"/>
      <c r="AW38" s="83"/>
      <c r="AX38" s="83"/>
      <c r="AY38" s="83"/>
      <c r="AZ38" s="84">
        <f t="shared" si="33"/>
        <v>0</v>
      </c>
      <c r="BA38" s="86" t="e">
        <f t="shared" si="34"/>
        <v>#DIV/0!</v>
      </c>
      <c r="BC38" s="53"/>
      <c r="BD38" s="53">
        <f t="shared" si="11"/>
        <v>0</v>
      </c>
      <c r="BE38" s="244">
        <f t="shared" si="13"/>
        <v>0</v>
      </c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</row>
    <row r="39" spans="1:89" s="35" customFormat="1">
      <c r="A39" s="83"/>
      <c r="B39" s="83"/>
      <c r="C39" s="83"/>
      <c r="D39" s="83"/>
      <c r="E39" s="83"/>
      <c r="F39" s="83"/>
      <c r="G39" s="83"/>
      <c r="H39" s="83"/>
      <c r="I39" s="230">
        <f t="shared" si="35"/>
        <v>0</v>
      </c>
      <c r="J39" s="83"/>
      <c r="K39" s="230">
        <f t="shared" si="36"/>
        <v>0</v>
      </c>
      <c r="L39" s="83"/>
      <c r="M39" s="230">
        <f t="shared" si="14"/>
        <v>0</v>
      </c>
      <c r="N39" s="83"/>
      <c r="O39" s="230">
        <f t="shared" si="15"/>
        <v>0</v>
      </c>
      <c r="P39" s="83"/>
      <c r="Q39" s="230">
        <f t="shared" si="16"/>
        <v>0</v>
      </c>
      <c r="R39" s="83"/>
      <c r="S39" s="230">
        <f t="shared" si="17"/>
        <v>0</v>
      </c>
      <c r="T39" s="83"/>
      <c r="U39" s="230">
        <f t="shared" si="18"/>
        <v>0</v>
      </c>
      <c r="V39" s="83"/>
      <c r="W39" s="230">
        <f t="shared" si="19"/>
        <v>0</v>
      </c>
      <c r="X39" s="83"/>
      <c r="Y39" s="230">
        <f t="shared" si="20"/>
        <v>0</v>
      </c>
      <c r="Z39" s="83"/>
      <c r="AA39" s="230">
        <f t="shared" si="21"/>
        <v>0</v>
      </c>
      <c r="AB39" s="83"/>
      <c r="AC39" s="230">
        <f t="shared" si="22"/>
        <v>0</v>
      </c>
      <c r="AD39" s="83"/>
      <c r="AE39" s="230">
        <f t="shared" si="23"/>
        <v>0</v>
      </c>
      <c r="AF39" s="83"/>
      <c r="AG39" s="230">
        <f t="shared" si="24"/>
        <v>0</v>
      </c>
      <c r="AH39" s="83"/>
      <c r="AI39" s="230">
        <f t="shared" si="25"/>
        <v>0</v>
      </c>
      <c r="AJ39" s="108">
        <f t="shared" si="26"/>
        <v>0</v>
      </c>
      <c r="AK39" s="84">
        <f t="shared" si="6"/>
        <v>0</v>
      </c>
      <c r="AL39" s="83"/>
      <c r="AM39" s="83"/>
      <c r="AN39" s="84">
        <f t="shared" si="27"/>
        <v>0</v>
      </c>
      <c r="AO39" s="169">
        <f t="shared" si="7"/>
        <v>0</v>
      </c>
      <c r="AP39" s="247">
        <f t="shared" si="12"/>
        <v>0</v>
      </c>
      <c r="AQ39" s="84">
        <f t="shared" si="28"/>
        <v>0</v>
      </c>
      <c r="AR39" s="85">
        <f t="shared" si="29"/>
        <v>0</v>
      </c>
      <c r="AS39" s="85">
        <f t="shared" si="30"/>
        <v>0</v>
      </c>
      <c r="AT39" s="85">
        <f t="shared" si="31"/>
        <v>0</v>
      </c>
      <c r="AU39" s="86" t="e">
        <f t="shared" si="32"/>
        <v>#DIV/0!</v>
      </c>
      <c r="AV39" s="83"/>
      <c r="AW39" s="83"/>
      <c r="AX39" s="83"/>
      <c r="AY39" s="83"/>
      <c r="AZ39" s="84">
        <f t="shared" si="33"/>
        <v>0</v>
      </c>
      <c r="BA39" s="86" t="e">
        <f t="shared" si="34"/>
        <v>#DIV/0!</v>
      </c>
      <c r="BC39" s="53"/>
      <c r="BD39" s="53">
        <f t="shared" si="11"/>
        <v>0</v>
      </c>
      <c r="BE39" s="244">
        <f t="shared" si="13"/>
        <v>0</v>
      </c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</row>
    <row r="40" spans="1:89" s="35" customFormat="1">
      <c r="A40" s="83"/>
      <c r="B40" s="83"/>
      <c r="C40" s="83"/>
      <c r="D40" s="83"/>
      <c r="E40" s="83"/>
      <c r="F40" s="83"/>
      <c r="G40" s="83"/>
      <c r="H40" s="83"/>
      <c r="I40" s="230">
        <f t="shared" si="35"/>
        <v>0</v>
      </c>
      <c r="J40" s="83"/>
      <c r="K40" s="230">
        <f t="shared" si="36"/>
        <v>0</v>
      </c>
      <c r="L40" s="83"/>
      <c r="M40" s="230">
        <f t="shared" si="14"/>
        <v>0</v>
      </c>
      <c r="N40" s="83"/>
      <c r="O40" s="230">
        <f t="shared" si="15"/>
        <v>0</v>
      </c>
      <c r="P40" s="83"/>
      <c r="Q40" s="230">
        <f t="shared" si="16"/>
        <v>0</v>
      </c>
      <c r="R40" s="83"/>
      <c r="S40" s="230">
        <f t="shared" si="17"/>
        <v>0</v>
      </c>
      <c r="T40" s="83"/>
      <c r="U40" s="230">
        <f t="shared" si="18"/>
        <v>0</v>
      </c>
      <c r="V40" s="83"/>
      <c r="W40" s="230">
        <f t="shared" si="19"/>
        <v>0</v>
      </c>
      <c r="X40" s="83"/>
      <c r="Y40" s="230">
        <f t="shared" si="20"/>
        <v>0</v>
      </c>
      <c r="Z40" s="83"/>
      <c r="AA40" s="230">
        <f t="shared" si="21"/>
        <v>0</v>
      </c>
      <c r="AB40" s="83"/>
      <c r="AC40" s="230">
        <f t="shared" si="22"/>
        <v>0</v>
      </c>
      <c r="AD40" s="83"/>
      <c r="AE40" s="230">
        <f t="shared" si="23"/>
        <v>0</v>
      </c>
      <c r="AF40" s="83"/>
      <c r="AG40" s="230">
        <f t="shared" si="24"/>
        <v>0</v>
      </c>
      <c r="AH40" s="83"/>
      <c r="AI40" s="230">
        <f t="shared" si="25"/>
        <v>0</v>
      </c>
      <c r="AJ40" s="108">
        <f t="shared" si="26"/>
        <v>0</v>
      </c>
      <c r="AK40" s="84">
        <f t="shared" si="6"/>
        <v>0</v>
      </c>
      <c r="AL40" s="83"/>
      <c r="AM40" s="83"/>
      <c r="AN40" s="84">
        <f t="shared" si="27"/>
        <v>0</v>
      </c>
      <c r="AO40" s="169">
        <f t="shared" si="7"/>
        <v>0</v>
      </c>
      <c r="AP40" s="247">
        <f t="shared" si="12"/>
        <v>0</v>
      </c>
      <c r="AQ40" s="84">
        <f t="shared" si="28"/>
        <v>0</v>
      </c>
      <c r="AR40" s="85">
        <f t="shared" si="29"/>
        <v>0</v>
      </c>
      <c r="AS40" s="85">
        <f t="shared" si="30"/>
        <v>0</v>
      </c>
      <c r="AT40" s="85">
        <f t="shared" si="31"/>
        <v>0</v>
      </c>
      <c r="AU40" s="86" t="e">
        <f t="shared" si="32"/>
        <v>#DIV/0!</v>
      </c>
      <c r="AV40" s="83"/>
      <c r="AW40" s="83"/>
      <c r="AX40" s="83"/>
      <c r="AY40" s="83"/>
      <c r="AZ40" s="84">
        <f t="shared" si="33"/>
        <v>0</v>
      </c>
      <c r="BA40" s="86" t="e">
        <f t="shared" si="34"/>
        <v>#DIV/0!</v>
      </c>
      <c r="BC40" s="53"/>
      <c r="BD40" s="53">
        <f t="shared" si="11"/>
        <v>0</v>
      </c>
      <c r="BE40" s="244">
        <f t="shared" si="13"/>
        <v>0</v>
      </c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</row>
    <row r="41" spans="1:89" s="35" customFormat="1">
      <c r="A41" s="83"/>
      <c r="B41" s="83"/>
      <c r="C41" s="83"/>
      <c r="D41" s="83"/>
      <c r="E41" s="83"/>
      <c r="F41" s="83"/>
      <c r="G41" s="83"/>
      <c r="H41" s="83"/>
      <c r="I41" s="230">
        <f t="shared" si="35"/>
        <v>0</v>
      </c>
      <c r="J41" s="83"/>
      <c r="K41" s="230">
        <f t="shared" si="36"/>
        <v>0</v>
      </c>
      <c r="L41" s="83"/>
      <c r="M41" s="230">
        <f t="shared" si="14"/>
        <v>0</v>
      </c>
      <c r="N41" s="83"/>
      <c r="O41" s="230">
        <f t="shared" si="15"/>
        <v>0</v>
      </c>
      <c r="P41" s="83"/>
      <c r="Q41" s="230">
        <f t="shared" si="16"/>
        <v>0</v>
      </c>
      <c r="R41" s="83"/>
      <c r="S41" s="230">
        <f t="shared" si="17"/>
        <v>0</v>
      </c>
      <c r="T41" s="83"/>
      <c r="U41" s="230">
        <f t="shared" si="18"/>
        <v>0</v>
      </c>
      <c r="V41" s="83"/>
      <c r="W41" s="230">
        <f t="shared" si="19"/>
        <v>0</v>
      </c>
      <c r="X41" s="83"/>
      <c r="Y41" s="230">
        <f t="shared" si="20"/>
        <v>0</v>
      </c>
      <c r="Z41" s="83"/>
      <c r="AA41" s="230">
        <f t="shared" si="21"/>
        <v>0</v>
      </c>
      <c r="AB41" s="83"/>
      <c r="AC41" s="230">
        <f t="shared" si="22"/>
        <v>0</v>
      </c>
      <c r="AD41" s="83"/>
      <c r="AE41" s="230">
        <f t="shared" si="23"/>
        <v>0</v>
      </c>
      <c r="AF41" s="83"/>
      <c r="AG41" s="230">
        <f t="shared" si="24"/>
        <v>0</v>
      </c>
      <c r="AH41" s="83"/>
      <c r="AI41" s="230">
        <f t="shared" si="25"/>
        <v>0</v>
      </c>
      <c r="AJ41" s="108">
        <f t="shared" si="26"/>
        <v>0</v>
      </c>
      <c r="AK41" s="84">
        <f t="shared" si="6"/>
        <v>0</v>
      </c>
      <c r="AL41" s="83"/>
      <c r="AM41" s="83"/>
      <c r="AN41" s="84">
        <f t="shared" si="27"/>
        <v>0</v>
      </c>
      <c r="AO41" s="169">
        <f t="shared" si="7"/>
        <v>0</v>
      </c>
      <c r="AP41" s="247">
        <f t="shared" si="12"/>
        <v>0</v>
      </c>
      <c r="AQ41" s="84">
        <f t="shared" si="28"/>
        <v>0</v>
      </c>
      <c r="AR41" s="85">
        <f t="shared" si="29"/>
        <v>0</v>
      </c>
      <c r="AS41" s="85">
        <f t="shared" si="30"/>
        <v>0</v>
      </c>
      <c r="AT41" s="85">
        <f t="shared" si="31"/>
        <v>0</v>
      </c>
      <c r="AU41" s="86" t="e">
        <f t="shared" si="32"/>
        <v>#DIV/0!</v>
      </c>
      <c r="AV41" s="83"/>
      <c r="AW41" s="83"/>
      <c r="AX41" s="83"/>
      <c r="AY41" s="83"/>
      <c r="AZ41" s="84">
        <f t="shared" si="33"/>
        <v>0</v>
      </c>
      <c r="BA41" s="86" t="e">
        <f t="shared" si="34"/>
        <v>#DIV/0!</v>
      </c>
      <c r="BC41" s="53"/>
      <c r="BD41" s="53">
        <f t="shared" si="11"/>
        <v>0</v>
      </c>
      <c r="BE41" s="244">
        <f t="shared" si="13"/>
        <v>0</v>
      </c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</row>
    <row r="42" spans="1:89" s="35" customFormat="1">
      <c r="A42" s="83"/>
      <c r="B42" s="83"/>
      <c r="C42" s="83"/>
      <c r="D42" s="83"/>
      <c r="E42" s="83"/>
      <c r="F42" s="83"/>
      <c r="G42" s="83"/>
      <c r="H42" s="83"/>
      <c r="I42" s="230">
        <f t="shared" si="35"/>
        <v>0</v>
      </c>
      <c r="J42" s="83"/>
      <c r="K42" s="230">
        <f t="shared" si="36"/>
        <v>0</v>
      </c>
      <c r="L42" s="83"/>
      <c r="M42" s="230">
        <f t="shared" si="14"/>
        <v>0</v>
      </c>
      <c r="N42" s="83"/>
      <c r="O42" s="230">
        <f t="shared" si="15"/>
        <v>0</v>
      </c>
      <c r="P42" s="83"/>
      <c r="Q42" s="230">
        <f t="shared" si="16"/>
        <v>0</v>
      </c>
      <c r="R42" s="83"/>
      <c r="S42" s="230">
        <f t="shared" si="17"/>
        <v>0</v>
      </c>
      <c r="T42" s="83"/>
      <c r="U42" s="230">
        <f t="shared" si="18"/>
        <v>0</v>
      </c>
      <c r="V42" s="83"/>
      <c r="W42" s="230">
        <f t="shared" si="19"/>
        <v>0</v>
      </c>
      <c r="X42" s="83"/>
      <c r="Y42" s="230">
        <f t="shared" si="20"/>
        <v>0</v>
      </c>
      <c r="Z42" s="83"/>
      <c r="AA42" s="230">
        <f t="shared" si="21"/>
        <v>0</v>
      </c>
      <c r="AB42" s="83"/>
      <c r="AC42" s="230">
        <f t="shared" si="22"/>
        <v>0</v>
      </c>
      <c r="AD42" s="83"/>
      <c r="AE42" s="230">
        <f t="shared" si="23"/>
        <v>0</v>
      </c>
      <c r="AF42" s="83"/>
      <c r="AG42" s="230">
        <f t="shared" si="24"/>
        <v>0</v>
      </c>
      <c r="AH42" s="83"/>
      <c r="AI42" s="230">
        <f t="shared" si="25"/>
        <v>0</v>
      </c>
      <c r="AJ42" s="108">
        <f t="shared" si="26"/>
        <v>0</v>
      </c>
      <c r="AK42" s="84">
        <f t="shared" si="6"/>
        <v>0</v>
      </c>
      <c r="AL42" s="83"/>
      <c r="AM42" s="83"/>
      <c r="AN42" s="84">
        <f t="shared" si="27"/>
        <v>0</v>
      </c>
      <c r="AO42" s="169">
        <f t="shared" si="7"/>
        <v>0</v>
      </c>
      <c r="AP42" s="247">
        <f t="shared" si="12"/>
        <v>0</v>
      </c>
      <c r="AQ42" s="84">
        <f t="shared" si="28"/>
        <v>0</v>
      </c>
      <c r="AR42" s="85">
        <f t="shared" si="29"/>
        <v>0</v>
      </c>
      <c r="AS42" s="85">
        <f t="shared" si="30"/>
        <v>0</v>
      </c>
      <c r="AT42" s="85">
        <f t="shared" si="31"/>
        <v>0</v>
      </c>
      <c r="AU42" s="86" t="e">
        <f t="shared" si="32"/>
        <v>#DIV/0!</v>
      </c>
      <c r="AV42" s="83"/>
      <c r="AW42" s="83"/>
      <c r="AX42" s="83"/>
      <c r="AY42" s="83"/>
      <c r="AZ42" s="84">
        <f t="shared" si="33"/>
        <v>0</v>
      </c>
      <c r="BA42" s="86" t="e">
        <f t="shared" si="34"/>
        <v>#DIV/0!</v>
      </c>
      <c r="BC42" s="53"/>
      <c r="BD42" s="53">
        <f t="shared" si="11"/>
        <v>0</v>
      </c>
      <c r="BE42" s="244">
        <f t="shared" si="13"/>
        <v>0</v>
      </c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</row>
    <row r="43" spans="1:89" s="35" customFormat="1">
      <c r="A43" s="83"/>
      <c r="B43" s="83"/>
      <c r="C43" s="83"/>
      <c r="D43" s="83"/>
      <c r="E43" s="83"/>
      <c r="F43" s="83"/>
      <c r="G43" s="83"/>
      <c r="H43" s="83"/>
      <c r="I43" s="230">
        <f t="shared" si="35"/>
        <v>0</v>
      </c>
      <c r="J43" s="83"/>
      <c r="K43" s="230">
        <f t="shared" si="36"/>
        <v>0</v>
      </c>
      <c r="L43" s="83"/>
      <c r="M43" s="230">
        <f t="shared" si="14"/>
        <v>0</v>
      </c>
      <c r="N43" s="83"/>
      <c r="O43" s="230">
        <f t="shared" si="15"/>
        <v>0</v>
      </c>
      <c r="P43" s="83"/>
      <c r="Q43" s="230">
        <f t="shared" si="16"/>
        <v>0</v>
      </c>
      <c r="R43" s="83"/>
      <c r="S43" s="230">
        <f t="shared" si="17"/>
        <v>0</v>
      </c>
      <c r="T43" s="83"/>
      <c r="U43" s="230">
        <f t="shared" si="18"/>
        <v>0</v>
      </c>
      <c r="V43" s="83"/>
      <c r="W43" s="230">
        <f t="shared" si="19"/>
        <v>0</v>
      </c>
      <c r="X43" s="83"/>
      <c r="Y43" s="230">
        <f t="shared" si="20"/>
        <v>0</v>
      </c>
      <c r="Z43" s="83"/>
      <c r="AA43" s="230">
        <f t="shared" si="21"/>
        <v>0</v>
      </c>
      <c r="AB43" s="83"/>
      <c r="AC43" s="230">
        <f t="shared" si="22"/>
        <v>0</v>
      </c>
      <c r="AD43" s="83"/>
      <c r="AE43" s="230">
        <f t="shared" si="23"/>
        <v>0</v>
      </c>
      <c r="AF43" s="83"/>
      <c r="AG43" s="230">
        <f t="shared" si="24"/>
        <v>0</v>
      </c>
      <c r="AH43" s="83"/>
      <c r="AI43" s="230">
        <f t="shared" si="25"/>
        <v>0</v>
      </c>
      <c r="AJ43" s="108">
        <f t="shared" si="26"/>
        <v>0</v>
      </c>
      <c r="AK43" s="84">
        <f t="shared" si="6"/>
        <v>0</v>
      </c>
      <c r="AL43" s="83"/>
      <c r="AM43" s="83"/>
      <c r="AN43" s="84">
        <f t="shared" si="27"/>
        <v>0</v>
      </c>
      <c r="AO43" s="169">
        <f t="shared" si="7"/>
        <v>0</v>
      </c>
      <c r="AP43" s="247">
        <f t="shared" si="12"/>
        <v>0</v>
      </c>
      <c r="AQ43" s="84">
        <f t="shared" si="28"/>
        <v>0</v>
      </c>
      <c r="AR43" s="85">
        <f t="shared" si="29"/>
        <v>0</v>
      </c>
      <c r="AS43" s="85">
        <f t="shared" si="30"/>
        <v>0</v>
      </c>
      <c r="AT43" s="85">
        <f t="shared" si="31"/>
        <v>0</v>
      </c>
      <c r="AU43" s="86" t="e">
        <f t="shared" si="32"/>
        <v>#DIV/0!</v>
      </c>
      <c r="AV43" s="83"/>
      <c r="AW43" s="83"/>
      <c r="AX43" s="83"/>
      <c r="AY43" s="83"/>
      <c r="AZ43" s="84">
        <f t="shared" si="33"/>
        <v>0</v>
      </c>
      <c r="BA43" s="86" t="e">
        <f t="shared" si="34"/>
        <v>#DIV/0!</v>
      </c>
      <c r="BC43" s="53"/>
      <c r="BD43" s="53">
        <f t="shared" si="11"/>
        <v>0</v>
      </c>
      <c r="BE43" s="244">
        <f t="shared" si="13"/>
        <v>0</v>
      </c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</row>
    <row r="44" spans="1:89" s="35" customFormat="1">
      <c r="A44" s="83"/>
      <c r="B44" s="83"/>
      <c r="C44" s="83"/>
      <c r="D44" s="83"/>
      <c r="E44" s="83"/>
      <c r="F44" s="83"/>
      <c r="G44" s="83"/>
      <c r="H44" s="83"/>
      <c r="I44" s="230">
        <f t="shared" si="35"/>
        <v>0</v>
      </c>
      <c r="J44" s="83"/>
      <c r="K44" s="230">
        <f t="shared" si="36"/>
        <v>0</v>
      </c>
      <c r="L44" s="83"/>
      <c r="M44" s="230">
        <f t="shared" si="14"/>
        <v>0</v>
      </c>
      <c r="N44" s="83"/>
      <c r="O44" s="230">
        <f t="shared" si="15"/>
        <v>0</v>
      </c>
      <c r="P44" s="83"/>
      <c r="Q44" s="230">
        <f t="shared" si="16"/>
        <v>0</v>
      </c>
      <c r="R44" s="83"/>
      <c r="S44" s="230">
        <f t="shared" si="17"/>
        <v>0</v>
      </c>
      <c r="T44" s="83"/>
      <c r="U44" s="230">
        <f t="shared" si="18"/>
        <v>0</v>
      </c>
      <c r="V44" s="83"/>
      <c r="W44" s="230">
        <f t="shared" si="19"/>
        <v>0</v>
      </c>
      <c r="X44" s="83"/>
      <c r="Y44" s="230">
        <f t="shared" si="20"/>
        <v>0</v>
      </c>
      <c r="Z44" s="83"/>
      <c r="AA44" s="230">
        <f t="shared" si="21"/>
        <v>0</v>
      </c>
      <c r="AB44" s="83"/>
      <c r="AC44" s="230">
        <f t="shared" si="22"/>
        <v>0</v>
      </c>
      <c r="AD44" s="83"/>
      <c r="AE44" s="230">
        <f t="shared" si="23"/>
        <v>0</v>
      </c>
      <c r="AF44" s="83"/>
      <c r="AG44" s="230">
        <f t="shared" si="24"/>
        <v>0</v>
      </c>
      <c r="AH44" s="83"/>
      <c r="AI44" s="230">
        <f t="shared" si="25"/>
        <v>0</v>
      </c>
      <c r="AJ44" s="108">
        <f t="shared" si="26"/>
        <v>0</v>
      </c>
      <c r="AK44" s="84">
        <f t="shared" si="6"/>
        <v>0</v>
      </c>
      <c r="AL44" s="83"/>
      <c r="AM44" s="83"/>
      <c r="AN44" s="84">
        <f t="shared" si="27"/>
        <v>0</v>
      </c>
      <c r="AO44" s="169">
        <f t="shared" si="7"/>
        <v>0</v>
      </c>
      <c r="AP44" s="247">
        <f t="shared" si="12"/>
        <v>0</v>
      </c>
      <c r="AQ44" s="84">
        <f t="shared" si="28"/>
        <v>0</v>
      </c>
      <c r="AR44" s="85">
        <f t="shared" si="29"/>
        <v>0</v>
      </c>
      <c r="AS44" s="85">
        <f t="shared" si="30"/>
        <v>0</v>
      </c>
      <c r="AT44" s="85">
        <f t="shared" si="31"/>
        <v>0</v>
      </c>
      <c r="AU44" s="86" t="e">
        <f t="shared" si="32"/>
        <v>#DIV/0!</v>
      </c>
      <c r="AV44" s="83"/>
      <c r="AW44" s="83"/>
      <c r="AX44" s="83"/>
      <c r="AY44" s="83"/>
      <c r="AZ44" s="84">
        <f t="shared" si="33"/>
        <v>0</v>
      </c>
      <c r="BA44" s="86" t="e">
        <f t="shared" si="34"/>
        <v>#DIV/0!</v>
      </c>
      <c r="BC44" s="53"/>
      <c r="BD44" s="53">
        <f t="shared" si="11"/>
        <v>0</v>
      </c>
      <c r="BE44" s="244">
        <f t="shared" si="13"/>
        <v>0</v>
      </c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</row>
    <row r="45" spans="1:89" s="35" customFormat="1">
      <c r="A45" s="83"/>
      <c r="B45" s="83"/>
      <c r="C45" s="83"/>
      <c r="D45" s="83"/>
      <c r="E45" s="83"/>
      <c r="F45" s="83"/>
      <c r="G45" s="83"/>
      <c r="H45" s="83"/>
      <c r="I45" s="230">
        <f t="shared" si="35"/>
        <v>0</v>
      </c>
      <c r="J45" s="83"/>
      <c r="K45" s="230">
        <f t="shared" si="36"/>
        <v>0</v>
      </c>
      <c r="L45" s="83"/>
      <c r="M45" s="230">
        <f t="shared" si="14"/>
        <v>0</v>
      </c>
      <c r="N45" s="83"/>
      <c r="O45" s="230">
        <f t="shared" si="15"/>
        <v>0</v>
      </c>
      <c r="P45" s="83"/>
      <c r="Q45" s="230">
        <f t="shared" si="16"/>
        <v>0</v>
      </c>
      <c r="R45" s="83"/>
      <c r="S45" s="230">
        <f t="shared" si="17"/>
        <v>0</v>
      </c>
      <c r="T45" s="83"/>
      <c r="U45" s="230">
        <f t="shared" si="18"/>
        <v>0</v>
      </c>
      <c r="V45" s="83"/>
      <c r="W45" s="230">
        <f t="shared" si="19"/>
        <v>0</v>
      </c>
      <c r="X45" s="83"/>
      <c r="Y45" s="230">
        <f t="shared" si="20"/>
        <v>0</v>
      </c>
      <c r="Z45" s="83"/>
      <c r="AA45" s="230">
        <f t="shared" si="21"/>
        <v>0</v>
      </c>
      <c r="AB45" s="83"/>
      <c r="AC45" s="230">
        <f t="shared" si="22"/>
        <v>0</v>
      </c>
      <c r="AD45" s="83"/>
      <c r="AE45" s="230">
        <f t="shared" si="23"/>
        <v>0</v>
      </c>
      <c r="AF45" s="83"/>
      <c r="AG45" s="230">
        <f t="shared" si="24"/>
        <v>0</v>
      </c>
      <c r="AH45" s="83"/>
      <c r="AI45" s="230">
        <f t="shared" si="25"/>
        <v>0</v>
      </c>
      <c r="AJ45" s="108">
        <f t="shared" si="26"/>
        <v>0</v>
      </c>
      <c r="AK45" s="84">
        <f t="shared" si="6"/>
        <v>0</v>
      </c>
      <c r="AL45" s="83"/>
      <c r="AM45" s="83"/>
      <c r="AN45" s="84">
        <f t="shared" si="27"/>
        <v>0</v>
      </c>
      <c r="AO45" s="169">
        <f t="shared" si="7"/>
        <v>0</v>
      </c>
      <c r="AP45" s="247">
        <f t="shared" si="12"/>
        <v>0</v>
      </c>
      <c r="AQ45" s="84">
        <f t="shared" si="28"/>
        <v>0</v>
      </c>
      <c r="AR45" s="85">
        <f t="shared" si="29"/>
        <v>0</v>
      </c>
      <c r="AS45" s="85">
        <f t="shared" si="30"/>
        <v>0</v>
      </c>
      <c r="AT45" s="85">
        <f t="shared" si="31"/>
        <v>0</v>
      </c>
      <c r="AU45" s="86" t="e">
        <f t="shared" si="32"/>
        <v>#DIV/0!</v>
      </c>
      <c r="AV45" s="83"/>
      <c r="AW45" s="83"/>
      <c r="AX45" s="83"/>
      <c r="AY45" s="83"/>
      <c r="AZ45" s="84">
        <f t="shared" si="33"/>
        <v>0</v>
      </c>
      <c r="BA45" s="86" t="e">
        <f t="shared" si="34"/>
        <v>#DIV/0!</v>
      </c>
      <c r="BC45" s="53"/>
      <c r="BD45" s="53">
        <f t="shared" si="11"/>
        <v>0</v>
      </c>
      <c r="BE45" s="244">
        <f t="shared" si="13"/>
        <v>0</v>
      </c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</row>
    <row r="46" spans="1:89" s="35" customFormat="1">
      <c r="A46" s="83"/>
      <c r="B46" s="83"/>
      <c r="C46" s="83"/>
      <c r="D46" s="83"/>
      <c r="E46" s="83"/>
      <c r="F46" s="83"/>
      <c r="G46" s="83"/>
      <c r="H46" s="83"/>
      <c r="I46" s="230">
        <f t="shared" si="35"/>
        <v>0</v>
      </c>
      <c r="J46" s="83"/>
      <c r="K46" s="230">
        <f t="shared" si="36"/>
        <v>0</v>
      </c>
      <c r="L46" s="83"/>
      <c r="M46" s="230">
        <f t="shared" si="14"/>
        <v>0</v>
      </c>
      <c r="N46" s="83"/>
      <c r="O46" s="230">
        <f t="shared" si="15"/>
        <v>0</v>
      </c>
      <c r="P46" s="83"/>
      <c r="Q46" s="230">
        <f t="shared" si="16"/>
        <v>0</v>
      </c>
      <c r="R46" s="83"/>
      <c r="S46" s="230">
        <f t="shared" si="17"/>
        <v>0</v>
      </c>
      <c r="T46" s="83"/>
      <c r="U46" s="230">
        <f t="shared" si="18"/>
        <v>0</v>
      </c>
      <c r="V46" s="83"/>
      <c r="W46" s="230">
        <f t="shared" si="19"/>
        <v>0</v>
      </c>
      <c r="X46" s="83"/>
      <c r="Y46" s="230">
        <f t="shared" si="20"/>
        <v>0</v>
      </c>
      <c r="Z46" s="83"/>
      <c r="AA46" s="230">
        <f t="shared" si="21"/>
        <v>0</v>
      </c>
      <c r="AB46" s="83"/>
      <c r="AC46" s="230">
        <f t="shared" si="22"/>
        <v>0</v>
      </c>
      <c r="AD46" s="83"/>
      <c r="AE46" s="230">
        <f t="shared" si="23"/>
        <v>0</v>
      </c>
      <c r="AF46" s="83"/>
      <c r="AG46" s="230">
        <f t="shared" si="24"/>
        <v>0</v>
      </c>
      <c r="AH46" s="83"/>
      <c r="AI46" s="230">
        <f t="shared" si="25"/>
        <v>0</v>
      </c>
      <c r="AJ46" s="108">
        <f t="shared" si="26"/>
        <v>0</v>
      </c>
      <c r="AK46" s="84">
        <f t="shared" si="6"/>
        <v>0</v>
      </c>
      <c r="AL46" s="83"/>
      <c r="AM46" s="83"/>
      <c r="AN46" s="84">
        <f t="shared" si="27"/>
        <v>0</v>
      </c>
      <c r="AO46" s="169">
        <f t="shared" si="7"/>
        <v>0</v>
      </c>
      <c r="AP46" s="247">
        <f t="shared" si="12"/>
        <v>0</v>
      </c>
      <c r="AQ46" s="84">
        <f t="shared" si="28"/>
        <v>0</v>
      </c>
      <c r="AR46" s="85">
        <f t="shared" si="29"/>
        <v>0</v>
      </c>
      <c r="AS46" s="85">
        <f t="shared" si="30"/>
        <v>0</v>
      </c>
      <c r="AT46" s="85">
        <f t="shared" si="31"/>
        <v>0</v>
      </c>
      <c r="AU46" s="86" t="e">
        <f t="shared" si="32"/>
        <v>#DIV/0!</v>
      </c>
      <c r="AV46" s="83"/>
      <c r="AW46" s="83"/>
      <c r="AX46" s="83"/>
      <c r="AY46" s="83"/>
      <c r="AZ46" s="84">
        <f t="shared" si="33"/>
        <v>0</v>
      </c>
      <c r="BA46" s="86" t="e">
        <f t="shared" si="34"/>
        <v>#DIV/0!</v>
      </c>
      <c r="BC46" s="53"/>
      <c r="BD46" s="53">
        <f t="shared" si="11"/>
        <v>0</v>
      </c>
      <c r="BE46" s="244">
        <f t="shared" si="13"/>
        <v>0</v>
      </c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</row>
    <row r="47" spans="1:89" s="35" customFormat="1">
      <c r="A47" s="83"/>
      <c r="B47" s="83"/>
      <c r="C47" s="83"/>
      <c r="D47" s="83"/>
      <c r="E47" s="83"/>
      <c r="F47" s="83"/>
      <c r="G47" s="83"/>
      <c r="H47" s="83"/>
      <c r="I47" s="230">
        <f t="shared" si="35"/>
        <v>0</v>
      </c>
      <c r="J47" s="83"/>
      <c r="K47" s="230">
        <f t="shared" si="36"/>
        <v>0</v>
      </c>
      <c r="L47" s="83"/>
      <c r="M47" s="230">
        <f t="shared" si="14"/>
        <v>0</v>
      </c>
      <c r="N47" s="83"/>
      <c r="O47" s="230">
        <f t="shared" si="15"/>
        <v>0</v>
      </c>
      <c r="P47" s="83"/>
      <c r="Q47" s="230">
        <f t="shared" si="16"/>
        <v>0</v>
      </c>
      <c r="R47" s="83"/>
      <c r="S47" s="230">
        <f t="shared" si="17"/>
        <v>0</v>
      </c>
      <c r="T47" s="83"/>
      <c r="U47" s="230">
        <f t="shared" si="18"/>
        <v>0</v>
      </c>
      <c r="V47" s="83"/>
      <c r="W47" s="230">
        <f t="shared" si="19"/>
        <v>0</v>
      </c>
      <c r="X47" s="83"/>
      <c r="Y47" s="230">
        <f t="shared" si="20"/>
        <v>0</v>
      </c>
      <c r="Z47" s="83"/>
      <c r="AA47" s="230">
        <f t="shared" si="21"/>
        <v>0</v>
      </c>
      <c r="AB47" s="83"/>
      <c r="AC47" s="230">
        <f t="shared" si="22"/>
        <v>0</v>
      </c>
      <c r="AD47" s="83"/>
      <c r="AE47" s="230">
        <f t="shared" si="23"/>
        <v>0</v>
      </c>
      <c r="AF47" s="83"/>
      <c r="AG47" s="230">
        <f t="shared" si="24"/>
        <v>0</v>
      </c>
      <c r="AH47" s="83"/>
      <c r="AI47" s="230">
        <f t="shared" si="25"/>
        <v>0</v>
      </c>
      <c r="AJ47" s="108">
        <f t="shared" si="26"/>
        <v>0</v>
      </c>
      <c r="AK47" s="84">
        <f t="shared" si="6"/>
        <v>0</v>
      </c>
      <c r="AL47" s="83"/>
      <c r="AM47" s="83"/>
      <c r="AN47" s="84">
        <f t="shared" si="27"/>
        <v>0</v>
      </c>
      <c r="AO47" s="169">
        <f t="shared" si="7"/>
        <v>0</v>
      </c>
      <c r="AP47" s="247">
        <f t="shared" si="12"/>
        <v>0</v>
      </c>
      <c r="AQ47" s="84">
        <f t="shared" si="28"/>
        <v>0</v>
      </c>
      <c r="AR47" s="85">
        <f t="shared" si="29"/>
        <v>0</v>
      </c>
      <c r="AS47" s="85">
        <f t="shared" si="30"/>
        <v>0</v>
      </c>
      <c r="AT47" s="85">
        <f t="shared" si="31"/>
        <v>0</v>
      </c>
      <c r="AU47" s="86" t="e">
        <f t="shared" si="32"/>
        <v>#DIV/0!</v>
      </c>
      <c r="AV47" s="83"/>
      <c r="AW47" s="83"/>
      <c r="AX47" s="83"/>
      <c r="AY47" s="83"/>
      <c r="AZ47" s="84">
        <f t="shared" si="33"/>
        <v>0</v>
      </c>
      <c r="BA47" s="86" t="e">
        <f t="shared" si="34"/>
        <v>#DIV/0!</v>
      </c>
      <c r="BC47" s="53"/>
      <c r="BD47" s="53">
        <f t="shared" si="11"/>
        <v>0</v>
      </c>
      <c r="BE47" s="244">
        <f t="shared" si="13"/>
        <v>0</v>
      </c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</row>
    <row r="48" spans="1:89" s="35" customFormat="1">
      <c r="A48" s="83"/>
      <c r="B48" s="83"/>
      <c r="C48" s="83"/>
      <c r="D48" s="83"/>
      <c r="E48" s="83"/>
      <c r="F48" s="83"/>
      <c r="G48" s="83"/>
      <c r="H48" s="83"/>
      <c r="I48" s="230">
        <f t="shared" si="35"/>
        <v>0</v>
      </c>
      <c r="J48" s="83"/>
      <c r="K48" s="230">
        <f t="shared" si="36"/>
        <v>0</v>
      </c>
      <c r="L48" s="83"/>
      <c r="M48" s="230">
        <f t="shared" si="14"/>
        <v>0</v>
      </c>
      <c r="N48" s="83"/>
      <c r="O48" s="230">
        <f t="shared" si="15"/>
        <v>0</v>
      </c>
      <c r="P48" s="83"/>
      <c r="Q48" s="230">
        <f t="shared" si="16"/>
        <v>0</v>
      </c>
      <c r="R48" s="83"/>
      <c r="S48" s="230">
        <f t="shared" si="17"/>
        <v>0</v>
      </c>
      <c r="T48" s="83"/>
      <c r="U48" s="230">
        <f t="shared" si="18"/>
        <v>0</v>
      </c>
      <c r="V48" s="83"/>
      <c r="W48" s="230">
        <f t="shared" si="19"/>
        <v>0</v>
      </c>
      <c r="X48" s="83"/>
      <c r="Y48" s="230">
        <f t="shared" si="20"/>
        <v>0</v>
      </c>
      <c r="Z48" s="83"/>
      <c r="AA48" s="230">
        <f t="shared" si="21"/>
        <v>0</v>
      </c>
      <c r="AB48" s="83"/>
      <c r="AC48" s="230">
        <f t="shared" si="22"/>
        <v>0</v>
      </c>
      <c r="AD48" s="83"/>
      <c r="AE48" s="230">
        <f t="shared" si="23"/>
        <v>0</v>
      </c>
      <c r="AF48" s="83"/>
      <c r="AG48" s="230">
        <f t="shared" si="24"/>
        <v>0</v>
      </c>
      <c r="AH48" s="83"/>
      <c r="AI48" s="230">
        <f t="shared" si="25"/>
        <v>0</v>
      </c>
      <c r="AJ48" s="108">
        <f t="shared" si="26"/>
        <v>0</v>
      </c>
      <c r="AK48" s="84">
        <f t="shared" si="6"/>
        <v>0</v>
      </c>
      <c r="AL48" s="83"/>
      <c r="AM48" s="83"/>
      <c r="AN48" s="84">
        <f t="shared" si="27"/>
        <v>0</v>
      </c>
      <c r="AO48" s="169">
        <f t="shared" si="7"/>
        <v>0</v>
      </c>
      <c r="AP48" s="247">
        <f t="shared" si="12"/>
        <v>0</v>
      </c>
      <c r="AQ48" s="84">
        <f t="shared" si="28"/>
        <v>0</v>
      </c>
      <c r="AR48" s="85">
        <f t="shared" si="29"/>
        <v>0</v>
      </c>
      <c r="AS48" s="85">
        <f t="shared" si="30"/>
        <v>0</v>
      </c>
      <c r="AT48" s="85">
        <f t="shared" si="31"/>
        <v>0</v>
      </c>
      <c r="AU48" s="86" t="e">
        <f t="shared" si="32"/>
        <v>#DIV/0!</v>
      </c>
      <c r="AV48" s="83"/>
      <c r="AW48" s="83"/>
      <c r="AX48" s="83"/>
      <c r="AY48" s="83"/>
      <c r="AZ48" s="84">
        <f t="shared" si="33"/>
        <v>0</v>
      </c>
      <c r="BA48" s="86" t="e">
        <f t="shared" si="34"/>
        <v>#DIV/0!</v>
      </c>
      <c r="BC48" s="53"/>
      <c r="BD48" s="53">
        <f t="shared" si="11"/>
        <v>0</v>
      </c>
      <c r="BE48" s="244">
        <f t="shared" si="13"/>
        <v>0</v>
      </c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  <c r="CH48" s="53"/>
      <c r="CI48" s="53"/>
      <c r="CJ48" s="53"/>
      <c r="CK48" s="53"/>
    </row>
    <row r="49" spans="1:89" s="35" customFormat="1">
      <c r="A49" s="83"/>
      <c r="B49" s="83"/>
      <c r="C49" s="83"/>
      <c r="D49" s="83"/>
      <c r="E49" s="83"/>
      <c r="F49" s="83"/>
      <c r="G49" s="83"/>
      <c r="H49" s="83"/>
      <c r="I49" s="230">
        <f t="shared" si="35"/>
        <v>0</v>
      </c>
      <c r="J49" s="83"/>
      <c r="K49" s="230">
        <f t="shared" si="36"/>
        <v>0</v>
      </c>
      <c r="L49" s="83"/>
      <c r="M49" s="230">
        <f t="shared" si="14"/>
        <v>0</v>
      </c>
      <c r="N49" s="83"/>
      <c r="O49" s="230">
        <f t="shared" si="15"/>
        <v>0</v>
      </c>
      <c r="P49" s="83"/>
      <c r="Q49" s="230">
        <f t="shared" si="16"/>
        <v>0</v>
      </c>
      <c r="R49" s="83"/>
      <c r="S49" s="230">
        <f t="shared" si="17"/>
        <v>0</v>
      </c>
      <c r="T49" s="83"/>
      <c r="U49" s="230">
        <f t="shared" si="18"/>
        <v>0</v>
      </c>
      <c r="V49" s="83"/>
      <c r="W49" s="230">
        <f t="shared" si="19"/>
        <v>0</v>
      </c>
      <c r="X49" s="83"/>
      <c r="Y49" s="230">
        <f t="shared" si="20"/>
        <v>0</v>
      </c>
      <c r="Z49" s="83"/>
      <c r="AA49" s="230">
        <f t="shared" si="21"/>
        <v>0</v>
      </c>
      <c r="AB49" s="83"/>
      <c r="AC49" s="230">
        <f t="shared" si="22"/>
        <v>0</v>
      </c>
      <c r="AD49" s="83"/>
      <c r="AE49" s="230">
        <f t="shared" si="23"/>
        <v>0</v>
      </c>
      <c r="AF49" s="83"/>
      <c r="AG49" s="230">
        <f t="shared" si="24"/>
        <v>0</v>
      </c>
      <c r="AH49" s="83"/>
      <c r="AI49" s="230">
        <f t="shared" si="25"/>
        <v>0</v>
      </c>
      <c r="AJ49" s="108">
        <f t="shared" si="26"/>
        <v>0</v>
      </c>
      <c r="AK49" s="84">
        <f t="shared" si="6"/>
        <v>0</v>
      </c>
      <c r="AL49" s="83"/>
      <c r="AM49" s="83"/>
      <c r="AN49" s="84">
        <f t="shared" si="27"/>
        <v>0</v>
      </c>
      <c r="AO49" s="169">
        <f t="shared" si="7"/>
        <v>0</v>
      </c>
      <c r="AP49" s="247">
        <f t="shared" si="12"/>
        <v>0</v>
      </c>
      <c r="AQ49" s="84">
        <f t="shared" si="28"/>
        <v>0</v>
      </c>
      <c r="AR49" s="85">
        <f t="shared" si="29"/>
        <v>0</v>
      </c>
      <c r="AS49" s="85">
        <f t="shared" si="30"/>
        <v>0</v>
      </c>
      <c r="AT49" s="85">
        <f t="shared" si="31"/>
        <v>0</v>
      </c>
      <c r="AU49" s="86" t="e">
        <f t="shared" si="32"/>
        <v>#DIV/0!</v>
      </c>
      <c r="AV49" s="83"/>
      <c r="AW49" s="83"/>
      <c r="AX49" s="83"/>
      <c r="AY49" s="83"/>
      <c r="AZ49" s="84">
        <f t="shared" si="33"/>
        <v>0</v>
      </c>
      <c r="BA49" s="86" t="e">
        <f t="shared" si="34"/>
        <v>#DIV/0!</v>
      </c>
      <c r="BC49" s="53"/>
      <c r="BD49" s="53">
        <f t="shared" si="11"/>
        <v>0</v>
      </c>
      <c r="BE49" s="244">
        <f t="shared" si="13"/>
        <v>0</v>
      </c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  <c r="CH49" s="53"/>
      <c r="CI49" s="53"/>
      <c r="CJ49" s="53"/>
      <c r="CK49" s="53"/>
    </row>
    <row r="50" spans="1:89" s="35" customFormat="1">
      <c r="A50" s="83"/>
      <c r="B50" s="83"/>
      <c r="C50" s="83"/>
      <c r="D50" s="83"/>
      <c r="E50" s="83"/>
      <c r="F50" s="83"/>
      <c r="G50" s="83"/>
      <c r="H50" s="83"/>
      <c r="I50" s="230">
        <f t="shared" si="35"/>
        <v>0</v>
      </c>
      <c r="J50" s="83"/>
      <c r="K50" s="230">
        <f t="shared" si="36"/>
        <v>0</v>
      </c>
      <c r="L50" s="83"/>
      <c r="M50" s="230">
        <f t="shared" si="14"/>
        <v>0</v>
      </c>
      <c r="N50" s="83"/>
      <c r="O50" s="230">
        <f t="shared" si="15"/>
        <v>0</v>
      </c>
      <c r="P50" s="83"/>
      <c r="Q50" s="230">
        <f t="shared" si="16"/>
        <v>0</v>
      </c>
      <c r="R50" s="83"/>
      <c r="S50" s="230">
        <f t="shared" si="17"/>
        <v>0</v>
      </c>
      <c r="T50" s="83"/>
      <c r="U50" s="230">
        <f t="shared" si="18"/>
        <v>0</v>
      </c>
      <c r="V50" s="83"/>
      <c r="W50" s="230">
        <f t="shared" si="19"/>
        <v>0</v>
      </c>
      <c r="X50" s="83"/>
      <c r="Y50" s="230">
        <f t="shared" si="20"/>
        <v>0</v>
      </c>
      <c r="Z50" s="83"/>
      <c r="AA50" s="230">
        <f t="shared" si="21"/>
        <v>0</v>
      </c>
      <c r="AB50" s="83"/>
      <c r="AC50" s="230">
        <f t="shared" si="22"/>
        <v>0</v>
      </c>
      <c r="AD50" s="83"/>
      <c r="AE50" s="230">
        <f t="shared" si="23"/>
        <v>0</v>
      </c>
      <c r="AF50" s="83"/>
      <c r="AG50" s="230">
        <f t="shared" si="24"/>
        <v>0</v>
      </c>
      <c r="AH50" s="83"/>
      <c r="AI50" s="230">
        <f t="shared" si="25"/>
        <v>0</v>
      </c>
      <c r="AJ50" s="108">
        <f t="shared" si="26"/>
        <v>0</v>
      </c>
      <c r="AK50" s="84">
        <f t="shared" si="6"/>
        <v>0</v>
      </c>
      <c r="AL50" s="83"/>
      <c r="AM50" s="83"/>
      <c r="AN50" s="84">
        <f t="shared" si="27"/>
        <v>0</v>
      </c>
      <c r="AO50" s="169">
        <f t="shared" si="7"/>
        <v>0</v>
      </c>
      <c r="AP50" s="247">
        <f t="shared" si="12"/>
        <v>0</v>
      </c>
      <c r="AQ50" s="84">
        <f t="shared" si="28"/>
        <v>0</v>
      </c>
      <c r="AR50" s="85">
        <f t="shared" si="29"/>
        <v>0</v>
      </c>
      <c r="AS50" s="85">
        <f t="shared" si="30"/>
        <v>0</v>
      </c>
      <c r="AT50" s="85">
        <f t="shared" si="31"/>
        <v>0</v>
      </c>
      <c r="AU50" s="86" t="e">
        <f t="shared" si="32"/>
        <v>#DIV/0!</v>
      </c>
      <c r="AV50" s="83"/>
      <c r="AW50" s="83"/>
      <c r="AX50" s="83"/>
      <c r="AY50" s="83"/>
      <c r="AZ50" s="84">
        <f t="shared" si="33"/>
        <v>0</v>
      </c>
      <c r="BA50" s="86" t="e">
        <f t="shared" si="34"/>
        <v>#DIV/0!</v>
      </c>
      <c r="BC50" s="53"/>
      <c r="BD50" s="53">
        <f t="shared" si="11"/>
        <v>0</v>
      </c>
      <c r="BE50" s="244">
        <f t="shared" si="13"/>
        <v>0</v>
      </c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</row>
    <row r="51" spans="1:89" s="35" customFormat="1">
      <c r="A51" s="83"/>
      <c r="B51" s="83"/>
      <c r="C51" s="83"/>
      <c r="D51" s="83"/>
      <c r="E51" s="83"/>
      <c r="F51" s="83"/>
      <c r="G51" s="83"/>
      <c r="H51" s="83"/>
      <c r="I51" s="230">
        <f t="shared" si="35"/>
        <v>0</v>
      </c>
      <c r="J51" s="83"/>
      <c r="K51" s="230">
        <f t="shared" si="36"/>
        <v>0</v>
      </c>
      <c r="L51" s="83"/>
      <c r="M51" s="230">
        <f t="shared" si="14"/>
        <v>0</v>
      </c>
      <c r="N51" s="83"/>
      <c r="O51" s="230">
        <f t="shared" si="15"/>
        <v>0</v>
      </c>
      <c r="P51" s="83"/>
      <c r="Q51" s="230">
        <f t="shared" si="16"/>
        <v>0</v>
      </c>
      <c r="R51" s="83"/>
      <c r="S51" s="230">
        <f t="shared" si="17"/>
        <v>0</v>
      </c>
      <c r="T51" s="83"/>
      <c r="U51" s="230">
        <f t="shared" si="18"/>
        <v>0</v>
      </c>
      <c r="V51" s="83"/>
      <c r="W51" s="230">
        <f t="shared" si="19"/>
        <v>0</v>
      </c>
      <c r="X51" s="83"/>
      <c r="Y51" s="230">
        <f t="shared" si="20"/>
        <v>0</v>
      </c>
      <c r="Z51" s="83"/>
      <c r="AA51" s="230">
        <f t="shared" si="21"/>
        <v>0</v>
      </c>
      <c r="AB51" s="83"/>
      <c r="AC51" s="230">
        <f t="shared" si="22"/>
        <v>0</v>
      </c>
      <c r="AD51" s="83"/>
      <c r="AE51" s="230">
        <f t="shared" si="23"/>
        <v>0</v>
      </c>
      <c r="AF51" s="83"/>
      <c r="AG51" s="230">
        <f t="shared" si="24"/>
        <v>0</v>
      </c>
      <c r="AH51" s="83"/>
      <c r="AI51" s="230">
        <f t="shared" si="25"/>
        <v>0</v>
      </c>
      <c r="AJ51" s="108">
        <f t="shared" si="26"/>
        <v>0</v>
      </c>
      <c r="AK51" s="84">
        <f t="shared" si="6"/>
        <v>0</v>
      </c>
      <c r="AL51" s="83"/>
      <c r="AM51" s="83"/>
      <c r="AN51" s="84">
        <f t="shared" si="27"/>
        <v>0</v>
      </c>
      <c r="AO51" s="169">
        <f t="shared" si="7"/>
        <v>0</v>
      </c>
      <c r="AP51" s="247">
        <f t="shared" si="12"/>
        <v>0</v>
      </c>
      <c r="AQ51" s="84">
        <f t="shared" si="28"/>
        <v>0</v>
      </c>
      <c r="AR51" s="85">
        <f t="shared" si="29"/>
        <v>0</v>
      </c>
      <c r="AS51" s="85">
        <f t="shared" si="30"/>
        <v>0</v>
      </c>
      <c r="AT51" s="85">
        <f t="shared" si="31"/>
        <v>0</v>
      </c>
      <c r="AU51" s="86" t="e">
        <f t="shared" si="32"/>
        <v>#DIV/0!</v>
      </c>
      <c r="AV51" s="83"/>
      <c r="AW51" s="83"/>
      <c r="AX51" s="83"/>
      <c r="AY51" s="83"/>
      <c r="AZ51" s="84">
        <f t="shared" si="33"/>
        <v>0</v>
      </c>
      <c r="BA51" s="86" t="e">
        <f t="shared" si="34"/>
        <v>#DIV/0!</v>
      </c>
      <c r="BC51" s="53"/>
      <c r="BD51" s="53">
        <f t="shared" si="11"/>
        <v>0</v>
      </c>
      <c r="BE51" s="244">
        <f t="shared" si="13"/>
        <v>0</v>
      </c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</row>
    <row r="52" spans="1:89" s="35" customFormat="1">
      <c r="A52" s="83"/>
      <c r="B52" s="83"/>
      <c r="C52" s="83"/>
      <c r="D52" s="83"/>
      <c r="E52" s="83"/>
      <c r="F52" s="83"/>
      <c r="G52" s="83"/>
      <c r="H52" s="83"/>
      <c r="I52" s="230">
        <f t="shared" si="35"/>
        <v>0</v>
      </c>
      <c r="J52" s="83"/>
      <c r="K52" s="230">
        <f t="shared" si="36"/>
        <v>0</v>
      </c>
      <c r="L52" s="83"/>
      <c r="M52" s="230">
        <f t="shared" si="14"/>
        <v>0</v>
      </c>
      <c r="N52" s="83"/>
      <c r="O52" s="230">
        <f t="shared" si="15"/>
        <v>0</v>
      </c>
      <c r="P52" s="83"/>
      <c r="Q52" s="230">
        <f t="shared" si="16"/>
        <v>0</v>
      </c>
      <c r="R52" s="83"/>
      <c r="S52" s="230">
        <f t="shared" si="17"/>
        <v>0</v>
      </c>
      <c r="T52" s="83"/>
      <c r="U52" s="230">
        <f t="shared" si="18"/>
        <v>0</v>
      </c>
      <c r="V52" s="83"/>
      <c r="W52" s="230">
        <f t="shared" si="19"/>
        <v>0</v>
      </c>
      <c r="X52" s="83"/>
      <c r="Y52" s="230">
        <f t="shared" si="20"/>
        <v>0</v>
      </c>
      <c r="Z52" s="83"/>
      <c r="AA52" s="230">
        <f t="shared" si="21"/>
        <v>0</v>
      </c>
      <c r="AB52" s="83"/>
      <c r="AC52" s="230">
        <f t="shared" si="22"/>
        <v>0</v>
      </c>
      <c r="AD52" s="83"/>
      <c r="AE52" s="230">
        <f t="shared" si="23"/>
        <v>0</v>
      </c>
      <c r="AF52" s="83"/>
      <c r="AG52" s="230">
        <f t="shared" si="24"/>
        <v>0</v>
      </c>
      <c r="AH52" s="83"/>
      <c r="AI52" s="230">
        <f t="shared" si="25"/>
        <v>0</v>
      </c>
      <c r="AJ52" s="108">
        <f t="shared" si="26"/>
        <v>0</v>
      </c>
      <c r="AK52" s="84">
        <f t="shared" si="6"/>
        <v>0</v>
      </c>
      <c r="AL52" s="83"/>
      <c r="AM52" s="83"/>
      <c r="AN52" s="84">
        <f t="shared" si="27"/>
        <v>0</v>
      </c>
      <c r="AO52" s="169">
        <f t="shared" si="7"/>
        <v>0</v>
      </c>
      <c r="AP52" s="247">
        <f t="shared" si="12"/>
        <v>0</v>
      </c>
      <c r="AQ52" s="84">
        <f t="shared" si="28"/>
        <v>0</v>
      </c>
      <c r="AR52" s="85">
        <f t="shared" si="29"/>
        <v>0</v>
      </c>
      <c r="AS52" s="85">
        <f t="shared" si="30"/>
        <v>0</v>
      </c>
      <c r="AT52" s="85">
        <f t="shared" si="31"/>
        <v>0</v>
      </c>
      <c r="AU52" s="86" t="e">
        <f t="shared" si="32"/>
        <v>#DIV/0!</v>
      </c>
      <c r="AV52" s="83"/>
      <c r="AW52" s="83"/>
      <c r="AX52" s="83"/>
      <c r="AY52" s="83"/>
      <c r="AZ52" s="84">
        <f t="shared" si="33"/>
        <v>0</v>
      </c>
      <c r="BA52" s="86" t="e">
        <f t="shared" si="34"/>
        <v>#DIV/0!</v>
      </c>
      <c r="BC52" s="53"/>
      <c r="BD52" s="53">
        <f t="shared" si="11"/>
        <v>0</v>
      </c>
      <c r="BE52" s="244">
        <f t="shared" si="13"/>
        <v>0</v>
      </c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</row>
    <row r="53" spans="1:89" s="35" customFormat="1">
      <c r="A53" s="83"/>
      <c r="B53" s="83"/>
      <c r="C53" s="83"/>
      <c r="D53" s="83"/>
      <c r="E53" s="83"/>
      <c r="F53" s="83"/>
      <c r="G53" s="83"/>
      <c r="H53" s="83"/>
      <c r="I53" s="230">
        <f t="shared" si="35"/>
        <v>0</v>
      </c>
      <c r="J53" s="83"/>
      <c r="K53" s="230">
        <f t="shared" si="36"/>
        <v>0</v>
      </c>
      <c r="L53" s="83"/>
      <c r="M53" s="230">
        <f t="shared" si="14"/>
        <v>0</v>
      </c>
      <c r="N53" s="83"/>
      <c r="O53" s="230">
        <f t="shared" si="15"/>
        <v>0</v>
      </c>
      <c r="P53" s="83"/>
      <c r="Q53" s="230">
        <f t="shared" si="16"/>
        <v>0</v>
      </c>
      <c r="R53" s="83"/>
      <c r="S53" s="230">
        <f t="shared" si="17"/>
        <v>0</v>
      </c>
      <c r="T53" s="83"/>
      <c r="U53" s="230">
        <f t="shared" si="18"/>
        <v>0</v>
      </c>
      <c r="V53" s="83"/>
      <c r="W53" s="230">
        <f t="shared" si="19"/>
        <v>0</v>
      </c>
      <c r="X53" s="83"/>
      <c r="Y53" s="230">
        <f t="shared" si="20"/>
        <v>0</v>
      </c>
      <c r="Z53" s="83"/>
      <c r="AA53" s="230">
        <f t="shared" si="21"/>
        <v>0</v>
      </c>
      <c r="AB53" s="83"/>
      <c r="AC53" s="230">
        <f t="shared" si="22"/>
        <v>0</v>
      </c>
      <c r="AD53" s="83"/>
      <c r="AE53" s="230">
        <f t="shared" si="23"/>
        <v>0</v>
      </c>
      <c r="AF53" s="83"/>
      <c r="AG53" s="230">
        <f t="shared" si="24"/>
        <v>0</v>
      </c>
      <c r="AH53" s="83"/>
      <c r="AI53" s="230">
        <f t="shared" si="25"/>
        <v>0</v>
      </c>
      <c r="AJ53" s="108">
        <f t="shared" si="26"/>
        <v>0</v>
      </c>
      <c r="AK53" s="84">
        <f t="shared" si="6"/>
        <v>0</v>
      </c>
      <c r="AL53" s="83"/>
      <c r="AM53" s="83"/>
      <c r="AN53" s="84">
        <f t="shared" si="27"/>
        <v>0</v>
      </c>
      <c r="AO53" s="169">
        <f t="shared" si="7"/>
        <v>0</v>
      </c>
      <c r="AP53" s="247">
        <f t="shared" si="12"/>
        <v>0</v>
      </c>
      <c r="AQ53" s="84">
        <f t="shared" si="28"/>
        <v>0</v>
      </c>
      <c r="AR53" s="85">
        <f t="shared" si="29"/>
        <v>0</v>
      </c>
      <c r="AS53" s="85">
        <f t="shared" si="30"/>
        <v>0</v>
      </c>
      <c r="AT53" s="85">
        <f t="shared" si="31"/>
        <v>0</v>
      </c>
      <c r="AU53" s="86" t="e">
        <f t="shared" si="32"/>
        <v>#DIV/0!</v>
      </c>
      <c r="AV53" s="83"/>
      <c r="AW53" s="83"/>
      <c r="AX53" s="83"/>
      <c r="AY53" s="83"/>
      <c r="AZ53" s="84">
        <f t="shared" si="33"/>
        <v>0</v>
      </c>
      <c r="BA53" s="86" t="e">
        <f t="shared" si="34"/>
        <v>#DIV/0!</v>
      </c>
      <c r="BC53" s="53"/>
      <c r="BD53" s="53">
        <f t="shared" si="11"/>
        <v>0</v>
      </c>
      <c r="BE53" s="244">
        <f t="shared" si="13"/>
        <v>0</v>
      </c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</row>
    <row r="54" spans="1:89" s="35" customFormat="1">
      <c r="A54" s="83"/>
      <c r="B54" s="83"/>
      <c r="C54" s="83"/>
      <c r="D54" s="83"/>
      <c r="E54" s="83"/>
      <c r="F54" s="83"/>
      <c r="G54" s="83"/>
      <c r="H54" s="83"/>
      <c r="I54" s="230">
        <f t="shared" si="35"/>
        <v>0</v>
      </c>
      <c r="J54" s="83"/>
      <c r="K54" s="230">
        <f t="shared" si="36"/>
        <v>0</v>
      </c>
      <c r="L54" s="83"/>
      <c r="M54" s="230">
        <f t="shared" si="14"/>
        <v>0</v>
      </c>
      <c r="N54" s="83"/>
      <c r="O54" s="230">
        <f t="shared" si="15"/>
        <v>0</v>
      </c>
      <c r="P54" s="83"/>
      <c r="Q54" s="230">
        <f t="shared" si="16"/>
        <v>0</v>
      </c>
      <c r="R54" s="83"/>
      <c r="S54" s="230">
        <f t="shared" si="17"/>
        <v>0</v>
      </c>
      <c r="T54" s="83"/>
      <c r="U54" s="230">
        <f t="shared" si="18"/>
        <v>0</v>
      </c>
      <c r="V54" s="83"/>
      <c r="W54" s="230">
        <f t="shared" si="19"/>
        <v>0</v>
      </c>
      <c r="X54" s="83"/>
      <c r="Y54" s="230">
        <f t="shared" si="20"/>
        <v>0</v>
      </c>
      <c r="Z54" s="83"/>
      <c r="AA54" s="230">
        <f t="shared" si="21"/>
        <v>0</v>
      </c>
      <c r="AB54" s="83"/>
      <c r="AC54" s="230">
        <f t="shared" si="22"/>
        <v>0</v>
      </c>
      <c r="AD54" s="83"/>
      <c r="AE54" s="230">
        <f t="shared" si="23"/>
        <v>0</v>
      </c>
      <c r="AF54" s="83"/>
      <c r="AG54" s="230">
        <f t="shared" si="24"/>
        <v>0</v>
      </c>
      <c r="AH54" s="83"/>
      <c r="AI54" s="230">
        <f t="shared" si="25"/>
        <v>0</v>
      </c>
      <c r="AJ54" s="108">
        <f t="shared" si="26"/>
        <v>0</v>
      </c>
      <c r="AK54" s="84">
        <f t="shared" ref="AK54:AK59" si="37">SUM(I54+U54+W54+Y54+AA54+AC54+AE54+AG54+AI54+K54+M54+O54+Q54+S54)</f>
        <v>0</v>
      </c>
      <c r="AL54" s="83"/>
      <c r="AM54" s="83"/>
      <c r="AN54" s="84">
        <f t="shared" si="27"/>
        <v>0</v>
      </c>
      <c r="AO54" s="169">
        <f t="shared" ref="AO54:AO59" si="38">IF(AJ54&lt;=0,0,IF(AJ54&lt;=359,1,IF(AJ54&lt;=719,2,IF(AJ54&lt;=1079,3,IF(AJ54&lt;=1679,4,IF(AJ54&lt;=1680,5,IF(AJ54&lt;=1680,1,5)))))))</f>
        <v>0</v>
      </c>
      <c r="AP54" s="247">
        <f t="shared" ref="AP54:AP59" si="39">ROUND(((((I54+K54)*30)+(H54+J54))/50+(((M54+O54+Q54+U54+W54+S54)*40)+(L54+N54+P54+R54+T54+V54))/50+(Y54+AA54+AC54+AE54+AG54+AI54)*2),0)</f>
        <v>0</v>
      </c>
      <c r="AQ54" s="84">
        <f t="shared" si="28"/>
        <v>0</v>
      </c>
      <c r="AR54" s="85">
        <f t="shared" si="29"/>
        <v>0</v>
      </c>
      <c r="AS54" s="85">
        <f t="shared" si="30"/>
        <v>0</v>
      </c>
      <c r="AT54" s="85">
        <f t="shared" si="31"/>
        <v>0</v>
      </c>
      <c r="AU54" s="86" t="e">
        <f t="shared" si="32"/>
        <v>#DIV/0!</v>
      </c>
      <c r="AV54" s="83"/>
      <c r="AW54" s="83"/>
      <c r="AX54" s="83"/>
      <c r="AY54" s="83"/>
      <c r="AZ54" s="84">
        <f t="shared" si="33"/>
        <v>0</v>
      </c>
      <c r="BA54" s="86" t="e">
        <f t="shared" si="34"/>
        <v>#DIV/0!</v>
      </c>
      <c r="BC54" s="53"/>
      <c r="BD54" s="53">
        <f t="shared" ref="BD54:BD59" si="40">IF(AJ54&lt;=0,0,IF(AJ54&lt;=359,1,IF(AJ54&lt;=719,2,IF(AJ54&lt;=1079,3,IF(AJ54&lt;=1679,4,IF(AJ54&lt;=1680,5,IF(AJ54&lt;=1680,1,5)))))))</f>
        <v>0</v>
      </c>
      <c r="BE54" s="244">
        <f t="shared" ref="BE54:BE59" si="41">ROUND(((((I54+K54)*30)+(H54+J54))/50+(((M54+O54+Q54+U54+W54+S54)*40)+(L54+N54+P54+R54+T54+V54))/50+(Y54+AA54+AC54+AE54+AG54+AI54)*2),0)</f>
        <v>0</v>
      </c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</row>
    <row r="55" spans="1:89" s="35" customFormat="1">
      <c r="A55" s="83"/>
      <c r="B55" s="83"/>
      <c r="C55" s="83"/>
      <c r="D55" s="83"/>
      <c r="E55" s="83"/>
      <c r="F55" s="83"/>
      <c r="G55" s="83"/>
      <c r="H55" s="83"/>
      <c r="I55" s="230">
        <f t="shared" si="35"/>
        <v>0</v>
      </c>
      <c r="J55" s="83"/>
      <c r="K55" s="230">
        <f t="shared" si="36"/>
        <v>0</v>
      </c>
      <c r="L55" s="83"/>
      <c r="M55" s="230">
        <f t="shared" si="14"/>
        <v>0</v>
      </c>
      <c r="N55" s="83"/>
      <c r="O55" s="230">
        <f t="shared" si="15"/>
        <v>0</v>
      </c>
      <c r="P55" s="83"/>
      <c r="Q55" s="230">
        <f t="shared" si="16"/>
        <v>0</v>
      </c>
      <c r="R55" s="83"/>
      <c r="S55" s="230">
        <f t="shared" si="17"/>
        <v>0</v>
      </c>
      <c r="T55" s="83"/>
      <c r="U55" s="230">
        <f t="shared" si="18"/>
        <v>0</v>
      </c>
      <c r="V55" s="83"/>
      <c r="W55" s="230">
        <f t="shared" si="19"/>
        <v>0</v>
      </c>
      <c r="X55" s="83"/>
      <c r="Y55" s="230">
        <f t="shared" si="20"/>
        <v>0</v>
      </c>
      <c r="Z55" s="83"/>
      <c r="AA55" s="230">
        <f t="shared" si="21"/>
        <v>0</v>
      </c>
      <c r="AB55" s="83"/>
      <c r="AC55" s="230">
        <f t="shared" si="22"/>
        <v>0</v>
      </c>
      <c r="AD55" s="83"/>
      <c r="AE55" s="230">
        <f t="shared" si="23"/>
        <v>0</v>
      </c>
      <c r="AF55" s="83"/>
      <c r="AG55" s="230">
        <f t="shared" si="24"/>
        <v>0</v>
      </c>
      <c r="AH55" s="83"/>
      <c r="AI55" s="230">
        <f t="shared" si="25"/>
        <v>0</v>
      </c>
      <c r="AJ55" s="108">
        <f t="shared" si="26"/>
        <v>0</v>
      </c>
      <c r="AK55" s="84">
        <f t="shared" si="37"/>
        <v>0</v>
      </c>
      <c r="AL55" s="83"/>
      <c r="AM55" s="83"/>
      <c r="AN55" s="84">
        <f t="shared" si="27"/>
        <v>0</v>
      </c>
      <c r="AO55" s="169">
        <f t="shared" si="38"/>
        <v>0</v>
      </c>
      <c r="AP55" s="247">
        <f t="shared" si="39"/>
        <v>0</v>
      </c>
      <c r="AQ55" s="84">
        <f t="shared" si="28"/>
        <v>0</v>
      </c>
      <c r="AR55" s="85">
        <f t="shared" si="29"/>
        <v>0</v>
      </c>
      <c r="AS55" s="85">
        <f t="shared" si="30"/>
        <v>0</v>
      </c>
      <c r="AT55" s="85">
        <f t="shared" si="31"/>
        <v>0</v>
      </c>
      <c r="AU55" s="86" t="e">
        <f t="shared" si="32"/>
        <v>#DIV/0!</v>
      </c>
      <c r="AV55" s="83"/>
      <c r="AW55" s="83"/>
      <c r="AX55" s="83"/>
      <c r="AY55" s="83"/>
      <c r="AZ55" s="84">
        <f t="shared" si="33"/>
        <v>0</v>
      </c>
      <c r="BA55" s="86" t="e">
        <f t="shared" si="34"/>
        <v>#DIV/0!</v>
      </c>
      <c r="BC55" s="53"/>
      <c r="BD55" s="53">
        <f t="shared" si="40"/>
        <v>0</v>
      </c>
      <c r="BE55" s="244">
        <f t="shared" si="41"/>
        <v>0</v>
      </c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</row>
    <row r="56" spans="1:89" s="35" customFormat="1">
      <c r="A56" s="83"/>
      <c r="B56" s="83"/>
      <c r="C56" s="83"/>
      <c r="D56" s="83"/>
      <c r="E56" s="83"/>
      <c r="F56" s="83"/>
      <c r="G56" s="83"/>
      <c r="H56" s="83"/>
      <c r="I56" s="230">
        <f t="shared" si="35"/>
        <v>0</v>
      </c>
      <c r="J56" s="83"/>
      <c r="K56" s="230">
        <f t="shared" si="36"/>
        <v>0</v>
      </c>
      <c r="L56" s="83"/>
      <c r="M56" s="230">
        <f t="shared" si="14"/>
        <v>0</v>
      </c>
      <c r="N56" s="83"/>
      <c r="O56" s="230">
        <f t="shared" si="15"/>
        <v>0</v>
      </c>
      <c r="P56" s="83"/>
      <c r="Q56" s="230">
        <f t="shared" si="16"/>
        <v>0</v>
      </c>
      <c r="R56" s="83"/>
      <c r="S56" s="230">
        <f t="shared" si="17"/>
        <v>0</v>
      </c>
      <c r="T56" s="83"/>
      <c r="U56" s="230">
        <f t="shared" si="18"/>
        <v>0</v>
      </c>
      <c r="V56" s="83"/>
      <c r="W56" s="230">
        <f t="shared" si="19"/>
        <v>0</v>
      </c>
      <c r="X56" s="83"/>
      <c r="Y56" s="230">
        <f t="shared" si="20"/>
        <v>0</v>
      </c>
      <c r="Z56" s="83"/>
      <c r="AA56" s="230">
        <f t="shared" si="21"/>
        <v>0</v>
      </c>
      <c r="AB56" s="83"/>
      <c r="AC56" s="230">
        <f t="shared" si="22"/>
        <v>0</v>
      </c>
      <c r="AD56" s="83"/>
      <c r="AE56" s="230">
        <f t="shared" si="23"/>
        <v>0</v>
      </c>
      <c r="AF56" s="83"/>
      <c r="AG56" s="230">
        <f t="shared" si="24"/>
        <v>0</v>
      </c>
      <c r="AH56" s="83"/>
      <c r="AI56" s="230">
        <f t="shared" si="25"/>
        <v>0</v>
      </c>
      <c r="AJ56" s="108">
        <f t="shared" si="26"/>
        <v>0</v>
      </c>
      <c r="AK56" s="84">
        <f t="shared" si="37"/>
        <v>0</v>
      </c>
      <c r="AL56" s="83"/>
      <c r="AM56" s="83"/>
      <c r="AN56" s="84">
        <f t="shared" si="27"/>
        <v>0</v>
      </c>
      <c r="AO56" s="169">
        <f t="shared" si="38"/>
        <v>0</v>
      </c>
      <c r="AP56" s="247">
        <f t="shared" si="39"/>
        <v>0</v>
      </c>
      <c r="AQ56" s="84">
        <f t="shared" si="28"/>
        <v>0</v>
      </c>
      <c r="AR56" s="85">
        <f t="shared" si="29"/>
        <v>0</v>
      </c>
      <c r="AS56" s="85">
        <f t="shared" si="30"/>
        <v>0</v>
      </c>
      <c r="AT56" s="85">
        <f t="shared" si="31"/>
        <v>0</v>
      </c>
      <c r="AU56" s="86" t="e">
        <f t="shared" si="32"/>
        <v>#DIV/0!</v>
      </c>
      <c r="AV56" s="83"/>
      <c r="AW56" s="83"/>
      <c r="AX56" s="83"/>
      <c r="AY56" s="83"/>
      <c r="AZ56" s="84">
        <f t="shared" si="33"/>
        <v>0</v>
      </c>
      <c r="BA56" s="86" t="e">
        <f t="shared" si="34"/>
        <v>#DIV/0!</v>
      </c>
      <c r="BC56" s="53"/>
      <c r="BD56" s="53">
        <f t="shared" si="40"/>
        <v>0</v>
      </c>
      <c r="BE56" s="244">
        <f t="shared" si="41"/>
        <v>0</v>
      </c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  <c r="CH56" s="53"/>
      <c r="CI56" s="53"/>
      <c r="CJ56" s="53"/>
      <c r="CK56" s="53"/>
    </row>
    <row r="57" spans="1:89" s="35" customFormat="1">
      <c r="A57" s="83"/>
      <c r="B57" s="83"/>
      <c r="C57" s="83"/>
      <c r="D57" s="83"/>
      <c r="E57" s="83"/>
      <c r="F57" s="83"/>
      <c r="G57" s="83"/>
      <c r="H57" s="83"/>
      <c r="I57" s="230">
        <f t="shared" si="35"/>
        <v>0</v>
      </c>
      <c r="J57" s="83"/>
      <c r="K57" s="230">
        <f t="shared" si="36"/>
        <v>0</v>
      </c>
      <c r="L57" s="83"/>
      <c r="M57" s="230">
        <f t="shared" si="14"/>
        <v>0</v>
      </c>
      <c r="N57" s="83"/>
      <c r="O57" s="230">
        <f t="shared" si="15"/>
        <v>0</v>
      </c>
      <c r="P57" s="83"/>
      <c r="Q57" s="230">
        <f t="shared" si="16"/>
        <v>0</v>
      </c>
      <c r="R57" s="83"/>
      <c r="S57" s="230">
        <f t="shared" si="17"/>
        <v>0</v>
      </c>
      <c r="T57" s="83"/>
      <c r="U57" s="230">
        <f t="shared" si="18"/>
        <v>0</v>
      </c>
      <c r="V57" s="83"/>
      <c r="W57" s="230">
        <f t="shared" si="19"/>
        <v>0</v>
      </c>
      <c r="X57" s="83"/>
      <c r="Y57" s="230">
        <f t="shared" si="20"/>
        <v>0</v>
      </c>
      <c r="Z57" s="83"/>
      <c r="AA57" s="230">
        <f t="shared" si="21"/>
        <v>0</v>
      </c>
      <c r="AB57" s="83"/>
      <c r="AC57" s="230">
        <f t="shared" si="22"/>
        <v>0</v>
      </c>
      <c r="AD57" s="83"/>
      <c r="AE57" s="230">
        <f t="shared" si="23"/>
        <v>0</v>
      </c>
      <c r="AF57" s="83"/>
      <c r="AG57" s="230">
        <f t="shared" si="24"/>
        <v>0</v>
      </c>
      <c r="AH57" s="83"/>
      <c r="AI57" s="230">
        <f t="shared" si="25"/>
        <v>0</v>
      </c>
      <c r="AJ57" s="108">
        <f t="shared" si="26"/>
        <v>0</v>
      </c>
      <c r="AK57" s="84">
        <f t="shared" si="37"/>
        <v>0</v>
      </c>
      <c r="AL57" s="83"/>
      <c r="AM57" s="83"/>
      <c r="AN57" s="84">
        <f t="shared" si="27"/>
        <v>0</v>
      </c>
      <c r="AO57" s="169">
        <f t="shared" si="38"/>
        <v>0</v>
      </c>
      <c r="AP57" s="247">
        <f t="shared" si="39"/>
        <v>0</v>
      </c>
      <c r="AQ57" s="84">
        <f t="shared" si="28"/>
        <v>0</v>
      </c>
      <c r="AR57" s="85">
        <f t="shared" si="29"/>
        <v>0</v>
      </c>
      <c r="AS57" s="85">
        <f t="shared" si="30"/>
        <v>0</v>
      </c>
      <c r="AT57" s="85">
        <f t="shared" si="31"/>
        <v>0</v>
      </c>
      <c r="AU57" s="86" t="e">
        <f t="shared" si="32"/>
        <v>#DIV/0!</v>
      </c>
      <c r="AV57" s="83"/>
      <c r="AW57" s="83"/>
      <c r="AX57" s="83"/>
      <c r="AY57" s="83"/>
      <c r="AZ57" s="84">
        <f t="shared" si="33"/>
        <v>0</v>
      </c>
      <c r="BA57" s="86" t="e">
        <f t="shared" si="34"/>
        <v>#DIV/0!</v>
      </c>
      <c r="BC57" s="53"/>
      <c r="BD57" s="53">
        <f t="shared" si="40"/>
        <v>0</v>
      </c>
      <c r="BE57" s="244">
        <f t="shared" si="41"/>
        <v>0</v>
      </c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53"/>
      <c r="BV57" s="53"/>
      <c r="BW57" s="53"/>
      <c r="BX57" s="53"/>
      <c r="BY57" s="53"/>
      <c r="BZ57" s="53"/>
      <c r="CA57" s="53"/>
      <c r="CB57" s="53"/>
      <c r="CC57" s="53"/>
      <c r="CD57" s="53"/>
      <c r="CE57" s="53"/>
      <c r="CF57" s="53"/>
      <c r="CG57" s="53"/>
      <c r="CH57" s="53"/>
      <c r="CI57" s="53"/>
      <c r="CJ57" s="53"/>
      <c r="CK57" s="53"/>
    </row>
    <row r="58" spans="1:89" s="35" customFormat="1">
      <c r="A58" s="83"/>
      <c r="B58" s="83"/>
      <c r="C58" s="83"/>
      <c r="D58" s="83"/>
      <c r="E58" s="83"/>
      <c r="F58" s="83"/>
      <c r="G58" s="83"/>
      <c r="H58" s="83"/>
      <c r="I58" s="230">
        <f t="shared" si="35"/>
        <v>0</v>
      </c>
      <c r="J58" s="83"/>
      <c r="K58" s="230">
        <f t="shared" si="36"/>
        <v>0</v>
      </c>
      <c r="L58" s="83"/>
      <c r="M58" s="230">
        <f t="shared" si="14"/>
        <v>0</v>
      </c>
      <c r="N58" s="83"/>
      <c r="O58" s="230">
        <f t="shared" si="15"/>
        <v>0</v>
      </c>
      <c r="P58" s="83"/>
      <c r="Q58" s="230">
        <f t="shared" si="16"/>
        <v>0</v>
      </c>
      <c r="R58" s="83"/>
      <c r="S58" s="230">
        <f t="shared" si="17"/>
        <v>0</v>
      </c>
      <c r="T58" s="83"/>
      <c r="U58" s="230">
        <f t="shared" si="18"/>
        <v>0</v>
      </c>
      <c r="V58" s="83"/>
      <c r="W58" s="230">
        <f t="shared" si="19"/>
        <v>0</v>
      </c>
      <c r="X58" s="83"/>
      <c r="Y58" s="230">
        <f t="shared" si="20"/>
        <v>0</v>
      </c>
      <c r="Z58" s="83"/>
      <c r="AA58" s="230">
        <f t="shared" si="21"/>
        <v>0</v>
      </c>
      <c r="AB58" s="83"/>
      <c r="AC58" s="230">
        <f t="shared" si="22"/>
        <v>0</v>
      </c>
      <c r="AD58" s="83"/>
      <c r="AE58" s="230">
        <f t="shared" si="23"/>
        <v>0</v>
      </c>
      <c r="AF58" s="83"/>
      <c r="AG58" s="230">
        <f t="shared" si="24"/>
        <v>0</v>
      </c>
      <c r="AH58" s="83"/>
      <c r="AI58" s="230">
        <f t="shared" si="25"/>
        <v>0</v>
      </c>
      <c r="AJ58" s="108">
        <f t="shared" si="26"/>
        <v>0</v>
      </c>
      <c r="AK58" s="84">
        <f t="shared" si="37"/>
        <v>0</v>
      </c>
      <c r="AL58" s="83"/>
      <c r="AM58" s="83"/>
      <c r="AN58" s="84">
        <f t="shared" si="27"/>
        <v>0</v>
      </c>
      <c r="AO58" s="169">
        <f t="shared" si="38"/>
        <v>0</v>
      </c>
      <c r="AP58" s="247">
        <f t="shared" si="39"/>
        <v>0</v>
      </c>
      <c r="AQ58" s="84">
        <f t="shared" si="28"/>
        <v>0</v>
      </c>
      <c r="AR58" s="85">
        <f t="shared" si="29"/>
        <v>0</v>
      </c>
      <c r="AS58" s="85">
        <f t="shared" si="30"/>
        <v>0</v>
      </c>
      <c r="AT58" s="85">
        <f t="shared" si="31"/>
        <v>0</v>
      </c>
      <c r="AU58" s="86" t="e">
        <f t="shared" si="32"/>
        <v>#DIV/0!</v>
      </c>
      <c r="AV58" s="83"/>
      <c r="AW58" s="83"/>
      <c r="AX58" s="83"/>
      <c r="AY58" s="83"/>
      <c r="AZ58" s="84">
        <f t="shared" si="33"/>
        <v>0</v>
      </c>
      <c r="BA58" s="86" t="e">
        <f t="shared" si="34"/>
        <v>#DIV/0!</v>
      </c>
      <c r="BC58" s="53"/>
      <c r="BD58" s="53">
        <f t="shared" si="40"/>
        <v>0</v>
      </c>
      <c r="BE58" s="244">
        <f t="shared" si="41"/>
        <v>0</v>
      </c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53"/>
      <c r="BV58" s="53"/>
      <c r="BW58" s="53"/>
      <c r="BX58" s="53"/>
      <c r="BY58" s="53"/>
      <c r="BZ58" s="53"/>
      <c r="CA58" s="53"/>
      <c r="CB58" s="53"/>
      <c r="CC58" s="53"/>
      <c r="CD58" s="53"/>
      <c r="CE58" s="53"/>
      <c r="CF58" s="53"/>
      <c r="CG58" s="53"/>
      <c r="CH58" s="53"/>
      <c r="CI58" s="53"/>
      <c r="CJ58" s="53"/>
      <c r="CK58" s="53"/>
    </row>
    <row r="59" spans="1:89" s="35" customFormat="1">
      <c r="A59" s="87"/>
      <c r="B59" s="87"/>
      <c r="C59" s="87"/>
      <c r="D59" s="87"/>
      <c r="E59" s="87"/>
      <c r="F59" s="87"/>
      <c r="G59" s="87"/>
      <c r="H59" s="87"/>
      <c r="I59" s="230">
        <f t="shared" si="35"/>
        <v>0</v>
      </c>
      <c r="J59" s="83"/>
      <c r="K59" s="230">
        <f t="shared" si="36"/>
        <v>0</v>
      </c>
      <c r="L59" s="83"/>
      <c r="M59" s="230">
        <f t="shared" si="14"/>
        <v>0</v>
      </c>
      <c r="N59" s="83"/>
      <c r="O59" s="230">
        <f t="shared" si="15"/>
        <v>0</v>
      </c>
      <c r="P59" s="83"/>
      <c r="Q59" s="230">
        <f t="shared" si="16"/>
        <v>0</v>
      </c>
      <c r="R59" s="83"/>
      <c r="S59" s="230">
        <f t="shared" si="17"/>
        <v>0</v>
      </c>
      <c r="T59" s="83"/>
      <c r="U59" s="230">
        <f t="shared" si="18"/>
        <v>0</v>
      </c>
      <c r="V59" s="83"/>
      <c r="W59" s="230">
        <f t="shared" si="19"/>
        <v>0</v>
      </c>
      <c r="X59" s="83"/>
      <c r="Y59" s="230">
        <f t="shared" si="20"/>
        <v>0</v>
      </c>
      <c r="Z59" s="83"/>
      <c r="AA59" s="230">
        <f t="shared" si="21"/>
        <v>0</v>
      </c>
      <c r="AB59" s="83"/>
      <c r="AC59" s="230">
        <f t="shared" si="22"/>
        <v>0</v>
      </c>
      <c r="AD59" s="83"/>
      <c r="AE59" s="230">
        <f t="shared" si="23"/>
        <v>0</v>
      </c>
      <c r="AF59" s="83"/>
      <c r="AG59" s="230">
        <f t="shared" si="24"/>
        <v>0</v>
      </c>
      <c r="AH59" s="83"/>
      <c r="AI59" s="230">
        <f t="shared" si="25"/>
        <v>0</v>
      </c>
      <c r="AJ59" s="108">
        <f t="shared" si="26"/>
        <v>0</v>
      </c>
      <c r="AK59" s="84">
        <f t="shared" si="37"/>
        <v>0</v>
      </c>
      <c r="AL59" s="83"/>
      <c r="AM59" s="83"/>
      <c r="AN59" s="84">
        <f t="shared" si="27"/>
        <v>0</v>
      </c>
      <c r="AO59" s="169">
        <f t="shared" si="38"/>
        <v>0</v>
      </c>
      <c r="AP59" s="248">
        <f t="shared" si="39"/>
        <v>0</v>
      </c>
      <c r="AQ59" s="84">
        <f t="shared" si="28"/>
        <v>0</v>
      </c>
      <c r="AR59" s="85">
        <f t="shared" si="29"/>
        <v>0</v>
      </c>
      <c r="AS59" s="85">
        <f t="shared" si="30"/>
        <v>0</v>
      </c>
      <c r="AT59" s="85">
        <f t="shared" si="31"/>
        <v>0</v>
      </c>
      <c r="AU59" s="86" t="e">
        <f t="shared" si="32"/>
        <v>#DIV/0!</v>
      </c>
      <c r="AV59" s="83"/>
      <c r="AW59" s="83"/>
      <c r="AX59" s="83"/>
      <c r="AY59" s="83"/>
      <c r="AZ59" s="84">
        <f t="shared" si="33"/>
        <v>0</v>
      </c>
      <c r="BA59" s="86" t="e">
        <f t="shared" si="34"/>
        <v>#DIV/0!</v>
      </c>
      <c r="BC59" s="53"/>
      <c r="BD59" s="53">
        <f t="shared" si="40"/>
        <v>0</v>
      </c>
      <c r="BE59" s="244">
        <f t="shared" si="41"/>
        <v>0</v>
      </c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  <c r="BZ59" s="53"/>
      <c r="CA59" s="53"/>
      <c r="CB59" s="53"/>
      <c r="CC59" s="53"/>
      <c r="CD59" s="53"/>
      <c r="CE59" s="53"/>
      <c r="CF59" s="53"/>
      <c r="CG59" s="53"/>
      <c r="CH59" s="53"/>
      <c r="CI59" s="53"/>
      <c r="CJ59" s="53"/>
      <c r="CK59" s="53"/>
    </row>
    <row r="60" spans="1:89" s="40" customFormat="1" ht="22.5" customHeight="1">
      <c r="A60" s="851" t="s">
        <v>122</v>
      </c>
      <c r="B60" s="849"/>
      <c r="C60" s="849"/>
      <c r="D60" s="849"/>
      <c r="E60" s="849"/>
      <c r="F60" s="849"/>
      <c r="G60" s="850"/>
      <c r="H60" s="39">
        <f>SUM(H12:H59)</f>
        <v>0</v>
      </c>
      <c r="I60" s="39">
        <f t="shared" ref="I60:AZ60" si="42">SUM(I12:I59)</f>
        <v>0</v>
      </c>
      <c r="J60" s="39">
        <f t="shared" si="42"/>
        <v>0</v>
      </c>
      <c r="K60" s="39">
        <f t="shared" si="42"/>
        <v>0</v>
      </c>
      <c r="L60" s="39">
        <f t="shared" si="42"/>
        <v>0</v>
      </c>
      <c r="M60" s="39">
        <f t="shared" si="42"/>
        <v>0</v>
      </c>
      <c r="N60" s="39">
        <f t="shared" si="42"/>
        <v>0</v>
      </c>
      <c r="O60" s="39">
        <f t="shared" si="42"/>
        <v>0</v>
      </c>
      <c r="P60" s="39">
        <f t="shared" si="42"/>
        <v>0</v>
      </c>
      <c r="Q60" s="39">
        <f t="shared" si="42"/>
        <v>0</v>
      </c>
      <c r="R60" s="39">
        <f t="shared" si="42"/>
        <v>0</v>
      </c>
      <c r="S60" s="39">
        <f t="shared" si="42"/>
        <v>0</v>
      </c>
      <c r="T60" s="39">
        <f t="shared" si="42"/>
        <v>0</v>
      </c>
      <c r="U60" s="39">
        <f t="shared" si="42"/>
        <v>0</v>
      </c>
      <c r="V60" s="39">
        <f t="shared" si="42"/>
        <v>0</v>
      </c>
      <c r="W60" s="39">
        <f t="shared" si="42"/>
        <v>0</v>
      </c>
      <c r="X60" s="39">
        <f t="shared" si="42"/>
        <v>0</v>
      </c>
      <c r="Y60" s="39">
        <f t="shared" si="42"/>
        <v>0</v>
      </c>
      <c r="Z60" s="39">
        <f t="shared" si="42"/>
        <v>0</v>
      </c>
      <c r="AA60" s="39">
        <f t="shared" si="42"/>
        <v>0</v>
      </c>
      <c r="AB60" s="39">
        <f t="shared" si="42"/>
        <v>0</v>
      </c>
      <c r="AC60" s="39">
        <f t="shared" si="42"/>
        <v>0</v>
      </c>
      <c r="AD60" s="39">
        <f t="shared" si="42"/>
        <v>0</v>
      </c>
      <c r="AE60" s="39">
        <f t="shared" si="42"/>
        <v>0</v>
      </c>
      <c r="AF60" s="39">
        <f t="shared" si="42"/>
        <v>0</v>
      </c>
      <c r="AG60" s="39">
        <f t="shared" si="42"/>
        <v>0</v>
      </c>
      <c r="AH60" s="39">
        <f t="shared" si="42"/>
        <v>0</v>
      </c>
      <c r="AI60" s="39">
        <f t="shared" si="42"/>
        <v>0</v>
      </c>
      <c r="AJ60" s="39">
        <f t="shared" si="42"/>
        <v>0</v>
      </c>
      <c r="AK60" s="39">
        <f t="shared" si="42"/>
        <v>0</v>
      </c>
      <c r="AL60" s="39">
        <f t="shared" si="42"/>
        <v>0</v>
      </c>
      <c r="AM60" s="39">
        <f t="shared" si="42"/>
        <v>0</v>
      </c>
      <c r="AN60" s="39">
        <f t="shared" si="42"/>
        <v>0</v>
      </c>
      <c r="AO60" s="39">
        <f t="shared" si="42"/>
        <v>0</v>
      </c>
      <c r="AP60" s="39">
        <f t="shared" si="42"/>
        <v>0</v>
      </c>
      <c r="AQ60" s="39">
        <f t="shared" si="42"/>
        <v>0</v>
      </c>
      <c r="AR60" s="39">
        <f t="shared" si="42"/>
        <v>0</v>
      </c>
      <c r="AS60" s="39">
        <f t="shared" si="42"/>
        <v>0</v>
      </c>
      <c r="AT60" s="39">
        <f t="shared" si="42"/>
        <v>0</v>
      </c>
      <c r="AU60" s="50" t="e">
        <f>SUM(AT60)/AQ60*100</f>
        <v>#DIV/0!</v>
      </c>
      <c r="AV60" s="39">
        <f t="shared" si="42"/>
        <v>0</v>
      </c>
      <c r="AW60" s="39">
        <f t="shared" si="42"/>
        <v>0</v>
      </c>
      <c r="AX60" s="39">
        <f t="shared" si="42"/>
        <v>0</v>
      </c>
      <c r="AY60" s="39">
        <f t="shared" si="42"/>
        <v>0</v>
      </c>
      <c r="AZ60" s="39">
        <f t="shared" si="42"/>
        <v>0</v>
      </c>
      <c r="BA60" s="50" t="e">
        <f>SUM(AZ60)/AQ60*100</f>
        <v>#DIV/0!</v>
      </c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</row>
    <row r="61" spans="1:89" ht="25.5" customHeight="1"/>
    <row r="62" spans="1:89" ht="25.5" customHeight="1"/>
    <row r="63" spans="1:89" ht="25.5" customHeight="1"/>
    <row r="64" spans="1:89" ht="25.5" customHeight="1"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</row>
    <row r="65" spans="1:89" ht="25.5" customHeight="1"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</row>
    <row r="66" spans="1:89" s="54" customForma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3"/>
      <c r="AV66" s="52"/>
      <c r="AW66" s="52"/>
      <c r="AX66" s="52"/>
      <c r="AY66" s="52"/>
      <c r="AZ66" s="52"/>
      <c r="BA66" s="53"/>
    </row>
    <row r="67" spans="1:89" s="54" customForma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3"/>
      <c r="AV67" s="52"/>
      <c r="AW67" s="52"/>
      <c r="AX67" s="52"/>
      <c r="AY67" s="52"/>
      <c r="AZ67" s="52"/>
      <c r="BA67" s="53"/>
    </row>
    <row r="68" spans="1:89" s="54" customForma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3"/>
      <c r="AV68" s="52"/>
      <c r="AW68" s="52"/>
      <c r="AX68" s="52"/>
      <c r="AY68" s="52"/>
      <c r="AZ68" s="52"/>
      <c r="BA68" s="53"/>
    </row>
    <row r="69" spans="1:89" s="54" customForma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3"/>
      <c r="AV69" s="52"/>
      <c r="AW69" s="52"/>
      <c r="AX69" s="52"/>
      <c r="AY69" s="52"/>
      <c r="AZ69" s="52"/>
      <c r="BA69" s="53"/>
    </row>
    <row r="70" spans="1:89" s="54" customForma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3"/>
      <c r="AV70" s="52"/>
      <c r="AW70" s="52"/>
      <c r="AX70" s="52"/>
      <c r="AY70" s="52"/>
      <c r="AZ70" s="52"/>
      <c r="BA70" s="53"/>
    </row>
    <row r="71" spans="1:89" s="54" customForma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3"/>
      <c r="AV71" s="52"/>
      <c r="AW71" s="52"/>
      <c r="AX71" s="52"/>
      <c r="AY71" s="52"/>
      <c r="AZ71" s="52"/>
      <c r="BA71" s="53"/>
    </row>
    <row r="72" spans="1:89" s="54" customForma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3"/>
      <c r="AV72" s="52"/>
      <c r="AW72" s="52"/>
      <c r="AX72" s="52"/>
      <c r="AY72" s="52"/>
      <c r="AZ72" s="52"/>
      <c r="BA72" s="53"/>
    </row>
    <row r="73" spans="1:89" s="54" customForma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3"/>
      <c r="AV73" s="52"/>
      <c r="AW73" s="52"/>
      <c r="AX73" s="52"/>
      <c r="AY73" s="52"/>
      <c r="AZ73" s="52"/>
      <c r="BA73" s="53"/>
    </row>
    <row r="74" spans="1:89" s="54" customForma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3"/>
      <c r="AV74" s="52"/>
      <c r="AW74" s="52"/>
      <c r="AX74" s="52"/>
      <c r="AY74" s="52"/>
      <c r="AZ74" s="52"/>
      <c r="BA74" s="53"/>
    </row>
    <row r="75" spans="1:89" s="54" customForma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3"/>
      <c r="AV75" s="52"/>
      <c r="AW75" s="52"/>
      <c r="AX75" s="52"/>
      <c r="AY75" s="52"/>
      <c r="AZ75" s="52"/>
      <c r="BA75" s="53"/>
    </row>
    <row r="76" spans="1:89" s="54" customForma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3"/>
      <c r="AV76" s="52"/>
      <c r="AW76" s="52"/>
      <c r="AX76" s="52"/>
      <c r="AY76" s="52"/>
      <c r="AZ76" s="52"/>
      <c r="BA76" s="53"/>
    </row>
    <row r="77" spans="1:89" s="54" customForma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3"/>
      <c r="AV77" s="52"/>
      <c r="AW77" s="52"/>
      <c r="AX77" s="52"/>
      <c r="AY77" s="52"/>
      <c r="AZ77" s="52"/>
      <c r="BA77" s="53"/>
    </row>
    <row r="78" spans="1:89" s="54" customForma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3"/>
      <c r="AV78" s="52"/>
      <c r="AW78" s="52"/>
      <c r="AX78" s="52"/>
      <c r="AY78" s="52"/>
      <c r="AZ78" s="52"/>
      <c r="BA78" s="53"/>
    </row>
    <row r="79" spans="1:89" s="54" customForma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3"/>
      <c r="AV79" s="52"/>
      <c r="AW79" s="52"/>
      <c r="AX79" s="52"/>
      <c r="AY79" s="52"/>
      <c r="AZ79" s="52"/>
      <c r="BA79" s="53"/>
    </row>
    <row r="80" spans="1:89" s="54" customForma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3"/>
      <c r="AV80" s="52"/>
      <c r="AW80" s="52"/>
      <c r="AX80" s="52"/>
      <c r="AY80" s="52"/>
      <c r="AZ80" s="52"/>
      <c r="BA80" s="53"/>
    </row>
    <row r="81" spans="1:53" s="54" customForma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3"/>
      <c r="AV81" s="52"/>
      <c r="AW81" s="52"/>
      <c r="AX81" s="52"/>
      <c r="AY81" s="52"/>
      <c r="AZ81" s="52"/>
      <c r="BA81" s="53"/>
    </row>
    <row r="82" spans="1:53" s="54" customForma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3"/>
      <c r="AV82" s="52"/>
      <c r="AW82" s="52"/>
      <c r="AX82" s="52"/>
      <c r="AY82" s="52"/>
      <c r="AZ82" s="52"/>
      <c r="BA82" s="53"/>
    </row>
    <row r="83" spans="1:53" s="54" customForma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3"/>
      <c r="AV83" s="52"/>
      <c r="AW83" s="52"/>
      <c r="AX83" s="52"/>
      <c r="AY83" s="52"/>
      <c r="AZ83" s="52"/>
      <c r="BA83" s="53"/>
    </row>
    <row r="84" spans="1:53" s="54" customForma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3"/>
      <c r="AV84" s="52"/>
      <c r="AW84" s="52"/>
      <c r="AX84" s="52"/>
      <c r="AY84" s="52"/>
      <c r="AZ84" s="52"/>
      <c r="BA84" s="53"/>
    </row>
    <row r="85" spans="1:53" s="54" customForma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3"/>
      <c r="AV85" s="52"/>
      <c r="AW85" s="52"/>
      <c r="AX85" s="52"/>
      <c r="AY85" s="52"/>
      <c r="AZ85" s="52"/>
      <c r="BA85" s="53"/>
    </row>
    <row r="86" spans="1:53" s="54" customForma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3"/>
      <c r="AV86" s="52"/>
      <c r="AW86" s="52"/>
      <c r="AX86" s="52"/>
      <c r="AY86" s="52"/>
      <c r="AZ86" s="52"/>
      <c r="BA86" s="53"/>
    </row>
    <row r="87" spans="1:53" s="54" customFormat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3"/>
      <c r="AV87" s="52"/>
      <c r="AW87" s="52"/>
      <c r="AX87" s="52"/>
      <c r="AY87" s="52"/>
      <c r="AZ87" s="52"/>
      <c r="BA87" s="53"/>
    </row>
    <row r="88" spans="1:53" s="54" customFormat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3"/>
      <c r="AV88" s="52"/>
      <c r="AW88" s="52"/>
      <c r="AX88" s="52"/>
      <c r="AY88" s="52"/>
      <c r="AZ88" s="52"/>
      <c r="BA88" s="53"/>
    </row>
    <row r="89" spans="1:53" s="54" customFormat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3"/>
      <c r="AV89" s="52"/>
      <c r="AW89" s="52"/>
      <c r="AX89" s="52"/>
      <c r="AY89" s="52"/>
      <c r="AZ89" s="52"/>
      <c r="BA89" s="53"/>
    </row>
    <row r="90" spans="1:53" s="54" customFormat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3"/>
      <c r="AV90" s="52"/>
      <c r="AW90" s="52"/>
      <c r="AX90" s="52"/>
      <c r="AY90" s="52"/>
      <c r="AZ90" s="52"/>
      <c r="BA90" s="53"/>
    </row>
    <row r="91" spans="1:53" s="54" customFormat="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3"/>
      <c r="AV91" s="52"/>
      <c r="AW91" s="52"/>
      <c r="AX91" s="52"/>
      <c r="AY91" s="52"/>
      <c r="AZ91" s="52"/>
      <c r="BA91" s="53"/>
    </row>
    <row r="92" spans="1:53" s="54" customFormat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3"/>
      <c r="AV92" s="52"/>
      <c r="AW92" s="52"/>
      <c r="AX92" s="52"/>
      <c r="AY92" s="52"/>
      <c r="AZ92" s="52"/>
      <c r="BA92" s="53"/>
    </row>
    <row r="93" spans="1:53" s="54" customFormat="1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3"/>
      <c r="AV93" s="52"/>
      <c r="AW93" s="52"/>
      <c r="AX93" s="52"/>
      <c r="AY93" s="52"/>
      <c r="AZ93" s="52"/>
      <c r="BA93" s="53"/>
    </row>
  </sheetData>
  <mergeCells count="61">
    <mergeCell ref="A60:G60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59">
    <cfRule type="cellIs" dxfId="6" priority="9" stopIfTrue="1" operator="notBetween">
      <formula>1</formula>
      <formula>1</formula>
    </cfRule>
  </conditionalFormatting>
  <conditionalFormatting sqref="BD2">
    <cfRule type="cellIs" dxfId="5" priority="10" stopIfTrue="1" operator="greaterThan">
      <formula>1</formula>
    </cfRule>
  </conditionalFormatting>
  <conditionalFormatting sqref="AJ12:AJ59">
    <cfRule type="cellIs" dxfId="4" priority="11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63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AV11" sqref="AV11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5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5" customWidth="1"/>
    <col min="54" max="54" width="0.7109375" customWidth="1"/>
    <col min="55" max="89" width="9.140625" style="54"/>
  </cols>
  <sheetData>
    <row r="1" spans="1:89" ht="30.75">
      <c r="I1" s="174">
        <f t="shared" ref="I1" si="0">IF(H1=0,0,IF(H1&lt;10,1,IF(MOD(H1,30)&lt;10,ROUNDDOWN(H1/30,0),ROUNDUP(H1/30,0))))</f>
        <v>0</v>
      </c>
      <c r="K1" s="174">
        <f t="shared" ref="K1" si="1">IF(J1=0,0,IF(J1&lt;10,1,IF(MOD(J1,30)&lt;10,ROUNDDOWN(J1/30,0),ROUNDUP(J1/30,0))))</f>
        <v>0</v>
      </c>
      <c r="M1" s="174">
        <f>IF(L1=0,0,IF(L1&lt;10,1,IF(MOD(L1,40)&lt;10,ROUNDDOWN(L1/40,0),ROUNDUP(L1/40,0))))</f>
        <v>0</v>
      </c>
      <c r="O1" s="174">
        <f>IF(N1=0,0,IF(N1&lt;10,1,IF(MOD(N1,40)&lt;10,ROUNDDOWN(N1/40,0),ROUNDUP(N1/40,0))))</f>
        <v>0</v>
      </c>
      <c r="Q1" s="174">
        <f>IF(P1=0,0,IF(P1&lt;10,1,IF(MOD(P1,40)&lt;10,ROUNDDOWN(P1/40,0),ROUNDUP(P1/40,0))))</f>
        <v>0</v>
      </c>
      <c r="S1" s="174">
        <f>IF(R1=0,0,IF(R1&lt;10,1,IF(MOD(R1,40)&lt;10,ROUNDDOWN(R1/40,0),ROUNDUP(R1/40,0))))</f>
        <v>0</v>
      </c>
      <c r="U1" s="174">
        <f>IF(T1=0,0,IF(T1&lt;10,1,IF(MOD(T1,40)&lt;10,ROUNDDOWN(T1/40,0),ROUNDUP(T1/40,0))))</f>
        <v>0</v>
      </c>
      <c r="W1" s="174">
        <f>IF(V1=0,0,IF(V1&lt;10,1,IF(MOD(V1,40)&lt;10,ROUNDDOWN(V1/40,0),ROUNDUP(V1/40,0))))</f>
        <v>0</v>
      </c>
      <c r="Y1" s="174">
        <f>IF(X1=0,0,IF(X1&lt;10,1,IF(MOD(X1,40)&lt;10,ROUNDDOWN(X1/40,0),ROUNDUP(X1/40,0))))</f>
        <v>0</v>
      </c>
      <c r="AA1" s="174">
        <f>IF(Z1=0,0,IF(Z1&lt;10,1,IF(MOD(Z1,40)&lt;10,ROUNDDOWN(Z1/40,0),ROUNDUP(Z1/40,0))))</f>
        <v>0</v>
      </c>
      <c r="AC1" s="174">
        <f>IF(AB1=0,0,IF(AB1&lt;10,1,IF(MOD(AB1,40)&lt;10,ROUNDDOWN(AB1/40,0),ROUNDUP(AB1/40,0))))</f>
        <v>0</v>
      </c>
      <c r="AE1" s="174">
        <f>IF(AD1=0,0,IF(AD1&lt;10,1,IF(MOD(AD1,40)&lt;10,ROUNDDOWN(AD1/40,0),ROUNDUP(AD1/40,0))))</f>
        <v>0</v>
      </c>
      <c r="AG1" s="174">
        <f>IF(AF1=0,0,IF(AF1&lt;10,1,IF(MOD(AF1,40)&lt;10,ROUNDDOWN(AF1/40,0),ROUNDUP(AF1/40,0))))</f>
        <v>0</v>
      </c>
      <c r="AI1" s="174">
        <f>IF(AH1=0,0,IF(AH1&lt;10,1,IF(MOD(AH1,40)&lt;10,ROUNDDOWN(AH1/40,0),ROUNDUP(AH1/40,0))))</f>
        <v>0</v>
      </c>
      <c r="AJ1" s="93">
        <f>H1+J1+L1+N1+P1+R1+T1+V1+X1+Z1+AB1+AD1+AF1+AH1</f>
        <v>0</v>
      </c>
      <c r="AK1" s="93">
        <f>I1+K1+M1+O1+Q1+S1+U1+W1+Y1+AA1+AC1+AE1+AG1+AI1</f>
        <v>0</v>
      </c>
      <c r="AN1" s="228">
        <f>SUM(AL1:AM1)</f>
        <v>0</v>
      </c>
      <c r="AO1" s="175">
        <f t="shared" ref="AO1" si="2">IF(AJ1&lt;=0,0,IF(AJ1&lt;=359,1,IF(AJ1&lt;=719,2,IF(AJ1&lt;=1079,3,IF(AJ1&lt;=1679,4,IF(AJ1&lt;=1680,5,IF(AJ1&lt;=1680,1,5)))))))</f>
        <v>0</v>
      </c>
      <c r="AP1" s="245">
        <f t="shared" ref="AP1" si="3">ROUND(((((I1+K1)*30)+(H1+J1))/50+(((M1+O1+Q1+U1+W1+S1)*40)+(L1+N1+P1+R1+T1+V1))/50+(Y1+AA1+AC1+AE1+AG1+AI1)*2),0)</f>
        <v>0</v>
      </c>
      <c r="AQ1" s="93">
        <f>SUM(AO1:AP1)</f>
        <v>0</v>
      </c>
      <c r="AR1" s="93">
        <f>SUM(AL1)-AO1</f>
        <v>0</v>
      </c>
      <c r="AS1" s="93">
        <f>SUM(AM1)-AP1</f>
        <v>0</v>
      </c>
      <c r="AT1" s="93">
        <f>SUM(AN1)-AQ1</f>
        <v>0</v>
      </c>
      <c r="AU1" s="95" t="e">
        <f>SUM(AT1)/AQ1*100</f>
        <v>#DIV/0!</v>
      </c>
      <c r="AZ1" s="93">
        <f>SUM(AT1)-AV1-AW1+AX1+AY1</f>
        <v>0</v>
      </c>
      <c r="BA1" s="95" t="e">
        <f>SUM(AZ1)/AQ1*100</f>
        <v>#DIV/0!</v>
      </c>
      <c r="BC1" s="213" t="s">
        <v>341</v>
      </c>
      <c r="BD1" s="214"/>
      <c r="BE1" s="214"/>
      <c r="BF1" s="214"/>
      <c r="BG1" s="214"/>
      <c r="BH1" s="215"/>
      <c r="BI1" s="215"/>
      <c r="BJ1" s="215"/>
    </row>
    <row r="2" spans="1:89" ht="23.25">
      <c r="AZ2" s="16"/>
      <c r="BA2" s="27" t="s">
        <v>166</v>
      </c>
      <c r="BD2" s="89">
        <f>IF(AJ2&lt;=0,0,IF(AJ2&lt;=359,1,IF(AJ2&lt;=719,2,IF(AJ2&lt;=1079,3,IF(AJ2&lt;=1679,4,IF(AJ2&lt;=1680,5,IF(AJ2&lt;=1680,1,5)))))))</f>
        <v>0</v>
      </c>
      <c r="BE2" s="107">
        <f>ROUND(((((I2+K2)*30)+(H2+J2))/50+(((M2+O2+Q2+U2+W2+S2)*40)+(L2+N2+P2+R2+T2+V2))/50+(Y2+AA2+AC2+AE2+AG2+AI2)*2),0)</f>
        <v>0</v>
      </c>
    </row>
    <row r="3" spans="1:89" ht="29.25">
      <c r="A3" s="829" t="s">
        <v>442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  <c r="AO3" s="829"/>
      <c r="AP3" s="829"/>
      <c r="AQ3" s="829"/>
      <c r="AR3" s="829"/>
      <c r="AS3" s="829"/>
      <c r="AT3" s="829"/>
      <c r="AU3" s="829"/>
      <c r="AV3" s="829"/>
      <c r="AW3" s="829"/>
      <c r="AX3" s="829"/>
      <c r="AY3" s="829"/>
      <c r="AZ3" s="829"/>
      <c r="BA3" s="829"/>
    </row>
    <row r="4" spans="1:89" ht="26.25">
      <c r="A4" s="830" t="s">
        <v>360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9" ht="23.25" customHeight="1">
      <c r="A5" s="830" t="s">
        <v>207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830"/>
      <c r="AY5" s="830"/>
      <c r="AZ5" s="830"/>
      <c r="BA5" s="830"/>
    </row>
    <row r="6" spans="1:89" ht="12.75" customHeight="1"/>
    <row r="7" spans="1:89" s="5" customFormat="1">
      <c r="A7" s="237" t="s">
        <v>0</v>
      </c>
      <c r="B7" s="235"/>
      <c r="C7" s="238"/>
      <c r="D7" s="238"/>
      <c r="E7" s="235" t="s">
        <v>8</v>
      </c>
      <c r="F7" s="235"/>
      <c r="G7" s="237" t="s">
        <v>13</v>
      </c>
      <c r="H7" s="835" t="s">
        <v>17</v>
      </c>
      <c r="I7" s="836"/>
      <c r="J7" s="836"/>
      <c r="K7" s="836"/>
      <c r="L7" s="836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7"/>
      <c r="AL7" s="835" t="s">
        <v>42</v>
      </c>
      <c r="AM7" s="836"/>
      <c r="AN7" s="836"/>
      <c r="AO7" s="836"/>
      <c r="AP7" s="836"/>
      <c r="AQ7" s="837"/>
      <c r="AR7" s="831" t="s">
        <v>26</v>
      </c>
      <c r="AS7" s="846"/>
      <c r="AT7" s="832"/>
      <c r="AU7" s="235"/>
      <c r="AV7" s="235"/>
      <c r="AW7" s="235" t="s">
        <v>22</v>
      </c>
      <c r="AX7" s="235" t="s">
        <v>22</v>
      </c>
      <c r="AY7" s="235" t="s">
        <v>40</v>
      </c>
      <c r="AZ7" s="239" t="s">
        <v>49</v>
      </c>
      <c r="BA7" s="239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41"/>
      <c r="C8" s="8" t="s">
        <v>6</v>
      </c>
      <c r="D8" s="8"/>
      <c r="E8" s="241" t="s">
        <v>10</v>
      </c>
      <c r="F8" s="241" t="s">
        <v>13</v>
      </c>
      <c r="G8" s="6" t="s">
        <v>78</v>
      </c>
      <c r="H8" s="831" t="s">
        <v>208</v>
      </c>
      <c r="I8" s="832"/>
      <c r="J8" s="831" t="s">
        <v>209</v>
      </c>
      <c r="K8" s="832"/>
      <c r="L8" s="831" t="s">
        <v>210</v>
      </c>
      <c r="M8" s="832"/>
      <c r="N8" s="831" t="s">
        <v>211</v>
      </c>
      <c r="O8" s="832"/>
      <c r="P8" s="831" t="s">
        <v>212</v>
      </c>
      <c r="Q8" s="832"/>
      <c r="R8" s="831" t="s">
        <v>213</v>
      </c>
      <c r="S8" s="832"/>
      <c r="T8" s="831" t="s">
        <v>201</v>
      </c>
      <c r="U8" s="832"/>
      <c r="V8" s="831" t="s">
        <v>202</v>
      </c>
      <c r="W8" s="832"/>
      <c r="X8" s="831" t="s">
        <v>111</v>
      </c>
      <c r="Y8" s="832"/>
      <c r="Z8" s="831" t="s">
        <v>112</v>
      </c>
      <c r="AA8" s="832"/>
      <c r="AB8" s="831" t="s">
        <v>113</v>
      </c>
      <c r="AC8" s="832"/>
      <c r="AD8" s="831" t="s">
        <v>114</v>
      </c>
      <c r="AE8" s="832"/>
      <c r="AF8" s="831" t="s">
        <v>115</v>
      </c>
      <c r="AG8" s="832"/>
      <c r="AH8" s="831" t="s">
        <v>116</v>
      </c>
      <c r="AI8" s="832"/>
      <c r="AJ8" s="831" t="s">
        <v>20</v>
      </c>
      <c r="AK8" s="832"/>
      <c r="AL8" s="835" t="s">
        <v>43</v>
      </c>
      <c r="AM8" s="836"/>
      <c r="AN8" s="837"/>
      <c r="AO8" s="835" t="s">
        <v>180</v>
      </c>
      <c r="AP8" s="836"/>
      <c r="AQ8" s="837"/>
      <c r="AR8" s="833"/>
      <c r="AS8" s="847"/>
      <c r="AT8" s="834"/>
      <c r="AU8" s="15" t="s">
        <v>27</v>
      </c>
      <c r="AV8" s="241" t="s">
        <v>22</v>
      </c>
      <c r="AW8" s="241" t="s">
        <v>66</v>
      </c>
      <c r="AX8" s="241" t="s">
        <v>68</v>
      </c>
      <c r="AY8" s="241" t="s">
        <v>38</v>
      </c>
      <c r="AZ8" s="31" t="s">
        <v>72</v>
      </c>
      <c r="BA8" s="15" t="s">
        <v>27</v>
      </c>
      <c r="BC8" s="8"/>
      <c r="BD8" s="88"/>
      <c r="BE8" s="8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41" t="s">
        <v>5</v>
      </c>
      <c r="C9" s="8" t="s">
        <v>7</v>
      </c>
      <c r="D9" s="8"/>
      <c r="E9" s="241" t="s">
        <v>9</v>
      </c>
      <c r="F9" s="241" t="s">
        <v>14</v>
      </c>
      <c r="G9" s="6" t="s">
        <v>79</v>
      </c>
      <c r="H9" s="833"/>
      <c r="I9" s="834"/>
      <c r="J9" s="833"/>
      <c r="K9" s="834"/>
      <c r="L9" s="833"/>
      <c r="M9" s="834"/>
      <c r="N9" s="833"/>
      <c r="O9" s="834"/>
      <c r="P9" s="833"/>
      <c r="Q9" s="834"/>
      <c r="R9" s="833"/>
      <c r="S9" s="834"/>
      <c r="T9" s="833"/>
      <c r="U9" s="834"/>
      <c r="V9" s="833"/>
      <c r="W9" s="834"/>
      <c r="X9" s="833"/>
      <c r="Y9" s="834"/>
      <c r="Z9" s="833"/>
      <c r="AA9" s="834"/>
      <c r="AB9" s="833"/>
      <c r="AC9" s="834"/>
      <c r="AD9" s="833"/>
      <c r="AE9" s="834"/>
      <c r="AF9" s="833"/>
      <c r="AG9" s="834"/>
      <c r="AH9" s="833"/>
      <c r="AI9" s="834"/>
      <c r="AJ9" s="833"/>
      <c r="AK9" s="834"/>
      <c r="AL9" s="838" t="s">
        <v>21</v>
      </c>
      <c r="AM9" s="8" t="s">
        <v>22</v>
      </c>
      <c r="AN9" s="838" t="s">
        <v>20</v>
      </c>
      <c r="AO9" s="838" t="s">
        <v>21</v>
      </c>
      <c r="AP9" s="8" t="s">
        <v>22</v>
      </c>
      <c r="AQ9" s="838" t="s">
        <v>20</v>
      </c>
      <c r="AR9" s="838" t="s">
        <v>21</v>
      </c>
      <c r="AS9" s="8" t="s">
        <v>22</v>
      </c>
      <c r="AT9" s="838" t="s">
        <v>20</v>
      </c>
      <c r="AU9" s="241" t="s">
        <v>28</v>
      </c>
      <c r="AV9" s="241" t="s">
        <v>37</v>
      </c>
      <c r="AW9" s="241" t="s">
        <v>67</v>
      </c>
      <c r="AX9" s="241" t="s">
        <v>67</v>
      </c>
      <c r="AY9" s="241" t="s">
        <v>39</v>
      </c>
      <c r="AZ9" s="9" t="s">
        <v>73</v>
      </c>
      <c r="BA9" s="241" t="s">
        <v>74</v>
      </c>
      <c r="BC9" s="8"/>
      <c r="BD9" s="845" t="s">
        <v>183</v>
      </c>
      <c r="BE9" s="845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41"/>
      <c r="C10" s="8"/>
      <c r="D10" s="8"/>
      <c r="E10" s="241" t="s">
        <v>11</v>
      </c>
      <c r="F10" s="241" t="s">
        <v>15</v>
      </c>
      <c r="G10" s="15" t="s">
        <v>80</v>
      </c>
      <c r="H10" s="838" t="s">
        <v>18</v>
      </c>
      <c r="I10" s="838" t="s">
        <v>19</v>
      </c>
      <c r="J10" s="838" t="s">
        <v>18</v>
      </c>
      <c r="K10" s="838" t="s">
        <v>19</v>
      </c>
      <c r="L10" s="838" t="s">
        <v>18</v>
      </c>
      <c r="M10" s="838" t="s">
        <v>19</v>
      </c>
      <c r="N10" s="838" t="s">
        <v>18</v>
      </c>
      <c r="O10" s="838" t="s">
        <v>19</v>
      </c>
      <c r="P10" s="838" t="s">
        <v>18</v>
      </c>
      <c r="Q10" s="838" t="s">
        <v>19</v>
      </c>
      <c r="R10" s="838" t="s">
        <v>18</v>
      </c>
      <c r="S10" s="838" t="s">
        <v>19</v>
      </c>
      <c r="T10" s="838" t="s">
        <v>18</v>
      </c>
      <c r="U10" s="838" t="s">
        <v>19</v>
      </c>
      <c r="V10" s="838" t="s">
        <v>18</v>
      </c>
      <c r="W10" s="838" t="s">
        <v>19</v>
      </c>
      <c r="X10" s="838" t="s">
        <v>18</v>
      </c>
      <c r="Y10" s="838" t="s">
        <v>19</v>
      </c>
      <c r="Z10" s="838" t="s">
        <v>18</v>
      </c>
      <c r="AA10" s="838" t="s">
        <v>19</v>
      </c>
      <c r="AB10" s="838" t="s">
        <v>18</v>
      </c>
      <c r="AC10" s="838" t="s">
        <v>19</v>
      </c>
      <c r="AD10" s="838" t="s">
        <v>18</v>
      </c>
      <c r="AE10" s="838" t="s">
        <v>19</v>
      </c>
      <c r="AF10" s="838" t="s">
        <v>18</v>
      </c>
      <c r="AG10" s="838" t="s">
        <v>19</v>
      </c>
      <c r="AH10" s="838" t="s">
        <v>18</v>
      </c>
      <c r="AI10" s="838" t="s">
        <v>19</v>
      </c>
      <c r="AJ10" s="838" t="s">
        <v>18</v>
      </c>
      <c r="AK10" s="838" t="s">
        <v>19</v>
      </c>
      <c r="AL10" s="839"/>
      <c r="AM10" s="8" t="s">
        <v>25</v>
      </c>
      <c r="AN10" s="839"/>
      <c r="AO10" s="839"/>
      <c r="AP10" s="8" t="s">
        <v>25</v>
      </c>
      <c r="AQ10" s="839"/>
      <c r="AR10" s="839"/>
      <c r="AS10" s="8" t="s">
        <v>25</v>
      </c>
      <c r="AT10" s="839"/>
      <c r="AU10" s="241"/>
      <c r="AV10" s="172" t="s">
        <v>439</v>
      </c>
      <c r="AW10" s="241" t="s">
        <v>38</v>
      </c>
      <c r="AX10" s="241" t="s">
        <v>38</v>
      </c>
      <c r="AY10" s="241" t="s">
        <v>41</v>
      </c>
      <c r="AZ10" s="9" t="s">
        <v>74</v>
      </c>
      <c r="BA10" s="241" t="s">
        <v>28</v>
      </c>
      <c r="BC10" s="8"/>
      <c r="BD10" s="76"/>
      <c r="BE10" s="77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36"/>
      <c r="C11" s="240"/>
      <c r="D11" s="240"/>
      <c r="E11" s="13" t="s">
        <v>12</v>
      </c>
      <c r="F11" s="13" t="s">
        <v>16</v>
      </c>
      <c r="G11" s="13" t="s">
        <v>23</v>
      </c>
      <c r="H11" s="840"/>
      <c r="I11" s="840"/>
      <c r="J11" s="840"/>
      <c r="K11" s="840"/>
      <c r="L11" s="840"/>
      <c r="M11" s="840"/>
      <c r="N11" s="840"/>
      <c r="O11" s="840"/>
      <c r="P11" s="840"/>
      <c r="Q11" s="840"/>
      <c r="R11" s="840"/>
      <c r="S11" s="840"/>
      <c r="T11" s="840"/>
      <c r="U11" s="840"/>
      <c r="V11" s="840"/>
      <c r="W11" s="840"/>
      <c r="X11" s="840"/>
      <c r="Y11" s="840"/>
      <c r="Z11" s="840"/>
      <c r="AA11" s="840"/>
      <c r="AB11" s="840"/>
      <c r="AC11" s="840"/>
      <c r="AD11" s="840"/>
      <c r="AE11" s="840"/>
      <c r="AF11" s="840"/>
      <c r="AG11" s="840"/>
      <c r="AH11" s="840"/>
      <c r="AI11" s="840"/>
      <c r="AJ11" s="840"/>
      <c r="AK11" s="840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76" t="s">
        <v>21</v>
      </c>
      <c r="BE11" s="77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5" customFormat="1">
      <c r="A12" s="78"/>
      <c r="B12" s="78"/>
      <c r="C12" s="78"/>
      <c r="D12" s="78"/>
      <c r="E12" s="78"/>
      <c r="F12" s="78"/>
      <c r="G12" s="78"/>
      <c r="H12" s="79"/>
      <c r="I12" s="230">
        <f t="shared" ref="I12:K23" si="4">IF(H12=0,0,IF(H12&lt;10,1,IF(MOD(H12,30)&lt;10,ROUNDDOWN(H12/30,0),ROUNDUP(H12/30,0))))</f>
        <v>0</v>
      </c>
      <c r="J12" s="79"/>
      <c r="K12" s="230">
        <f t="shared" ref="K12" si="5">IF(J12=0,0,IF(J12&lt;10,1,IF(MOD(J12,30)&lt;10,ROUNDDOWN(J12/30,0),ROUNDUP(J12/30,0))))</f>
        <v>0</v>
      </c>
      <c r="L12" s="83"/>
      <c r="M12" s="230">
        <f>IF(L12=0,0,IF(L12&lt;10,1,IF(MOD(L12,40)&lt;10,ROUNDDOWN(L12/40,0),ROUNDUP(L12/40,0))))</f>
        <v>0</v>
      </c>
      <c r="N12" s="83"/>
      <c r="O12" s="230">
        <f>IF(N12=0,0,IF(N12&lt;10,1,IF(MOD(N12,40)&lt;10,ROUNDDOWN(N12/40,0),ROUNDUP(N12/40,0))))</f>
        <v>0</v>
      </c>
      <c r="P12" s="83"/>
      <c r="Q12" s="230">
        <f>IF(P12=0,0,IF(P12&lt;10,1,IF(MOD(P12,40)&lt;10,ROUNDDOWN(P12/40,0),ROUNDUP(P12/40,0))))</f>
        <v>0</v>
      </c>
      <c r="R12" s="83"/>
      <c r="S12" s="230">
        <f>IF(R12=0,0,IF(R12&lt;10,1,IF(MOD(R12,40)&lt;10,ROUNDDOWN(R12/40,0),ROUNDUP(R12/40,0))))</f>
        <v>0</v>
      </c>
      <c r="T12" s="83"/>
      <c r="U12" s="230">
        <f>IF(T12=0,0,IF(T12&lt;10,1,IF(MOD(T12,40)&lt;10,ROUNDDOWN(T12/40,0),ROUNDUP(T12/40,0))))</f>
        <v>0</v>
      </c>
      <c r="V12" s="83"/>
      <c r="W12" s="230">
        <f>IF(V12=0,0,IF(V12&lt;10,1,IF(MOD(V12,40)&lt;10,ROUNDDOWN(V12/40,0),ROUNDUP(V12/40,0))))</f>
        <v>0</v>
      </c>
      <c r="X12" s="83"/>
      <c r="Y12" s="230">
        <f>IF(X12=0,0,IF(X12&lt;10,1,IF(MOD(X12,40)&lt;10,ROUNDDOWN(X12/40,0),ROUNDUP(X12/40,0))))</f>
        <v>0</v>
      </c>
      <c r="Z12" s="83"/>
      <c r="AA12" s="230">
        <f>IF(Z12=0,0,IF(Z12&lt;10,1,IF(MOD(Z12,40)&lt;10,ROUNDDOWN(Z12/40,0),ROUNDUP(Z12/40,0))))</f>
        <v>0</v>
      </c>
      <c r="AB12" s="83"/>
      <c r="AC12" s="230">
        <f>IF(AB12=0,0,IF(AB12&lt;10,1,IF(MOD(AB12,40)&lt;10,ROUNDDOWN(AB12/40,0),ROUNDUP(AB12/40,0))))</f>
        <v>0</v>
      </c>
      <c r="AD12" s="83"/>
      <c r="AE12" s="230">
        <f>IF(AD12=0,0,IF(AD12&lt;10,1,IF(MOD(AD12,40)&lt;10,ROUNDDOWN(AD12/40,0),ROUNDUP(AD12/40,0))))</f>
        <v>0</v>
      </c>
      <c r="AF12" s="83"/>
      <c r="AG12" s="230">
        <f>IF(AF12=0,0,IF(AF12&lt;10,1,IF(MOD(AF12,40)&lt;10,ROUNDDOWN(AF12/40,0),ROUNDUP(AF12/40,0))))</f>
        <v>0</v>
      </c>
      <c r="AH12" s="83"/>
      <c r="AI12" s="230">
        <f>IF(AH12=0,0,IF(AH12&lt;10,1,IF(MOD(AH12,40)&lt;10,ROUNDDOWN(AH12/40,0),ROUNDUP(AH12/40,0))))</f>
        <v>0</v>
      </c>
      <c r="AJ12" s="108">
        <f>SUM(H12)+T12+V12+X12+Z12+AB12+AD12+AF12+AH12+J12+L12+N12+P12+R12</f>
        <v>0</v>
      </c>
      <c r="AK12" s="84">
        <f t="shared" ref="AK12:AK29" si="6">SUM(I12+U12+W12+Y12+AA12+AC12+AE12+AG12+AI12+K12+M12+O12+Q12+S12)</f>
        <v>0</v>
      </c>
      <c r="AL12" s="83"/>
      <c r="AM12" s="83"/>
      <c r="AN12" s="84">
        <f>SUM(AL12:AM12)</f>
        <v>0</v>
      </c>
      <c r="AO12" s="169">
        <f t="shared" ref="AO12:AO29" si="7">IF(AJ12&lt;=0,0,IF(AJ12&lt;=359,1,IF(AJ12&lt;=719,2,IF(AJ12&lt;=1079,3,IF(AJ12&lt;=1679,4,IF(AJ12&lt;=1680,5,IF(AJ12&lt;=1680,1,5)))))))</f>
        <v>0</v>
      </c>
      <c r="AP12" s="246">
        <f>ROUND(((((I12+K12)*30)+(H12+J12))/50+(((M12+O12+Q12+U12+W12+S12)*40)+(L12+N12+P12+R12+T12+V12))/50+(Y12+AA12+AC12+AE12+AG12+AI12)*2),0)</f>
        <v>0</v>
      </c>
      <c r="AQ12" s="84">
        <f>SUM(AO12:AP12)</f>
        <v>0</v>
      </c>
      <c r="AR12" s="85">
        <f t="shared" ref="AR12:AT13" si="8">SUM(AL12)-AO12</f>
        <v>0</v>
      </c>
      <c r="AS12" s="85">
        <f t="shared" ref="AS12" si="9">SUM(AM12)-AP12</f>
        <v>0</v>
      </c>
      <c r="AT12" s="85">
        <f t="shared" ref="AT12" si="10">SUM(AN12)-AQ12</f>
        <v>0</v>
      </c>
      <c r="AU12" s="86" t="e">
        <f>SUM(AT12)/AQ12*100</f>
        <v>#DIV/0!</v>
      </c>
      <c r="AV12" s="83"/>
      <c r="AW12" s="83"/>
      <c r="AX12" s="83"/>
      <c r="AY12" s="83"/>
      <c r="AZ12" s="84">
        <f>SUM(AT12)-AV12-AW12+AX12+AY12</f>
        <v>0</v>
      </c>
      <c r="BA12" s="86" t="e">
        <f>SUM(AZ12)/AQ12*100</f>
        <v>#DIV/0!</v>
      </c>
      <c r="BC12" s="53"/>
      <c r="BD12" s="53">
        <f t="shared" ref="BD12:BD29" si="11">IF(AJ12&lt;=0,0,IF(AJ12&lt;=359,1,IF(AJ12&lt;=719,2,IF(AJ12&lt;=1079,3,IF(AJ12&lt;=1679,4,IF(AJ12&lt;=1680,5,IF(AJ12&lt;=1680,1,5)))))))</f>
        <v>0</v>
      </c>
      <c r="BE12" s="244">
        <f>ROUND(((((I12+K12)*30)+(H12+J12))/50+(((M12+O12+Q12+U12+W12+S12)*40)+(L12+N12+P12+R12+T12+V12))/50+(Y12+AA12+AC12+AE12+AG12+AI12)*2),0)</f>
        <v>0</v>
      </c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</row>
    <row r="13" spans="1:89" s="35" customFormat="1">
      <c r="A13" s="83"/>
      <c r="B13" s="83"/>
      <c r="C13" s="83"/>
      <c r="D13" s="83"/>
      <c r="E13" s="83"/>
      <c r="F13" s="83"/>
      <c r="G13" s="83"/>
      <c r="H13" s="83"/>
      <c r="I13" s="230">
        <f t="shared" si="4"/>
        <v>0</v>
      </c>
      <c r="J13" s="83"/>
      <c r="K13" s="230">
        <f t="shared" si="4"/>
        <v>0</v>
      </c>
      <c r="L13" s="83"/>
      <c r="M13" s="230">
        <f>IF(L13=0,0,IF(L13&lt;10,1,IF(MOD(L13,40)&lt;10,ROUNDDOWN(L13/40,0),ROUNDUP(L13/40,0))))</f>
        <v>0</v>
      </c>
      <c r="N13" s="83"/>
      <c r="O13" s="230">
        <f>IF(N13=0,0,IF(N13&lt;10,1,IF(MOD(N13,40)&lt;10,ROUNDDOWN(N13/40,0),ROUNDUP(N13/40,0))))</f>
        <v>0</v>
      </c>
      <c r="P13" s="83"/>
      <c r="Q13" s="230">
        <f>IF(P13=0,0,IF(P13&lt;10,1,IF(MOD(P13,40)&lt;10,ROUNDDOWN(P13/40,0),ROUNDUP(P13/40,0))))</f>
        <v>0</v>
      </c>
      <c r="R13" s="83"/>
      <c r="S13" s="230">
        <f>IF(R13=0,0,IF(R13&lt;10,1,IF(MOD(R13,40)&lt;10,ROUNDDOWN(R13/40,0),ROUNDUP(R13/40,0))))</f>
        <v>0</v>
      </c>
      <c r="T13" s="83"/>
      <c r="U13" s="230">
        <f>IF(T13=0,0,IF(T13&lt;10,1,IF(MOD(T13,40)&lt;10,ROUNDDOWN(T13/40,0),ROUNDUP(T13/40,0))))</f>
        <v>0</v>
      </c>
      <c r="V13" s="83"/>
      <c r="W13" s="230">
        <f>IF(V13=0,0,IF(V13&lt;10,1,IF(MOD(V13,40)&lt;10,ROUNDDOWN(V13/40,0),ROUNDUP(V13/40,0))))</f>
        <v>0</v>
      </c>
      <c r="X13" s="83"/>
      <c r="Y13" s="230">
        <f>IF(X13=0,0,IF(X13&lt;10,1,IF(MOD(X13,40)&lt;10,ROUNDDOWN(X13/40,0),ROUNDUP(X13/40,0))))</f>
        <v>0</v>
      </c>
      <c r="Z13" s="83"/>
      <c r="AA13" s="230">
        <f>IF(Z13=0,0,IF(Z13&lt;10,1,IF(MOD(Z13,40)&lt;10,ROUNDDOWN(Z13/40,0),ROUNDUP(Z13/40,0))))</f>
        <v>0</v>
      </c>
      <c r="AB13" s="83"/>
      <c r="AC13" s="230">
        <f>IF(AB13=0,0,IF(AB13&lt;10,1,IF(MOD(AB13,40)&lt;10,ROUNDDOWN(AB13/40,0),ROUNDUP(AB13/40,0))))</f>
        <v>0</v>
      </c>
      <c r="AD13" s="83"/>
      <c r="AE13" s="230">
        <f>IF(AD13=0,0,IF(AD13&lt;10,1,IF(MOD(AD13,40)&lt;10,ROUNDDOWN(AD13/40,0),ROUNDUP(AD13/40,0))))</f>
        <v>0</v>
      </c>
      <c r="AF13" s="83"/>
      <c r="AG13" s="230">
        <f>IF(AF13=0,0,IF(AF13&lt;10,1,IF(MOD(AF13,40)&lt;10,ROUNDDOWN(AF13/40,0),ROUNDUP(AF13/40,0))))</f>
        <v>0</v>
      </c>
      <c r="AH13" s="83"/>
      <c r="AI13" s="230">
        <f>IF(AH13=0,0,IF(AH13&lt;10,1,IF(MOD(AH13,40)&lt;10,ROUNDDOWN(AH13/40,0),ROUNDUP(AH13/40,0))))</f>
        <v>0</v>
      </c>
      <c r="AJ13" s="108">
        <f>SUM(H13)+T13+V13+X13+Z13+AB13+AD13+AF13+AH13+J13+L13+N13+P13+R13</f>
        <v>0</v>
      </c>
      <c r="AK13" s="84">
        <f t="shared" si="6"/>
        <v>0</v>
      </c>
      <c r="AL13" s="83"/>
      <c r="AM13" s="83"/>
      <c r="AN13" s="84">
        <f>SUM(AL13:AM13)</f>
        <v>0</v>
      </c>
      <c r="AO13" s="169">
        <f t="shared" si="7"/>
        <v>0</v>
      </c>
      <c r="AP13" s="247">
        <f t="shared" ref="AP13:AP29" si="12">ROUND(((((I13+K13)*30)+(H13+J13))/50+(((M13+O13+Q13+U13+W13+S13)*40)+(L13+N13+P13+R13+T13+V13))/50+(Y13+AA13+AC13+AE13+AG13+AI13)*2),0)</f>
        <v>0</v>
      </c>
      <c r="AQ13" s="84">
        <f>SUM(AO13:AP13)</f>
        <v>0</v>
      </c>
      <c r="AR13" s="85">
        <f t="shared" si="8"/>
        <v>0</v>
      </c>
      <c r="AS13" s="85">
        <f t="shared" si="8"/>
        <v>0</v>
      </c>
      <c r="AT13" s="85">
        <f t="shared" si="8"/>
        <v>0</v>
      </c>
      <c r="AU13" s="86" t="e">
        <f>SUM(AT13)/AQ13*100</f>
        <v>#DIV/0!</v>
      </c>
      <c r="AV13" s="83"/>
      <c r="AW13" s="83"/>
      <c r="AX13" s="83"/>
      <c r="AY13" s="83"/>
      <c r="AZ13" s="84">
        <f>SUM(AT13)-AV13-AW13+AX13+AY13</f>
        <v>0</v>
      </c>
      <c r="BA13" s="86" t="e">
        <f>SUM(AZ13)/AQ13*100</f>
        <v>#DIV/0!</v>
      </c>
      <c r="BC13" s="53"/>
      <c r="BD13" s="53">
        <f t="shared" si="11"/>
        <v>0</v>
      </c>
      <c r="BE13" s="244">
        <f t="shared" ref="BE13:BE29" si="13">ROUND(((((I13+K13)*30)+(H13+J13))/50+(((M13+O13+Q13+U13+W13+S13)*40)+(L13+N13+P13+R13+T13+V13))/50+(Y13+AA13+AC13+AE13+AG13+AI13)*2),0)</f>
        <v>0</v>
      </c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</row>
    <row r="14" spans="1:89" s="35" customFormat="1">
      <c r="A14" s="83"/>
      <c r="B14" s="83"/>
      <c r="C14" s="83"/>
      <c r="D14" s="83"/>
      <c r="E14" s="83"/>
      <c r="F14" s="83"/>
      <c r="G14" s="83"/>
      <c r="H14" s="83"/>
      <c r="I14" s="230">
        <f t="shared" si="4"/>
        <v>0</v>
      </c>
      <c r="J14" s="83"/>
      <c r="K14" s="230">
        <f t="shared" si="4"/>
        <v>0</v>
      </c>
      <c r="L14" s="83"/>
      <c r="M14" s="230">
        <f t="shared" ref="M14:M30" si="14">IF(L14=0,0,IF(L14&lt;10,1,IF(MOD(L14,40)&lt;10,ROUNDDOWN(L14/40,0),ROUNDUP(L14/40,0))))</f>
        <v>0</v>
      </c>
      <c r="N14" s="83"/>
      <c r="O14" s="230">
        <f t="shared" ref="O14:O30" si="15">IF(N14=0,0,IF(N14&lt;10,1,IF(MOD(N14,40)&lt;10,ROUNDDOWN(N14/40,0),ROUNDUP(N14/40,0))))</f>
        <v>0</v>
      </c>
      <c r="P14" s="83"/>
      <c r="Q14" s="230">
        <f t="shared" ref="Q14:Q30" si="16">IF(P14=0,0,IF(P14&lt;10,1,IF(MOD(P14,40)&lt;10,ROUNDDOWN(P14/40,0),ROUNDUP(P14/40,0))))</f>
        <v>0</v>
      </c>
      <c r="R14" s="83"/>
      <c r="S14" s="230">
        <f t="shared" ref="S14:S30" si="17">IF(R14=0,0,IF(R14&lt;10,1,IF(MOD(R14,40)&lt;10,ROUNDDOWN(R14/40,0),ROUNDUP(R14/40,0))))</f>
        <v>0</v>
      </c>
      <c r="T14" s="83"/>
      <c r="U14" s="230">
        <f t="shared" ref="U14:U30" si="18">IF(T14=0,0,IF(T14&lt;10,1,IF(MOD(T14,40)&lt;10,ROUNDDOWN(T14/40,0),ROUNDUP(T14/40,0))))</f>
        <v>0</v>
      </c>
      <c r="V14" s="83"/>
      <c r="W14" s="230">
        <f t="shared" ref="W14:W30" si="19">IF(V14=0,0,IF(V14&lt;10,1,IF(MOD(V14,40)&lt;10,ROUNDDOWN(V14/40,0),ROUNDUP(V14/40,0))))</f>
        <v>0</v>
      </c>
      <c r="X14" s="83"/>
      <c r="Y14" s="230">
        <f t="shared" ref="Y14:Y30" si="20">IF(X14=0,0,IF(X14&lt;10,1,IF(MOD(X14,40)&lt;10,ROUNDDOWN(X14/40,0),ROUNDUP(X14/40,0))))</f>
        <v>0</v>
      </c>
      <c r="Z14" s="83"/>
      <c r="AA14" s="230">
        <f t="shared" ref="AA14:AA30" si="21">IF(Z14=0,0,IF(Z14&lt;10,1,IF(MOD(Z14,40)&lt;10,ROUNDDOWN(Z14/40,0),ROUNDUP(Z14/40,0))))</f>
        <v>0</v>
      </c>
      <c r="AB14" s="83"/>
      <c r="AC14" s="230">
        <f t="shared" ref="AC14:AC30" si="22">IF(AB14=0,0,IF(AB14&lt;10,1,IF(MOD(AB14,40)&lt;10,ROUNDDOWN(AB14/40,0),ROUNDUP(AB14/40,0))))</f>
        <v>0</v>
      </c>
      <c r="AD14" s="83"/>
      <c r="AE14" s="230">
        <f t="shared" ref="AE14:AE30" si="23">IF(AD14=0,0,IF(AD14&lt;10,1,IF(MOD(AD14,40)&lt;10,ROUNDDOWN(AD14/40,0),ROUNDUP(AD14/40,0))))</f>
        <v>0</v>
      </c>
      <c r="AF14" s="83"/>
      <c r="AG14" s="230">
        <f t="shared" ref="AG14:AG30" si="24">IF(AF14=0,0,IF(AF14&lt;10,1,IF(MOD(AF14,40)&lt;10,ROUNDDOWN(AF14/40,0),ROUNDUP(AF14/40,0))))</f>
        <v>0</v>
      </c>
      <c r="AH14" s="83"/>
      <c r="AI14" s="230">
        <f t="shared" ref="AI14:AI30" si="25">IF(AH14=0,0,IF(AH14&lt;10,1,IF(MOD(AH14,40)&lt;10,ROUNDDOWN(AH14/40,0),ROUNDUP(AH14/40,0))))</f>
        <v>0</v>
      </c>
      <c r="AJ14" s="108">
        <f t="shared" ref="AJ14:AJ30" si="26">SUM(H14)+T14+V14+X14+Z14+AB14+AD14+AF14+AH14+J14+L14+N14+P14+R14</f>
        <v>0</v>
      </c>
      <c r="AK14" s="84">
        <f t="shared" si="6"/>
        <v>0</v>
      </c>
      <c r="AL14" s="83"/>
      <c r="AM14" s="83"/>
      <c r="AN14" s="84">
        <f t="shared" ref="AN14:AN30" si="27">SUM(AL14:AM14)</f>
        <v>0</v>
      </c>
      <c r="AO14" s="169">
        <f t="shared" si="7"/>
        <v>0</v>
      </c>
      <c r="AP14" s="247">
        <f t="shared" si="12"/>
        <v>0</v>
      </c>
      <c r="AQ14" s="84">
        <f t="shared" ref="AQ14:AQ30" si="28">SUM(AO14:AP14)</f>
        <v>0</v>
      </c>
      <c r="AR14" s="85">
        <f t="shared" ref="AR14:AR30" si="29">SUM(AL14)-AO14</f>
        <v>0</v>
      </c>
      <c r="AS14" s="85">
        <f t="shared" ref="AS14:AS30" si="30">SUM(AM14)-AP14</f>
        <v>0</v>
      </c>
      <c r="AT14" s="85">
        <f t="shared" ref="AT14:AT30" si="31">SUM(AN14)-AQ14</f>
        <v>0</v>
      </c>
      <c r="AU14" s="86" t="e">
        <f t="shared" ref="AU14:AU30" si="32">SUM(AT14)/AQ14*100</f>
        <v>#DIV/0!</v>
      </c>
      <c r="AV14" s="83"/>
      <c r="AW14" s="83"/>
      <c r="AX14" s="83"/>
      <c r="AY14" s="83"/>
      <c r="AZ14" s="84">
        <f t="shared" ref="AZ14:AZ30" si="33">SUM(AT14)-AV14-AW14+AX14+AY14</f>
        <v>0</v>
      </c>
      <c r="BA14" s="86" t="e">
        <f t="shared" ref="BA14:BA30" si="34">SUM(AZ14)/AQ14*100</f>
        <v>#DIV/0!</v>
      </c>
      <c r="BC14" s="53"/>
      <c r="BD14" s="53">
        <f t="shared" si="11"/>
        <v>0</v>
      </c>
      <c r="BE14" s="244">
        <f t="shared" si="13"/>
        <v>0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</row>
    <row r="15" spans="1:89" s="35" customFormat="1">
      <c r="A15" s="83"/>
      <c r="B15" s="83"/>
      <c r="C15" s="83"/>
      <c r="D15" s="83"/>
      <c r="E15" s="83"/>
      <c r="F15" s="83"/>
      <c r="G15" s="83"/>
      <c r="H15" s="83"/>
      <c r="I15" s="230">
        <f t="shared" si="4"/>
        <v>0</v>
      </c>
      <c r="J15" s="83"/>
      <c r="K15" s="230">
        <f t="shared" si="4"/>
        <v>0</v>
      </c>
      <c r="L15" s="83"/>
      <c r="M15" s="230">
        <f t="shared" si="14"/>
        <v>0</v>
      </c>
      <c r="N15" s="83"/>
      <c r="O15" s="230">
        <f t="shared" si="15"/>
        <v>0</v>
      </c>
      <c r="P15" s="83"/>
      <c r="Q15" s="230">
        <f t="shared" si="16"/>
        <v>0</v>
      </c>
      <c r="R15" s="83"/>
      <c r="S15" s="230">
        <f t="shared" si="17"/>
        <v>0</v>
      </c>
      <c r="T15" s="83"/>
      <c r="U15" s="230">
        <f t="shared" si="18"/>
        <v>0</v>
      </c>
      <c r="V15" s="83"/>
      <c r="W15" s="230">
        <f t="shared" si="19"/>
        <v>0</v>
      </c>
      <c r="X15" s="83"/>
      <c r="Y15" s="230">
        <f t="shared" si="20"/>
        <v>0</v>
      </c>
      <c r="Z15" s="83"/>
      <c r="AA15" s="230">
        <f t="shared" si="21"/>
        <v>0</v>
      </c>
      <c r="AB15" s="83"/>
      <c r="AC15" s="230">
        <f t="shared" si="22"/>
        <v>0</v>
      </c>
      <c r="AD15" s="83"/>
      <c r="AE15" s="230">
        <f t="shared" si="23"/>
        <v>0</v>
      </c>
      <c r="AF15" s="83"/>
      <c r="AG15" s="230">
        <f t="shared" si="24"/>
        <v>0</v>
      </c>
      <c r="AH15" s="83"/>
      <c r="AI15" s="230">
        <f t="shared" si="25"/>
        <v>0</v>
      </c>
      <c r="AJ15" s="108">
        <f t="shared" si="26"/>
        <v>0</v>
      </c>
      <c r="AK15" s="84">
        <f t="shared" si="6"/>
        <v>0</v>
      </c>
      <c r="AL15" s="83"/>
      <c r="AM15" s="83"/>
      <c r="AN15" s="84">
        <f t="shared" si="27"/>
        <v>0</v>
      </c>
      <c r="AO15" s="169">
        <f t="shared" si="7"/>
        <v>0</v>
      </c>
      <c r="AP15" s="247">
        <f t="shared" si="12"/>
        <v>0</v>
      </c>
      <c r="AQ15" s="84">
        <f t="shared" si="28"/>
        <v>0</v>
      </c>
      <c r="AR15" s="85">
        <f t="shared" si="29"/>
        <v>0</v>
      </c>
      <c r="AS15" s="85">
        <f t="shared" si="30"/>
        <v>0</v>
      </c>
      <c r="AT15" s="85">
        <f t="shared" si="31"/>
        <v>0</v>
      </c>
      <c r="AU15" s="86" t="e">
        <f t="shared" si="32"/>
        <v>#DIV/0!</v>
      </c>
      <c r="AV15" s="83"/>
      <c r="AW15" s="83"/>
      <c r="AX15" s="83"/>
      <c r="AY15" s="83"/>
      <c r="AZ15" s="84">
        <f t="shared" si="33"/>
        <v>0</v>
      </c>
      <c r="BA15" s="86" t="e">
        <f t="shared" si="34"/>
        <v>#DIV/0!</v>
      </c>
      <c r="BC15" s="53"/>
      <c r="BD15" s="53">
        <f t="shared" si="11"/>
        <v>0</v>
      </c>
      <c r="BE15" s="244">
        <f t="shared" si="13"/>
        <v>0</v>
      </c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</row>
    <row r="16" spans="1:89" s="35" customFormat="1">
      <c r="A16" s="83"/>
      <c r="B16" s="83"/>
      <c r="C16" s="83"/>
      <c r="D16" s="83"/>
      <c r="E16" s="83"/>
      <c r="F16" s="83"/>
      <c r="G16" s="83"/>
      <c r="H16" s="83"/>
      <c r="I16" s="230">
        <f t="shared" si="4"/>
        <v>0</v>
      </c>
      <c r="J16" s="83"/>
      <c r="K16" s="230">
        <f t="shared" si="4"/>
        <v>0</v>
      </c>
      <c r="L16" s="83"/>
      <c r="M16" s="230">
        <f t="shared" si="14"/>
        <v>0</v>
      </c>
      <c r="N16" s="83"/>
      <c r="O16" s="230">
        <f t="shared" si="15"/>
        <v>0</v>
      </c>
      <c r="P16" s="83"/>
      <c r="Q16" s="230">
        <f t="shared" si="16"/>
        <v>0</v>
      </c>
      <c r="R16" s="83"/>
      <c r="S16" s="230">
        <f t="shared" si="17"/>
        <v>0</v>
      </c>
      <c r="T16" s="83"/>
      <c r="U16" s="230">
        <f t="shared" si="18"/>
        <v>0</v>
      </c>
      <c r="V16" s="83"/>
      <c r="W16" s="230">
        <f t="shared" si="19"/>
        <v>0</v>
      </c>
      <c r="X16" s="83"/>
      <c r="Y16" s="230">
        <f t="shared" si="20"/>
        <v>0</v>
      </c>
      <c r="Z16" s="83"/>
      <c r="AA16" s="230">
        <f t="shared" si="21"/>
        <v>0</v>
      </c>
      <c r="AB16" s="83"/>
      <c r="AC16" s="230">
        <f t="shared" si="22"/>
        <v>0</v>
      </c>
      <c r="AD16" s="83"/>
      <c r="AE16" s="230">
        <f t="shared" si="23"/>
        <v>0</v>
      </c>
      <c r="AF16" s="83"/>
      <c r="AG16" s="230">
        <f t="shared" si="24"/>
        <v>0</v>
      </c>
      <c r="AH16" s="83"/>
      <c r="AI16" s="230">
        <f t="shared" si="25"/>
        <v>0</v>
      </c>
      <c r="AJ16" s="108">
        <f t="shared" si="26"/>
        <v>0</v>
      </c>
      <c r="AK16" s="84">
        <f t="shared" si="6"/>
        <v>0</v>
      </c>
      <c r="AL16" s="83"/>
      <c r="AM16" s="83"/>
      <c r="AN16" s="84">
        <f t="shared" si="27"/>
        <v>0</v>
      </c>
      <c r="AO16" s="169">
        <f t="shared" si="7"/>
        <v>0</v>
      </c>
      <c r="AP16" s="247">
        <f t="shared" si="12"/>
        <v>0</v>
      </c>
      <c r="AQ16" s="84">
        <f t="shared" si="28"/>
        <v>0</v>
      </c>
      <c r="AR16" s="85">
        <f t="shared" si="29"/>
        <v>0</v>
      </c>
      <c r="AS16" s="85">
        <f t="shared" si="30"/>
        <v>0</v>
      </c>
      <c r="AT16" s="85">
        <f t="shared" si="31"/>
        <v>0</v>
      </c>
      <c r="AU16" s="86" t="e">
        <f t="shared" si="32"/>
        <v>#DIV/0!</v>
      </c>
      <c r="AV16" s="83"/>
      <c r="AW16" s="83"/>
      <c r="AX16" s="83"/>
      <c r="AY16" s="83"/>
      <c r="AZ16" s="84">
        <f t="shared" si="33"/>
        <v>0</v>
      </c>
      <c r="BA16" s="86" t="e">
        <f t="shared" si="34"/>
        <v>#DIV/0!</v>
      </c>
      <c r="BC16" s="53"/>
      <c r="BD16" s="53">
        <f t="shared" si="11"/>
        <v>0</v>
      </c>
      <c r="BE16" s="244">
        <f t="shared" si="13"/>
        <v>0</v>
      </c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</row>
    <row r="17" spans="1:89" s="35" customFormat="1">
      <c r="A17" s="83"/>
      <c r="B17" s="83"/>
      <c r="C17" s="83"/>
      <c r="D17" s="83"/>
      <c r="E17" s="83"/>
      <c r="F17" s="83"/>
      <c r="G17" s="83"/>
      <c r="H17" s="83"/>
      <c r="I17" s="230">
        <f t="shared" si="4"/>
        <v>0</v>
      </c>
      <c r="J17" s="83"/>
      <c r="K17" s="230">
        <f t="shared" si="4"/>
        <v>0</v>
      </c>
      <c r="L17" s="83"/>
      <c r="M17" s="230">
        <f t="shared" si="14"/>
        <v>0</v>
      </c>
      <c r="N17" s="83"/>
      <c r="O17" s="230">
        <f t="shared" si="15"/>
        <v>0</v>
      </c>
      <c r="P17" s="83"/>
      <c r="Q17" s="230">
        <f t="shared" si="16"/>
        <v>0</v>
      </c>
      <c r="R17" s="83"/>
      <c r="S17" s="230">
        <f t="shared" si="17"/>
        <v>0</v>
      </c>
      <c r="T17" s="83"/>
      <c r="U17" s="230">
        <f t="shared" si="18"/>
        <v>0</v>
      </c>
      <c r="V17" s="83"/>
      <c r="W17" s="230">
        <f t="shared" si="19"/>
        <v>0</v>
      </c>
      <c r="X17" s="83"/>
      <c r="Y17" s="230">
        <f t="shared" si="20"/>
        <v>0</v>
      </c>
      <c r="Z17" s="83"/>
      <c r="AA17" s="230">
        <f t="shared" si="21"/>
        <v>0</v>
      </c>
      <c r="AB17" s="83"/>
      <c r="AC17" s="230">
        <f t="shared" si="22"/>
        <v>0</v>
      </c>
      <c r="AD17" s="83"/>
      <c r="AE17" s="230">
        <f t="shared" si="23"/>
        <v>0</v>
      </c>
      <c r="AF17" s="83"/>
      <c r="AG17" s="230">
        <f t="shared" si="24"/>
        <v>0</v>
      </c>
      <c r="AH17" s="83"/>
      <c r="AI17" s="230">
        <f t="shared" si="25"/>
        <v>0</v>
      </c>
      <c r="AJ17" s="108">
        <f t="shared" si="26"/>
        <v>0</v>
      </c>
      <c r="AK17" s="84">
        <f t="shared" si="6"/>
        <v>0</v>
      </c>
      <c r="AL17" s="83"/>
      <c r="AM17" s="83"/>
      <c r="AN17" s="84">
        <f t="shared" si="27"/>
        <v>0</v>
      </c>
      <c r="AO17" s="169">
        <f t="shared" si="7"/>
        <v>0</v>
      </c>
      <c r="AP17" s="247">
        <f t="shared" si="12"/>
        <v>0</v>
      </c>
      <c r="AQ17" s="84">
        <f t="shared" si="28"/>
        <v>0</v>
      </c>
      <c r="AR17" s="85">
        <f t="shared" si="29"/>
        <v>0</v>
      </c>
      <c r="AS17" s="85">
        <f t="shared" si="30"/>
        <v>0</v>
      </c>
      <c r="AT17" s="85">
        <f t="shared" si="31"/>
        <v>0</v>
      </c>
      <c r="AU17" s="86" t="e">
        <f t="shared" si="32"/>
        <v>#DIV/0!</v>
      </c>
      <c r="AV17" s="83"/>
      <c r="AW17" s="83"/>
      <c r="AX17" s="83"/>
      <c r="AY17" s="83"/>
      <c r="AZ17" s="84">
        <f t="shared" si="33"/>
        <v>0</v>
      </c>
      <c r="BA17" s="86" t="e">
        <f t="shared" si="34"/>
        <v>#DIV/0!</v>
      </c>
      <c r="BC17" s="53"/>
      <c r="BD17" s="53">
        <f t="shared" si="11"/>
        <v>0</v>
      </c>
      <c r="BE17" s="244">
        <f t="shared" si="13"/>
        <v>0</v>
      </c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</row>
    <row r="18" spans="1:89" s="35" customFormat="1">
      <c r="A18" s="83"/>
      <c r="B18" s="83"/>
      <c r="C18" s="83"/>
      <c r="D18" s="83"/>
      <c r="E18" s="83"/>
      <c r="F18" s="83"/>
      <c r="G18" s="83"/>
      <c r="H18" s="83"/>
      <c r="I18" s="230">
        <f t="shared" si="4"/>
        <v>0</v>
      </c>
      <c r="J18" s="83"/>
      <c r="K18" s="230">
        <f t="shared" si="4"/>
        <v>0</v>
      </c>
      <c r="L18" s="83"/>
      <c r="M18" s="230">
        <f t="shared" si="14"/>
        <v>0</v>
      </c>
      <c r="N18" s="83"/>
      <c r="O18" s="230">
        <f t="shared" si="15"/>
        <v>0</v>
      </c>
      <c r="P18" s="83"/>
      <c r="Q18" s="230">
        <f t="shared" si="16"/>
        <v>0</v>
      </c>
      <c r="R18" s="83"/>
      <c r="S18" s="230">
        <f t="shared" si="17"/>
        <v>0</v>
      </c>
      <c r="T18" s="83"/>
      <c r="U18" s="230">
        <f t="shared" si="18"/>
        <v>0</v>
      </c>
      <c r="V18" s="83"/>
      <c r="W18" s="230">
        <f t="shared" si="19"/>
        <v>0</v>
      </c>
      <c r="X18" s="83"/>
      <c r="Y18" s="230">
        <f t="shared" si="20"/>
        <v>0</v>
      </c>
      <c r="Z18" s="83"/>
      <c r="AA18" s="230">
        <f t="shared" si="21"/>
        <v>0</v>
      </c>
      <c r="AB18" s="83"/>
      <c r="AC18" s="230">
        <f t="shared" si="22"/>
        <v>0</v>
      </c>
      <c r="AD18" s="83"/>
      <c r="AE18" s="230">
        <f t="shared" si="23"/>
        <v>0</v>
      </c>
      <c r="AF18" s="83"/>
      <c r="AG18" s="230">
        <f t="shared" si="24"/>
        <v>0</v>
      </c>
      <c r="AH18" s="83"/>
      <c r="AI18" s="230">
        <f t="shared" si="25"/>
        <v>0</v>
      </c>
      <c r="AJ18" s="108">
        <f t="shared" si="26"/>
        <v>0</v>
      </c>
      <c r="AK18" s="84">
        <f t="shared" si="6"/>
        <v>0</v>
      </c>
      <c r="AL18" s="83"/>
      <c r="AM18" s="83"/>
      <c r="AN18" s="84">
        <f t="shared" si="27"/>
        <v>0</v>
      </c>
      <c r="AO18" s="169">
        <f t="shared" si="7"/>
        <v>0</v>
      </c>
      <c r="AP18" s="247">
        <f t="shared" si="12"/>
        <v>0</v>
      </c>
      <c r="AQ18" s="84">
        <f t="shared" si="28"/>
        <v>0</v>
      </c>
      <c r="AR18" s="85">
        <f t="shared" si="29"/>
        <v>0</v>
      </c>
      <c r="AS18" s="85">
        <f t="shared" si="30"/>
        <v>0</v>
      </c>
      <c r="AT18" s="85">
        <f t="shared" si="31"/>
        <v>0</v>
      </c>
      <c r="AU18" s="86" t="e">
        <f t="shared" si="32"/>
        <v>#DIV/0!</v>
      </c>
      <c r="AV18" s="83"/>
      <c r="AW18" s="83"/>
      <c r="AX18" s="83"/>
      <c r="AY18" s="83"/>
      <c r="AZ18" s="84">
        <f t="shared" si="33"/>
        <v>0</v>
      </c>
      <c r="BA18" s="86" t="e">
        <f t="shared" si="34"/>
        <v>#DIV/0!</v>
      </c>
      <c r="BC18" s="53"/>
      <c r="BD18" s="53">
        <f t="shared" si="11"/>
        <v>0</v>
      </c>
      <c r="BE18" s="244">
        <f t="shared" si="13"/>
        <v>0</v>
      </c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</row>
    <row r="19" spans="1:89" s="35" customFormat="1">
      <c r="A19" s="83"/>
      <c r="B19" s="83"/>
      <c r="C19" s="83"/>
      <c r="D19" s="83"/>
      <c r="E19" s="83"/>
      <c r="F19" s="83"/>
      <c r="G19" s="83"/>
      <c r="H19" s="83"/>
      <c r="I19" s="230">
        <f t="shared" si="4"/>
        <v>0</v>
      </c>
      <c r="J19" s="83"/>
      <c r="K19" s="230">
        <f t="shared" si="4"/>
        <v>0</v>
      </c>
      <c r="L19" s="83"/>
      <c r="M19" s="230">
        <f t="shared" si="14"/>
        <v>0</v>
      </c>
      <c r="N19" s="83"/>
      <c r="O19" s="230">
        <f t="shared" si="15"/>
        <v>0</v>
      </c>
      <c r="P19" s="83"/>
      <c r="Q19" s="230">
        <f t="shared" si="16"/>
        <v>0</v>
      </c>
      <c r="R19" s="83"/>
      <c r="S19" s="230">
        <f t="shared" si="17"/>
        <v>0</v>
      </c>
      <c r="T19" s="83"/>
      <c r="U19" s="230">
        <f t="shared" si="18"/>
        <v>0</v>
      </c>
      <c r="V19" s="83"/>
      <c r="W19" s="230">
        <f t="shared" si="19"/>
        <v>0</v>
      </c>
      <c r="X19" s="83"/>
      <c r="Y19" s="230">
        <f t="shared" si="20"/>
        <v>0</v>
      </c>
      <c r="Z19" s="83"/>
      <c r="AA19" s="230">
        <f t="shared" si="21"/>
        <v>0</v>
      </c>
      <c r="AB19" s="83"/>
      <c r="AC19" s="230">
        <f t="shared" si="22"/>
        <v>0</v>
      </c>
      <c r="AD19" s="83"/>
      <c r="AE19" s="230">
        <f t="shared" si="23"/>
        <v>0</v>
      </c>
      <c r="AF19" s="83"/>
      <c r="AG19" s="230">
        <f t="shared" si="24"/>
        <v>0</v>
      </c>
      <c r="AH19" s="83"/>
      <c r="AI19" s="230">
        <f t="shared" si="25"/>
        <v>0</v>
      </c>
      <c r="AJ19" s="108">
        <f t="shared" si="26"/>
        <v>0</v>
      </c>
      <c r="AK19" s="84">
        <f t="shared" si="6"/>
        <v>0</v>
      </c>
      <c r="AL19" s="83"/>
      <c r="AM19" s="83"/>
      <c r="AN19" s="84">
        <f t="shared" si="27"/>
        <v>0</v>
      </c>
      <c r="AO19" s="169">
        <f t="shared" si="7"/>
        <v>0</v>
      </c>
      <c r="AP19" s="247">
        <f t="shared" si="12"/>
        <v>0</v>
      </c>
      <c r="AQ19" s="84">
        <f t="shared" si="28"/>
        <v>0</v>
      </c>
      <c r="AR19" s="85">
        <f t="shared" si="29"/>
        <v>0</v>
      </c>
      <c r="AS19" s="85">
        <f t="shared" si="30"/>
        <v>0</v>
      </c>
      <c r="AT19" s="85">
        <f t="shared" si="31"/>
        <v>0</v>
      </c>
      <c r="AU19" s="86" t="e">
        <f t="shared" si="32"/>
        <v>#DIV/0!</v>
      </c>
      <c r="AV19" s="83"/>
      <c r="AW19" s="83"/>
      <c r="AX19" s="83"/>
      <c r="AY19" s="83"/>
      <c r="AZ19" s="84">
        <f t="shared" si="33"/>
        <v>0</v>
      </c>
      <c r="BA19" s="86" t="e">
        <f t="shared" si="34"/>
        <v>#DIV/0!</v>
      </c>
      <c r="BC19" s="53"/>
      <c r="BD19" s="53">
        <f t="shared" si="11"/>
        <v>0</v>
      </c>
      <c r="BE19" s="244">
        <f t="shared" si="13"/>
        <v>0</v>
      </c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</row>
    <row r="20" spans="1:89" s="35" customFormat="1">
      <c r="A20" s="83"/>
      <c r="B20" s="83"/>
      <c r="C20" s="83"/>
      <c r="D20" s="83"/>
      <c r="E20" s="83"/>
      <c r="F20" s="83"/>
      <c r="G20" s="83"/>
      <c r="H20" s="83"/>
      <c r="I20" s="230">
        <f t="shared" si="4"/>
        <v>0</v>
      </c>
      <c r="J20" s="83"/>
      <c r="K20" s="230">
        <f t="shared" si="4"/>
        <v>0</v>
      </c>
      <c r="L20" s="83"/>
      <c r="M20" s="230">
        <f t="shared" si="14"/>
        <v>0</v>
      </c>
      <c r="N20" s="83"/>
      <c r="O20" s="230">
        <f t="shared" si="15"/>
        <v>0</v>
      </c>
      <c r="P20" s="83"/>
      <c r="Q20" s="230">
        <f t="shared" si="16"/>
        <v>0</v>
      </c>
      <c r="R20" s="83"/>
      <c r="S20" s="230">
        <f t="shared" si="17"/>
        <v>0</v>
      </c>
      <c r="T20" s="83"/>
      <c r="U20" s="230">
        <f t="shared" si="18"/>
        <v>0</v>
      </c>
      <c r="V20" s="83"/>
      <c r="W20" s="230">
        <f t="shared" si="19"/>
        <v>0</v>
      </c>
      <c r="X20" s="83"/>
      <c r="Y20" s="230">
        <f t="shared" si="20"/>
        <v>0</v>
      </c>
      <c r="Z20" s="83"/>
      <c r="AA20" s="230">
        <f t="shared" si="21"/>
        <v>0</v>
      </c>
      <c r="AB20" s="83"/>
      <c r="AC20" s="230">
        <f t="shared" si="22"/>
        <v>0</v>
      </c>
      <c r="AD20" s="83"/>
      <c r="AE20" s="230">
        <f t="shared" si="23"/>
        <v>0</v>
      </c>
      <c r="AF20" s="83"/>
      <c r="AG20" s="230">
        <f t="shared" si="24"/>
        <v>0</v>
      </c>
      <c r="AH20" s="83"/>
      <c r="AI20" s="230">
        <f t="shared" si="25"/>
        <v>0</v>
      </c>
      <c r="AJ20" s="108">
        <f t="shared" si="26"/>
        <v>0</v>
      </c>
      <c r="AK20" s="84">
        <f t="shared" si="6"/>
        <v>0</v>
      </c>
      <c r="AL20" s="83"/>
      <c r="AM20" s="83"/>
      <c r="AN20" s="84">
        <f t="shared" si="27"/>
        <v>0</v>
      </c>
      <c r="AO20" s="169">
        <f t="shared" si="7"/>
        <v>0</v>
      </c>
      <c r="AP20" s="247">
        <f t="shared" si="12"/>
        <v>0</v>
      </c>
      <c r="AQ20" s="84">
        <f t="shared" si="28"/>
        <v>0</v>
      </c>
      <c r="AR20" s="85">
        <f t="shared" si="29"/>
        <v>0</v>
      </c>
      <c r="AS20" s="85">
        <f t="shared" si="30"/>
        <v>0</v>
      </c>
      <c r="AT20" s="85">
        <f t="shared" si="31"/>
        <v>0</v>
      </c>
      <c r="AU20" s="86" t="e">
        <f t="shared" si="32"/>
        <v>#DIV/0!</v>
      </c>
      <c r="AV20" s="83"/>
      <c r="AW20" s="83"/>
      <c r="AX20" s="83"/>
      <c r="AY20" s="83"/>
      <c r="AZ20" s="84">
        <f t="shared" si="33"/>
        <v>0</v>
      </c>
      <c r="BA20" s="86" t="e">
        <f t="shared" si="34"/>
        <v>#DIV/0!</v>
      </c>
      <c r="BC20" s="53"/>
      <c r="BD20" s="53">
        <f t="shared" si="11"/>
        <v>0</v>
      </c>
      <c r="BE20" s="244">
        <f t="shared" si="13"/>
        <v>0</v>
      </c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</row>
    <row r="21" spans="1:89" s="35" customFormat="1">
      <c r="A21" s="83"/>
      <c r="B21" s="83"/>
      <c r="C21" s="83"/>
      <c r="D21" s="83"/>
      <c r="E21" s="83"/>
      <c r="F21" s="83"/>
      <c r="G21" s="83"/>
      <c r="H21" s="83"/>
      <c r="I21" s="230">
        <f t="shared" si="4"/>
        <v>0</v>
      </c>
      <c r="J21" s="83"/>
      <c r="K21" s="230">
        <f t="shared" si="4"/>
        <v>0</v>
      </c>
      <c r="L21" s="83"/>
      <c r="M21" s="230">
        <f t="shared" si="14"/>
        <v>0</v>
      </c>
      <c r="N21" s="83"/>
      <c r="O21" s="230">
        <f t="shared" si="15"/>
        <v>0</v>
      </c>
      <c r="P21" s="83"/>
      <c r="Q21" s="230">
        <f t="shared" si="16"/>
        <v>0</v>
      </c>
      <c r="R21" s="83"/>
      <c r="S21" s="230">
        <f t="shared" si="17"/>
        <v>0</v>
      </c>
      <c r="T21" s="83"/>
      <c r="U21" s="230">
        <f t="shared" si="18"/>
        <v>0</v>
      </c>
      <c r="V21" s="83"/>
      <c r="W21" s="230">
        <f t="shared" si="19"/>
        <v>0</v>
      </c>
      <c r="X21" s="83"/>
      <c r="Y21" s="230">
        <f t="shared" si="20"/>
        <v>0</v>
      </c>
      <c r="Z21" s="83"/>
      <c r="AA21" s="230">
        <f t="shared" si="21"/>
        <v>0</v>
      </c>
      <c r="AB21" s="83"/>
      <c r="AC21" s="230">
        <f t="shared" si="22"/>
        <v>0</v>
      </c>
      <c r="AD21" s="83"/>
      <c r="AE21" s="230">
        <f t="shared" si="23"/>
        <v>0</v>
      </c>
      <c r="AF21" s="83"/>
      <c r="AG21" s="230">
        <f t="shared" si="24"/>
        <v>0</v>
      </c>
      <c r="AH21" s="83"/>
      <c r="AI21" s="230">
        <f t="shared" si="25"/>
        <v>0</v>
      </c>
      <c r="AJ21" s="108">
        <f t="shared" si="26"/>
        <v>0</v>
      </c>
      <c r="AK21" s="84">
        <f t="shared" si="6"/>
        <v>0</v>
      </c>
      <c r="AL21" s="83"/>
      <c r="AM21" s="83"/>
      <c r="AN21" s="84">
        <f t="shared" si="27"/>
        <v>0</v>
      </c>
      <c r="AO21" s="169">
        <f t="shared" si="7"/>
        <v>0</v>
      </c>
      <c r="AP21" s="247">
        <f t="shared" si="12"/>
        <v>0</v>
      </c>
      <c r="AQ21" s="84">
        <f t="shared" si="28"/>
        <v>0</v>
      </c>
      <c r="AR21" s="85">
        <f t="shared" si="29"/>
        <v>0</v>
      </c>
      <c r="AS21" s="85">
        <f t="shared" si="30"/>
        <v>0</v>
      </c>
      <c r="AT21" s="85">
        <f t="shared" si="31"/>
        <v>0</v>
      </c>
      <c r="AU21" s="86" t="e">
        <f t="shared" si="32"/>
        <v>#DIV/0!</v>
      </c>
      <c r="AV21" s="83"/>
      <c r="AW21" s="83"/>
      <c r="AX21" s="83"/>
      <c r="AY21" s="83"/>
      <c r="AZ21" s="84">
        <f t="shared" si="33"/>
        <v>0</v>
      </c>
      <c r="BA21" s="86" t="e">
        <f t="shared" si="34"/>
        <v>#DIV/0!</v>
      </c>
      <c r="BC21" s="53"/>
      <c r="BD21" s="53">
        <f t="shared" si="11"/>
        <v>0</v>
      </c>
      <c r="BE21" s="244">
        <f t="shared" si="13"/>
        <v>0</v>
      </c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</row>
    <row r="22" spans="1:89" s="35" customFormat="1">
      <c r="A22" s="83"/>
      <c r="B22" s="83"/>
      <c r="C22" s="83"/>
      <c r="D22" s="83"/>
      <c r="E22" s="83"/>
      <c r="F22" s="83"/>
      <c r="G22" s="83"/>
      <c r="H22" s="83"/>
      <c r="I22" s="230">
        <f t="shared" si="4"/>
        <v>0</v>
      </c>
      <c r="J22" s="83"/>
      <c r="K22" s="230">
        <f t="shared" si="4"/>
        <v>0</v>
      </c>
      <c r="L22" s="83"/>
      <c r="M22" s="230">
        <f t="shared" si="14"/>
        <v>0</v>
      </c>
      <c r="N22" s="83"/>
      <c r="O22" s="230">
        <f t="shared" si="15"/>
        <v>0</v>
      </c>
      <c r="P22" s="83"/>
      <c r="Q22" s="230">
        <f t="shared" si="16"/>
        <v>0</v>
      </c>
      <c r="R22" s="83"/>
      <c r="S22" s="230">
        <f t="shared" si="17"/>
        <v>0</v>
      </c>
      <c r="T22" s="83"/>
      <c r="U22" s="230">
        <f t="shared" si="18"/>
        <v>0</v>
      </c>
      <c r="V22" s="83"/>
      <c r="W22" s="230">
        <f t="shared" si="19"/>
        <v>0</v>
      </c>
      <c r="X22" s="83"/>
      <c r="Y22" s="230">
        <f t="shared" si="20"/>
        <v>0</v>
      </c>
      <c r="Z22" s="83"/>
      <c r="AA22" s="230">
        <f t="shared" si="21"/>
        <v>0</v>
      </c>
      <c r="AB22" s="83"/>
      <c r="AC22" s="230">
        <f t="shared" si="22"/>
        <v>0</v>
      </c>
      <c r="AD22" s="83"/>
      <c r="AE22" s="230">
        <f t="shared" si="23"/>
        <v>0</v>
      </c>
      <c r="AF22" s="83"/>
      <c r="AG22" s="230">
        <f t="shared" si="24"/>
        <v>0</v>
      </c>
      <c r="AH22" s="83"/>
      <c r="AI22" s="230">
        <f t="shared" si="25"/>
        <v>0</v>
      </c>
      <c r="AJ22" s="108">
        <f t="shared" si="26"/>
        <v>0</v>
      </c>
      <c r="AK22" s="84">
        <f t="shared" si="6"/>
        <v>0</v>
      </c>
      <c r="AL22" s="83"/>
      <c r="AM22" s="83"/>
      <c r="AN22" s="84">
        <f t="shared" si="27"/>
        <v>0</v>
      </c>
      <c r="AO22" s="169">
        <f t="shared" si="7"/>
        <v>0</v>
      </c>
      <c r="AP22" s="247">
        <f t="shared" si="12"/>
        <v>0</v>
      </c>
      <c r="AQ22" s="84">
        <f t="shared" si="28"/>
        <v>0</v>
      </c>
      <c r="AR22" s="85">
        <f t="shared" si="29"/>
        <v>0</v>
      </c>
      <c r="AS22" s="85">
        <f t="shared" si="30"/>
        <v>0</v>
      </c>
      <c r="AT22" s="85">
        <f t="shared" si="31"/>
        <v>0</v>
      </c>
      <c r="AU22" s="86" t="e">
        <f t="shared" si="32"/>
        <v>#DIV/0!</v>
      </c>
      <c r="AV22" s="83"/>
      <c r="AW22" s="83"/>
      <c r="AX22" s="83"/>
      <c r="AY22" s="83"/>
      <c r="AZ22" s="84">
        <f t="shared" si="33"/>
        <v>0</v>
      </c>
      <c r="BA22" s="86" t="e">
        <f t="shared" si="34"/>
        <v>#DIV/0!</v>
      </c>
      <c r="BC22" s="53"/>
      <c r="BD22" s="53">
        <f t="shared" si="11"/>
        <v>0</v>
      </c>
      <c r="BE22" s="244">
        <f t="shared" si="13"/>
        <v>0</v>
      </c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</row>
    <row r="23" spans="1:89" s="35" customFormat="1">
      <c r="A23" s="83"/>
      <c r="B23" s="83"/>
      <c r="C23" s="83"/>
      <c r="D23" s="83"/>
      <c r="E23" s="83"/>
      <c r="F23" s="83"/>
      <c r="G23" s="83"/>
      <c r="H23" s="83"/>
      <c r="I23" s="230">
        <f t="shared" si="4"/>
        <v>0</v>
      </c>
      <c r="J23" s="83"/>
      <c r="K23" s="230">
        <f t="shared" si="4"/>
        <v>0</v>
      </c>
      <c r="L23" s="83"/>
      <c r="M23" s="230">
        <f t="shared" si="14"/>
        <v>0</v>
      </c>
      <c r="N23" s="83"/>
      <c r="O23" s="230">
        <f t="shared" si="15"/>
        <v>0</v>
      </c>
      <c r="P23" s="83"/>
      <c r="Q23" s="230">
        <f t="shared" si="16"/>
        <v>0</v>
      </c>
      <c r="R23" s="83"/>
      <c r="S23" s="230">
        <f t="shared" si="17"/>
        <v>0</v>
      </c>
      <c r="T23" s="83"/>
      <c r="U23" s="230">
        <f t="shared" si="18"/>
        <v>0</v>
      </c>
      <c r="V23" s="83"/>
      <c r="W23" s="230">
        <f t="shared" si="19"/>
        <v>0</v>
      </c>
      <c r="X23" s="83"/>
      <c r="Y23" s="230">
        <f t="shared" si="20"/>
        <v>0</v>
      </c>
      <c r="Z23" s="83"/>
      <c r="AA23" s="230">
        <f t="shared" si="21"/>
        <v>0</v>
      </c>
      <c r="AB23" s="83"/>
      <c r="AC23" s="230">
        <f t="shared" si="22"/>
        <v>0</v>
      </c>
      <c r="AD23" s="83"/>
      <c r="AE23" s="230">
        <f t="shared" si="23"/>
        <v>0</v>
      </c>
      <c r="AF23" s="83"/>
      <c r="AG23" s="230">
        <f t="shared" si="24"/>
        <v>0</v>
      </c>
      <c r="AH23" s="83"/>
      <c r="AI23" s="230">
        <f t="shared" si="25"/>
        <v>0</v>
      </c>
      <c r="AJ23" s="108">
        <f t="shared" si="26"/>
        <v>0</v>
      </c>
      <c r="AK23" s="84">
        <f t="shared" si="6"/>
        <v>0</v>
      </c>
      <c r="AL23" s="83"/>
      <c r="AM23" s="83"/>
      <c r="AN23" s="84">
        <f t="shared" si="27"/>
        <v>0</v>
      </c>
      <c r="AO23" s="169">
        <f t="shared" si="7"/>
        <v>0</v>
      </c>
      <c r="AP23" s="247">
        <f t="shared" si="12"/>
        <v>0</v>
      </c>
      <c r="AQ23" s="84">
        <f t="shared" si="28"/>
        <v>0</v>
      </c>
      <c r="AR23" s="85">
        <f t="shared" si="29"/>
        <v>0</v>
      </c>
      <c r="AS23" s="85">
        <f t="shared" si="30"/>
        <v>0</v>
      </c>
      <c r="AT23" s="85">
        <f t="shared" si="31"/>
        <v>0</v>
      </c>
      <c r="AU23" s="86" t="e">
        <f t="shared" si="32"/>
        <v>#DIV/0!</v>
      </c>
      <c r="AV23" s="83"/>
      <c r="AW23" s="83"/>
      <c r="AX23" s="83"/>
      <c r="AY23" s="83"/>
      <c r="AZ23" s="84">
        <f t="shared" si="33"/>
        <v>0</v>
      </c>
      <c r="BA23" s="86" t="e">
        <f t="shared" si="34"/>
        <v>#DIV/0!</v>
      </c>
      <c r="BC23" s="53"/>
      <c r="BD23" s="53">
        <f t="shared" si="11"/>
        <v>0</v>
      </c>
      <c r="BE23" s="244">
        <f t="shared" si="13"/>
        <v>0</v>
      </c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</row>
    <row r="24" spans="1:89" s="35" customFormat="1">
      <c r="A24" s="83"/>
      <c r="B24" s="83"/>
      <c r="C24" s="83"/>
      <c r="D24" s="83"/>
      <c r="E24" s="83"/>
      <c r="F24" s="83"/>
      <c r="G24" s="83"/>
      <c r="H24" s="83"/>
      <c r="I24" s="230">
        <f t="shared" ref="I24:I30" si="35">IF(H24=0,0,IF(H24&lt;10,1,IF(MOD(H24,30)&lt;10,ROUNDDOWN(H24/30,0),ROUNDUP(H24/30,0))))</f>
        <v>0</v>
      </c>
      <c r="J24" s="83"/>
      <c r="K24" s="230">
        <f t="shared" ref="K24:K30" si="36">IF(J24=0,0,IF(J24&lt;10,1,IF(MOD(J24,30)&lt;10,ROUNDDOWN(J24/30,0),ROUNDUP(J24/30,0))))</f>
        <v>0</v>
      </c>
      <c r="L24" s="83"/>
      <c r="M24" s="230">
        <f t="shared" si="14"/>
        <v>0</v>
      </c>
      <c r="N24" s="83"/>
      <c r="O24" s="230">
        <f t="shared" si="15"/>
        <v>0</v>
      </c>
      <c r="P24" s="83"/>
      <c r="Q24" s="230">
        <f t="shared" si="16"/>
        <v>0</v>
      </c>
      <c r="R24" s="83"/>
      <c r="S24" s="230">
        <f t="shared" si="17"/>
        <v>0</v>
      </c>
      <c r="T24" s="83"/>
      <c r="U24" s="230">
        <f t="shared" si="18"/>
        <v>0</v>
      </c>
      <c r="V24" s="83"/>
      <c r="W24" s="230">
        <f t="shared" si="19"/>
        <v>0</v>
      </c>
      <c r="X24" s="83"/>
      <c r="Y24" s="230">
        <f t="shared" si="20"/>
        <v>0</v>
      </c>
      <c r="Z24" s="83"/>
      <c r="AA24" s="230">
        <f t="shared" si="21"/>
        <v>0</v>
      </c>
      <c r="AB24" s="83"/>
      <c r="AC24" s="230">
        <f t="shared" si="22"/>
        <v>0</v>
      </c>
      <c r="AD24" s="83"/>
      <c r="AE24" s="230">
        <f t="shared" si="23"/>
        <v>0</v>
      </c>
      <c r="AF24" s="83"/>
      <c r="AG24" s="230">
        <f t="shared" si="24"/>
        <v>0</v>
      </c>
      <c r="AH24" s="83"/>
      <c r="AI24" s="230">
        <f t="shared" si="25"/>
        <v>0</v>
      </c>
      <c r="AJ24" s="108">
        <f t="shared" si="26"/>
        <v>0</v>
      </c>
      <c r="AK24" s="84">
        <f t="shared" si="6"/>
        <v>0</v>
      </c>
      <c r="AL24" s="83"/>
      <c r="AM24" s="83"/>
      <c r="AN24" s="84">
        <f t="shared" si="27"/>
        <v>0</v>
      </c>
      <c r="AO24" s="169">
        <f t="shared" si="7"/>
        <v>0</v>
      </c>
      <c r="AP24" s="247">
        <f t="shared" si="12"/>
        <v>0</v>
      </c>
      <c r="AQ24" s="84">
        <f t="shared" si="28"/>
        <v>0</v>
      </c>
      <c r="AR24" s="85">
        <f t="shared" si="29"/>
        <v>0</v>
      </c>
      <c r="AS24" s="85">
        <f t="shared" si="30"/>
        <v>0</v>
      </c>
      <c r="AT24" s="85">
        <f t="shared" si="31"/>
        <v>0</v>
      </c>
      <c r="AU24" s="86" t="e">
        <f t="shared" si="32"/>
        <v>#DIV/0!</v>
      </c>
      <c r="AV24" s="83"/>
      <c r="AW24" s="83"/>
      <c r="AX24" s="83"/>
      <c r="AY24" s="83"/>
      <c r="AZ24" s="84">
        <f t="shared" si="33"/>
        <v>0</v>
      </c>
      <c r="BA24" s="86" t="e">
        <f t="shared" si="34"/>
        <v>#DIV/0!</v>
      </c>
      <c r="BC24" s="53"/>
      <c r="BD24" s="53">
        <f t="shared" si="11"/>
        <v>0</v>
      </c>
      <c r="BE24" s="244">
        <f t="shared" si="13"/>
        <v>0</v>
      </c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</row>
    <row r="25" spans="1:89" s="35" customFormat="1">
      <c r="A25" s="83"/>
      <c r="B25" s="83"/>
      <c r="C25" s="83"/>
      <c r="D25" s="83"/>
      <c r="E25" s="83"/>
      <c r="F25" s="83"/>
      <c r="G25" s="83"/>
      <c r="H25" s="83"/>
      <c r="I25" s="230">
        <f t="shared" si="35"/>
        <v>0</v>
      </c>
      <c r="J25" s="83"/>
      <c r="K25" s="230">
        <f t="shared" si="36"/>
        <v>0</v>
      </c>
      <c r="L25" s="83"/>
      <c r="M25" s="230">
        <f t="shared" si="14"/>
        <v>0</v>
      </c>
      <c r="N25" s="83"/>
      <c r="O25" s="230">
        <f t="shared" si="15"/>
        <v>0</v>
      </c>
      <c r="P25" s="83"/>
      <c r="Q25" s="230">
        <f t="shared" si="16"/>
        <v>0</v>
      </c>
      <c r="R25" s="83"/>
      <c r="S25" s="230">
        <f t="shared" si="17"/>
        <v>0</v>
      </c>
      <c r="T25" s="83"/>
      <c r="U25" s="230">
        <f t="shared" si="18"/>
        <v>0</v>
      </c>
      <c r="V25" s="83"/>
      <c r="W25" s="230">
        <f t="shared" si="19"/>
        <v>0</v>
      </c>
      <c r="X25" s="83"/>
      <c r="Y25" s="230">
        <f t="shared" si="20"/>
        <v>0</v>
      </c>
      <c r="Z25" s="83"/>
      <c r="AA25" s="230">
        <f t="shared" si="21"/>
        <v>0</v>
      </c>
      <c r="AB25" s="83"/>
      <c r="AC25" s="230">
        <f t="shared" si="22"/>
        <v>0</v>
      </c>
      <c r="AD25" s="83"/>
      <c r="AE25" s="230">
        <f t="shared" si="23"/>
        <v>0</v>
      </c>
      <c r="AF25" s="83"/>
      <c r="AG25" s="230">
        <f t="shared" si="24"/>
        <v>0</v>
      </c>
      <c r="AH25" s="83"/>
      <c r="AI25" s="230">
        <f t="shared" si="25"/>
        <v>0</v>
      </c>
      <c r="AJ25" s="108">
        <f t="shared" si="26"/>
        <v>0</v>
      </c>
      <c r="AK25" s="84">
        <f t="shared" si="6"/>
        <v>0</v>
      </c>
      <c r="AL25" s="83"/>
      <c r="AM25" s="83"/>
      <c r="AN25" s="84">
        <f t="shared" si="27"/>
        <v>0</v>
      </c>
      <c r="AO25" s="169">
        <f t="shared" si="7"/>
        <v>0</v>
      </c>
      <c r="AP25" s="247">
        <f t="shared" si="12"/>
        <v>0</v>
      </c>
      <c r="AQ25" s="84">
        <f t="shared" si="28"/>
        <v>0</v>
      </c>
      <c r="AR25" s="85">
        <f t="shared" si="29"/>
        <v>0</v>
      </c>
      <c r="AS25" s="85">
        <f t="shared" si="30"/>
        <v>0</v>
      </c>
      <c r="AT25" s="85">
        <f t="shared" si="31"/>
        <v>0</v>
      </c>
      <c r="AU25" s="86" t="e">
        <f t="shared" si="32"/>
        <v>#DIV/0!</v>
      </c>
      <c r="AV25" s="83"/>
      <c r="AW25" s="83"/>
      <c r="AX25" s="83"/>
      <c r="AY25" s="83"/>
      <c r="AZ25" s="84">
        <f t="shared" si="33"/>
        <v>0</v>
      </c>
      <c r="BA25" s="86" t="e">
        <f t="shared" si="34"/>
        <v>#DIV/0!</v>
      </c>
      <c r="BC25" s="53"/>
      <c r="BD25" s="53">
        <f t="shared" si="11"/>
        <v>0</v>
      </c>
      <c r="BE25" s="244">
        <f t="shared" si="13"/>
        <v>0</v>
      </c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</row>
    <row r="26" spans="1:89" s="35" customFormat="1">
      <c r="A26" s="83"/>
      <c r="B26" s="83"/>
      <c r="C26" s="83"/>
      <c r="D26" s="83"/>
      <c r="E26" s="83"/>
      <c r="F26" s="83"/>
      <c r="G26" s="83"/>
      <c r="H26" s="83"/>
      <c r="I26" s="230">
        <f t="shared" si="35"/>
        <v>0</v>
      </c>
      <c r="J26" s="83"/>
      <c r="K26" s="230">
        <f t="shared" si="36"/>
        <v>0</v>
      </c>
      <c r="L26" s="83"/>
      <c r="M26" s="230">
        <f t="shared" si="14"/>
        <v>0</v>
      </c>
      <c r="N26" s="83"/>
      <c r="O26" s="230">
        <f t="shared" si="15"/>
        <v>0</v>
      </c>
      <c r="P26" s="83"/>
      <c r="Q26" s="230">
        <f t="shared" si="16"/>
        <v>0</v>
      </c>
      <c r="R26" s="83"/>
      <c r="S26" s="230">
        <f t="shared" si="17"/>
        <v>0</v>
      </c>
      <c r="T26" s="83"/>
      <c r="U26" s="230">
        <f t="shared" si="18"/>
        <v>0</v>
      </c>
      <c r="V26" s="83"/>
      <c r="W26" s="230">
        <f t="shared" si="19"/>
        <v>0</v>
      </c>
      <c r="X26" s="83"/>
      <c r="Y26" s="230">
        <f t="shared" si="20"/>
        <v>0</v>
      </c>
      <c r="Z26" s="83"/>
      <c r="AA26" s="230">
        <f t="shared" si="21"/>
        <v>0</v>
      </c>
      <c r="AB26" s="83"/>
      <c r="AC26" s="230">
        <f t="shared" si="22"/>
        <v>0</v>
      </c>
      <c r="AD26" s="83"/>
      <c r="AE26" s="230">
        <f t="shared" si="23"/>
        <v>0</v>
      </c>
      <c r="AF26" s="83"/>
      <c r="AG26" s="230">
        <f t="shared" si="24"/>
        <v>0</v>
      </c>
      <c r="AH26" s="83"/>
      <c r="AI26" s="230">
        <f t="shared" si="25"/>
        <v>0</v>
      </c>
      <c r="AJ26" s="108">
        <f t="shared" si="26"/>
        <v>0</v>
      </c>
      <c r="AK26" s="84">
        <f t="shared" si="6"/>
        <v>0</v>
      </c>
      <c r="AL26" s="83"/>
      <c r="AM26" s="83"/>
      <c r="AN26" s="84">
        <f t="shared" si="27"/>
        <v>0</v>
      </c>
      <c r="AO26" s="169">
        <f t="shared" si="7"/>
        <v>0</v>
      </c>
      <c r="AP26" s="247">
        <f t="shared" si="12"/>
        <v>0</v>
      </c>
      <c r="AQ26" s="84">
        <f t="shared" si="28"/>
        <v>0</v>
      </c>
      <c r="AR26" s="85">
        <f t="shared" si="29"/>
        <v>0</v>
      </c>
      <c r="AS26" s="85">
        <f t="shared" si="30"/>
        <v>0</v>
      </c>
      <c r="AT26" s="85">
        <f t="shared" si="31"/>
        <v>0</v>
      </c>
      <c r="AU26" s="86" t="e">
        <f t="shared" si="32"/>
        <v>#DIV/0!</v>
      </c>
      <c r="AV26" s="83"/>
      <c r="AW26" s="83"/>
      <c r="AX26" s="83"/>
      <c r="AY26" s="83"/>
      <c r="AZ26" s="84">
        <f t="shared" si="33"/>
        <v>0</v>
      </c>
      <c r="BA26" s="86" t="e">
        <f t="shared" si="34"/>
        <v>#DIV/0!</v>
      </c>
      <c r="BC26" s="53"/>
      <c r="BD26" s="53">
        <f t="shared" si="11"/>
        <v>0</v>
      </c>
      <c r="BE26" s="244">
        <f t="shared" si="13"/>
        <v>0</v>
      </c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</row>
    <row r="27" spans="1:89" s="35" customFormat="1">
      <c r="A27" s="83"/>
      <c r="B27" s="83"/>
      <c r="C27" s="83"/>
      <c r="D27" s="83"/>
      <c r="E27" s="83"/>
      <c r="F27" s="83"/>
      <c r="G27" s="83"/>
      <c r="H27" s="83"/>
      <c r="I27" s="230">
        <f t="shared" si="35"/>
        <v>0</v>
      </c>
      <c r="J27" s="83"/>
      <c r="K27" s="230">
        <f t="shared" si="36"/>
        <v>0</v>
      </c>
      <c r="L27" s="83"/>
      <c r="M27" s="230">
        <f t="shared" si="14"/>
        <v>0</v>
      </c>
      <c r="N27" s="83"/>
      <c r="O27" s="230">
        <f t="shared" si="15"/>
        <v>0</v>
      </c>
      <c r="P27" s="83"/>
      <c r="Q27" s="230">
        <f t="shared" si="16"/>
        <v>0</v>
      </c>
      <c r="R27" s="83"/>
      <c r="S27" s="230">
        <f t="shared" si="17"/>
        <v>0</v>
      </c>
      <c r="T27" s="83"/>
      <c r="U27" s="230">
        <f t="shared" si="18"/>
        <v>0</v>
      </c>
      <c r="V27" s="83"/>
      <c r="W27" s="230">
        <f t="shared" si="19"/>
        <v>0</v>
      </c>
      <c r="X27" s="83"/>
      <c r="Y27" s="230">
        <f t="shared" si="20"/>
        <v>0</v>
      </c>
      <c r="Z27" s="83"/>
      <c r="AA27" s="230">
        <f t="shared" si="21"/>
        <v>0</v>
      </c>
      <c r="AB27" s="83"/>
      <c r="AC27" s="230">
        <f t="shared" si="22"/>
        <v>0</v>
      </c>
      <c r="AD27" s="83"/>
      <c r="AE27" s="230">
        <f t="shared" si="23"/>
        <v>0</v>
      </c>
      <c r="AF27" s="83"/>
      <c r="AG27" s="230">
        <f t="shared" si="24"/>
        <v>0</v>
      </c>
      <c r="AH27" s="83"/>
      <c r="AI27" s="230">
        <f t="shared" si="25"/>
        <v>0</v>
      </c>
      <c r="AJ27" s="108">
        <f t="shared" si="26"/>
        <v>0</v>
      </c>
      <c r="AK27" s="84">
        <f t="shared" si="6"/>
        <v>0</v>
      </c>
      <c r="AL27" s="83"/>
      <c r="AM27" s="83"/>
      <c r="AN27" s="84">
        <f t="shared" si="27"/>
        <v>0</v>
      </c>
      <c r="AO27" s="169">
        <f t="shared" si="7"/>
        <v>0</v>
      </c>
      <c r="AP27" s="247">
        <f t="shared" si="12"/>
        <v>0</v>
      </c>
      <c r="AQ27" s="84">
        <f t="shared" si="28"/>
        <v>0</v>
      </c>
      <c r="AR27" s="85">
        <f t="shared" si="29"/>
        <v>0</v>
      </c>
      <c r="AS27" s="85">
        <f t="shared" si="30"/>
        <v>0</v>
      </c>
      <c r="AT27" s="85">
        <f t="shared" si="31"/>
        <v>0</v>
      </c>
      <c r="AU27" s="86" t="e">
        <f t="shared" si="32"/>
        <v>#DIV/0!</v>
      </c>
      <c r="AV27" s="83"/>
      <c r="AW27" s="83"/>
      <c r="AX27" s="83"/>
      <c r="AY27" s="83"/>
      <c r="AZ27" s="84">
        <f t="shared" si="33"/>
        <v>0</v>
      </c>
      <c r="BA27" s="86" t="e">
        <f t="shared" si="34"/>
        <v>#DIV/0!</v>
      </c>
      <c r="BC27" s="53"/>
      <c r="BD27" s="53">
        <f t="shared" si="11"/>
        <v>0</v>
      </c>
      <c r="BE27" s="244">
        <f t="shared" si="13"/>
        <v>0</v>
      </c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</row>
    <row r="28" spans="1:89" s="35" customFormat="1">
      <c r="A28" s="83"/>
      <c r="B28" s="83"/>
      <c r="C28" s="83"/>
      <c r="D28" s="83"/>
      <c r="E28" s="83"/>
      <c r="F28" s="83"/>
      <c r="G28" s="83"/>
      <c r="H28" s="83"/>
      <c r="I28" s="230">
        <f t="shared" si="35"/>
        <v>0</v>
      </c>
      <c r="J28" s="83"/>
      <c r="K28" s="230">
        <f t="shared" si="36"/>
        <v>0</v>
      </c>
      <c r="L28" s="83"/>
      <c r="M28" s="230">
        <f t="shared" si="14"/>
        <v>0</v>
      </c>
      <c r="N28" s="83"/>
      <c r="O28" s="230">
        <f t="shared" si="15"/>
        <v>0</v>
      </c>
      <c r="P28" s="83"/>
      <c r="Q28" s="230">
        <f t="shared" si="16"/>
        <v>0</v>
      </c>
      <c r="R28" s="83"/>
      <c r="S28" s="230">
        <f t="shared" si="17"/>
        <v>0</v>
      </c>
      <c r="T28" s="83"/>
      <c r="U28" s="230">
        <f t="shared" si="18"/>
        <v>0</v>
      </c>
      <c r="V28" s="83"/>
      <c r="W28" s="230">
        <f t="shared" si="19"/>
        <v>0</v>
      </c>
      <c r="X28" s="83"/>
      <c r="Y28" s="230">
        <f t="shared" si="20"/>
        <v>0</v>
      </c>
      <c r="Z28" s="83"/>
      <c r="AA28" s="230">
        <f t="shared" si="21"/>
        <v>0</v>
      </c>
      <c r="AB28" s="83"/>
      <c r="AC28" s="230">
        <f t="shared" si="22"/>
        <v>0</v>
      </c>
      <c r="AD28" s="83"/>
      <c r="AE28" s="230">
        <f t="shared" si="23"/>
        <v>0</v>
      </c>
      <c r="AF28" s="83"/>
      <c r="AG28" s="230">
        <f t="shared" si="24"/>
        <v>0</v>
      </c>
      <c r="AH28" s="83"/>
      <c r="AI28" s="230">
        <f t="shared" si="25"/>
        <v>0</v>
      </c>
      <c r="AJ28" s="108">
        <f t="shared" si="26"/>
        <v>0</v>
      </c>
      <c r="AK28" s="84">
        <f t="shared" si="6"/>
        <v>0</v>
      </c>
      <c r="AL28" s="83"/>
      <c r="AM28" s="83"/>
      <c r="AN28" s="84">
        <f t="shared" si="27"/>
        <v>0</v>
      </c>
      <c r="AO28" s="169">
        <f t="shared" si="7"/>
        <v>0</v>
      </c>
      <c r="AP28" s="247">
        <f t="shared" si="12"/>
        <v>0</v>
      </c>
      <c r="AQ28" s="84">
        <f t="shared" si="28"/>
        <v>0</v>
      </c>
      <c r="AR28" s="85">
        <f t="shared" si="29"/>
        <v>0</v>
      </c>
      <c r="AS28" s="85">
        <f t="shared" si="30"/>
        <v>0</v>
      </c>
      <c r="AT28" s="85">
        <f t="shared" si="31"/>
        <v>0</v>
      </c>
      <c r="AU28" s="86" t="e">
        <f t="shared" si="32"/>
        <v>#DIV/0!</v>
      </c>
      <c r="AV28" s="83"/>
      <c r="AW28" s="83"/>
      <c r="AX28" s="83"/>
      <c r="AY28" s="83"/>
      <c r="AZ28" s="84">
        <f t="shared" si="33"/>
        <v>0</v>
      </c>
      <c r="BA28" s="86" t="e">
        <f t="shared" si="34"/>
        <v>#DIV/0!</v>
      </c>
      <c r="BC28" s="53"/>
      <c r="BD28" s="53">
        <f t="shared" si="11"/>
        <v>0</v>
      </c>
      <c r="BE28" s="244">
        <f t="shared" si="13"/>
        <v>0</v>
      </c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</row>
    <row r="29" spans="1:89" s="35" customFormat="1">
      <c r="A29" s="83"/>
      <c r="B29" s="83"/>
      <c r="C29" s="83"/>
      <c r="D29" s="83"/>
      <c r="E29" s="83"/>
      <c r="F29" s="83"/>
      <c r="G29" s="83"/>
      <c r="H29" s="83"/>
      <c r="I29" s="230">
        <f t="shared" si="35"/>
        <v>0</v>
      </c>
      <c r="J29" s="83"/>
      <c r="K29" s="230">
        <f t="shared" si="36"/>
        <v>0</v>
      </c>
      <c r="L29" s="83"/>
      <c r="M29" s="230">
        <f t="shared" si="14"/>
        <v>0</v>
      </c>
      <c r="N29" s="83"/>
      <c r="O29" s="230">
        <f t="shared" si="15"/>
        <v>0</v>
      </c>
      <c r="P29" s="83"/>
      <c r="Q29" s="230">
        <f t="shared" si="16"/>
        <v>0</v>
      </c>
      <c r="R29" s="83"/>
      <c r="S29" s="230">
        <f t="shared" si="17"/>
        <v>0</v>
      </c>
      <c r="T29" s="83"/>
      <c r="U29" s="230">
        <f t="shared" si="18"/>
        <v>0</v>
      </c>
      <c r="V29" s="83"/>
      <c r="W29" s="230">
        <f t="shared" si="19"/>
        <v>0</v>
      </c>
      <c r="X29" s="83"/>
      <c r="Y29" s="230">
        <f t="shared" si="20"/>
        <v>0</v>
      </c>
      <c r="Z29" s="83"/>
      <c r="AA29" s="230">
        <f t="shared" si="21"/>
        <v>0</v>
      </c>
      <c r="AB29" s="83"/>
      <c r="AC29" s="230">
        <f t="shared" si="22"/>
        <v>0</v>
      </c>
      <c r="AD29" s="83"/>
      <c r="AE29" s="230">
        <f t="shared" si="23"/>
        <v>0</v>
      </c>
      <c r="AF29" s="83"/>
      <c r="AG29" s="230">
        <f t="shared" si="24"/>
        <v>0</v>
      </c>
      <c r="AH29" s="83"/>
      <c r="AI29" s="230">
        <f t="shared" si="25"/>
        <v>0</v>
      </c>
      <c r="AJ29" s="108">
        <f t="shared" si="26"/>
        <v>0</v>
      </c>
      <c r="AK29" s="84">
        <f t="shared" si="6"/>
        <v>0</v>
      </c>
      <c r="AL29" s="83"/>
      <c r="AM29" s="83"/>
      <c r="AN29" s="84">
        <f t="shared" si="27"/>
        <v>0</v>
      </c>
      <c r="AO29" s="169">
        <f t="shared" si="7"/>
        <v>0</v>
      </c>
      <c r="AP29" s="247">
        <f t="shared" si="12"/>
        <v>0</v>
      </c>
      <c r="AQ29" s="84">
        <f t="shared" si="28"/>
        <v>0</v>
      </c>
      <c r="AR29" s="85">
        <f t="shared" si="29"/>
        <v>0</v>
      </c>
      <c r="AS29" s="85">
        <f t="shared" si="30"/>
        <v>0</v>
      </c>
      <c r="AT29" s="85">
        <f t="shared" si="31"/>
        <v>0</v>
      </c>
      <c r="AU29" s="86" t="e">
        <f t="shared" si="32"/>
        <v>#DIV/0!</v>
      </c>
      <c r="AV29" s="83"/>
      <c r="AW29" s="83"/>
      <c r="AX29" s="83"/>
      <c r="AY29" s="83"/>
      <c r="AZ29" s="84">
        <f t="shared" si="33"/>
        <v>0</v>
      </c>
      <c r="BA29" s="86" t="e">
        <f t="shared" si="34"/>
        <v>#DIV/0!</v>
      </c>
      <c r="BC29" s="53"/>
      <c r="BD29" s="53">
        <f t="shared" si="11"/>
        <v>0</v>
      </c>
      <c r="BE29" s="244">
        <f t="shared" si="13"/>
        <v>0</v>
      </c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</row>
    <row r="30" spans="1:89" s="35" customFormat="1">
      <c r="A30" s="87"/>
      <c r="B30" s="87"/>
      <c r="C30" s="87"/>
      <c r="D30" s="87"/>
      <c r="E30" s="87"/>
      <c r="F30" s="87"/>
      <c r="G30" s="87"/>
      <c r="H30" s="87"/>
      <c r="I30" s="230">
        <f t="shared" si="35"/>
        <v>0</v>
      </c>
      <c r="J30" s="83"/>
      <c r="K30" s="230">
        <f t="shared" si="36"/>
        <v>0</v>
      </c>
      <c r="L30" s="83"/>
      <c r="M30" s="230">
        <f t="shared" si="14"/>
        <v>0</v>
      </c>
      <c r="N30" s="83"/>
      <c r="O30" s="230">
        <f t="shared" si="15"/>
        <v>0</v>
      </c>
      <c r="P30" s="83"/>
      <c r="Q30" s="230">
        <f t="shared" si="16"/>
        <v>0</v>
      </c>
      <c r="R30" s="83"/>
      <c r="S30" s="230">
        <f t="shared" si="17"/>
        <v>0</v>
      </c>
      <c r="T30" s="83"/>
      <c r="U30" s="230">
        <f t="shared" si="18"/>
        <v>0</v>
      </c>
      <c r="V30" s="83"/>
      <c r="W30" s="230">
        <f t="shared" si="19"/>
        <v>0</v>
      </c>
      <c r="X30" s="83"/>
      <c r="Y30" s="230">
        <f t="shared" si="20"/>
        <v>0</v>
      </c>
      <c r="Z30" s="83"/>
      <c r="AA30" s="230">
        <f t="shared" si="21"/>
        <v>0</v>
      </c>
      <c r="AB30" s="83"/>
      <c r="AC30" s="230">
        <f t="shared" si="22"/>
        <v>0</v>
      </c>
      <c r="AD30" s="83"/>
      <c r="AE30" s="230">
        <f t="shared" si="23"/>
        <v>0</v>
      </c>
      <c r="AF30" s="83"/>
      <c r="AG30" s="230">
        <f t="shared" si="24"/>
        <v>0</v>
      </c>
      <c r="AH30" s="83"/>
      <c r="AI30" s="230">
        <f t="shared" si="25"/>
        <v>0</v>
      </c>
      <c r="AJ30" s="108">
        <f t="shared" si="26"/>
        <v>0</v>
      </c>
      <c r="AK30" s="84">
        <f t="shared" ref="AK30" si="37">SUM(I30+U30+W30+Y30+AA30+AC30+AE30+AG30+AI30+K30+M30+O30+Q30+S30)</f>
        <v>0</v>
      </c>
      <c r="AL30" s="83"/>
      <c r="AM30" s="83"/>
      <c r="AN30" s="84">
        <f t="shared" si="27"/>
        <v>0</v>
      </c>
      <c r="AO30" s="169">
        <f t="shared" ref="AO30" si="38">IF(AJ30&lt;=0,0,IF(AJ30&lt;=359,1,IF(AJ30&lt;=719,2,IF(AJ30&lt;=1079,3,IF(AJ30&lt;=1679,4,IF(AJ30&lt;=1680,5,IF(AJ30&lt;=1680,1,5)))))))</f>
        <v>0</v>
      </c>
      <c r="AP30" s="248">
        <f t="shared" ref="AP30" si="39">ROUND(((((I30+K30)*30)+(H30+J30))/50+(((M30+O30+Q30+U30+W30+S30)*40)+(L30+N30+P30+R30+T30+V30))/50+(Y30+AA30+AC30+AE30+AG30+AI30)*2),0)</f>
        <v>0</v>
      </c>
      <c r="AQ30" s="84">
        <f t="shared" si="28"/>
        <v>0</v>
      </c>
      <c r="AR30" s="85">
        <f t="shared" si="29"/>
        <v>0</v>
      </c>
      <c r="AS30" s="85">
        <f t="shared" si="30"/>
        <v>0</v>
      </c>
      <c r="AT30" s="85">
        <f t="shared" si="31"/>
        <v>0</v>
      </c>
      <c r="AU30" s="86" t="e">
        <f t="shared" si="32"/>
        <v>#DIV/0!</v>
      </c>
      <c r="AV30" s="83"/>
      <c r="AW30" s="83"/>
      <c r="AX30" s="83"/>
      <c r="AY30" s="83"/>
      <c r="AZ30" s="84">
        <f t="shared" si="33"/>
        <v>0</v>
      </c>
      <c r="BA30" s="86" t="e">
        <f t="shared" si="34"/>
        <v>#DIV/0!</v>
      </c>
      <c r="BC30" s="53"/>
      <c r="BD30" s="53">
        <f t="shared" ref="BD30" si="40">IF(AJ30&lt;=0,0,IF(AJ30&lt;=359,1,IF(AJ30&lt;=719,2,IF(AJ30&lt;=1079,3,IF(AJ30&lt;=1679,4,IF(AJ30&lt;=1680,5,IF(AJ30&lt;=1680,1,5)))))))</f>
        <v>0</v>
      </c>
      <c r="BE30" s="244">
        <f t="shared" ref="BE30" si="41">ROUND(((((I30+K30)*30)+(H30+J30))/50+(((M30+O30+Q30+U30+W30+S30)*40)+(L30+N30+P30+R30+T30+V30))/50+(Y30+AA30+AC30+AE30+AG30+AI30)*2),0)</f>
        <v>0</v>
      </c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</row>
    <row r="31" spans="1:89" s="40" customFormat="1" ht="22.5" customHeight="1">
      <c r="A31" s="851" t="s">
        <v>122</v>
      </c>
      <c r="B31" s="849"/>
      <c r="C31" s="849"/>
      <c r="D31" s="849"/>
      <c r="E31" s="849"/>
      <c r="F31" s="849"/>
      <c r="G31" s="850"/>
      <c r="H31" s="39">
        <f t="shared" ref="H31:AT31" si="42">SUM(H12:H30)</f>
        <v>0</v>
      </c>
      <c r="I31" s="39">
        <f t="shared" si="42"/>
        <v>0</v>
      </c>
      <c r="J31" s="39">
        <f t="shared" si="42"/>
        <v>0</v>
      </c>
      <c r="K31" s="39">
        <f t="shared" si="42"/>
        <v>0</v>
      </c>
      <c r="L31" s="39">
        <f t="shared" si="42"/>
        <v>0</v>
      </c>
      <c r="M31" s="39">
        <f t="shared" si="42"/>
        <v>0</v>
      </c>
      <c r="N31" s="39">
        <f t="shared" si="42"/>
        <v>0</v>
      </c>
      <c r="O31" s="39">
        <f t="shared" si="42"/>
        <v>0</v>
      </c>
      <c r="P31" s="39">
        <f t="shared" si="42"/>
        <v>0</v>
      </c>
      <c r="Q31" s="39">
        <f t="shared" si="42"/>
        <v>0</v>
      </c>
      <c r="R31" s="39">
        <f t="shared" si="42"/>
        <v>0</v>
      </c>
      <c r="S31" s="39">
        <f t="shared" si="42"/>
        <v>0</v>
      </c>
      <c r="T31" s="39">
        <f t="shared" si="42"/>
        <v>0</v>
      </c>
      <c r="U31" s="39">
        <f t="shared" si="42"/>
        <v>0</v>
      </c>
      <c r="V31" s="39">
        <f t="shared" si="42"/>
        <v>0</v>
      </c>
      <c r="W31" s="39">
        <f t="shared" si="42"/>
        <v>0</v>
      </c>
      <c r="X31" s="39">
        <f t="shared" si="42"/>
        <v>0</v>
      </c>
      <c r="Y31" s="39">
        <f t="shared" si="42"/>
        <v>0</v>
      </c>
      <c r="Z31" s="39">
        <f t="shared" si="42"/>
        <v>0</v>
      </c>
      <c r="AA31" s="39">
        <f t="shared" si="42"/>
        <v>0</v>
      </c>
      <c r="AB31" s="39">
        <f t="shared" si="42"/>
        <v>0</v>
      </c>
      <c r="AC31" s="39">
        <f t="shared" si="42"/>
        <v>0</v>
      </c>
      <c r="AD31" s="39">
        <f t="shared" si="42"/>
        <v>0</v>
      </c>
      <c r="AE31" s="39">
        <f t="shared" si="42"/>
        <v>0</v>
      </c>
      <c r="AF31" s="39">
        <f t="shared" si="42"/>
        <v>0</v>
      </c>
      <c r="AG31" s="39">
        <f t="shared" si="42"/>
        <v>0</v>
      </c>
      <c r="AH31" s="39">
        <f t="shared" si="42"/>
        <v>0</v>
      </c>
      <c r="AI31" s="39">
        <f t="shared" si="42"/>
        <v>0</v>
      </c>
      <c r="AJ31" s="39">
        <f t="shared" si="42"/>
        <v>0</v>
      </c>
      <c r="AK31" s="39">
        <f t="shared" si="42"/>
        <v>0</v>
      </c>
      <c r="AL31" s="39">
        <f t="shared" si="42"/>
        <v>0</v>
      </c>
      <c r="AM31" s="39">
        <f t="shared" si="42"/>
        <v>0</v>
      </c>
      <c r="AN31" s="39">
        <f t="shared" si="42"/>
        <v>0</v>
      </c>
      <c r="AO31" s="39">
        <f t="shared" si="42"/>
        <v>0</v>
      </c>
      <c r="AP31" s="39">
        <f t="shared" si="42"/>
        <v>0</v>
      </c>
      <c r="AQ31" s="39">
        <f t="shared" si="42"/>
        <v>0</v>
      </c>
      <c r="AR31" s="39">
        <f t="shared" si="42"/>
        <v>0</v>
      </c>
      <c r="AS31" s="39">
        <f t="shared" si="42"/>
        <v>0</v>
      </c>
      <c r="AT31" s="39">
        <f t="shared" si="42"/>
        <v>0</v>
      </c>
      <c r="AU31" s="50" t="e">
        <f>SUM(AT31)/AQ31*100</f>
        <v>#DIV/0!</v>
      </c>
      <c r="AV31" s="39">
        <f>SUM(AV12:AV30)</f>
        <v>0</v>
      </c>
      <c r="AW31" s="39">
        <f>SUM(AW12:AW30)</f>
        <v>0</v>
      </c>
      <c r="AX31" s="39">
        <f>SUM(AX12:AX30)</f>
        <v>0</v>
      </c>
      <c r="AY31" s="39">
        <f>SUM(AY12:AY30)</f>
        <v>0</v>
      </c>
      <c r="AZ31" s="39">
        <f>SUM(AZ12:AZ30)</f>
        <v>0</v>
      </c>
      <c r="BA31" s="50" t="e">
        <f>SUM(AZ31)/AQ31*100</f>
        <v>#DIV/0!</v>
      </c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</row>
    <row r="32" spans="1:89" ht="25.5" customHeight="1"/>
    <row r="33" spans="1:89" ht="25.5" customHeight="1"/>
    <row r="34" spans="1:89" ht="25.5" customHeight="1"/>
    <row r="35" spans="1:89" ht="25.5" customHeight="1"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</row>
    <row r="36" spans="1:89" ht="26.25" customHeight="1"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</row>
    <row r="37" spans="1:89" s="54" customForma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3"/>
      <c r="AV37" s="52"/>
      <c r="AW37" s="52"/>
      <c r="AX37" s="52"/>
      <c r="AY37" s="52"/>
      <c r="AZ37" s="52"/>
      <c r="BA37" s="53"/>
    </row>
    <row r="38" spans="1:89" s="54" customForma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3"/>
      <c r="AV38" s="52"/>
      <c r="AW38" s="52"/>
      <c r="AX38" s="52"/>
      <c r="AY38" s="52"/>
      <c r="AZ38" s="52"/>
      <c r="BA38" s="53"/>
    </row>
    <row r="39" spans="1:89" s="54" customForma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3"/>
      <c r="AV39" s="52"/>
      <c r="AW39" s="52"/>
      <c r="AX39" s="52"/>
      <c r="AY39" s="52"/>
      <c r="AZ39" s="52"/>
      <c r="BA39" s="53"/>
    </row>
    <row r="40" spans="1:89" s="54" customForma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3"/>
      <c r="AV40" s="52"/>
      <c r="AW40" s="52"/>
      <c r="AX40" s="52"/>
      <c r="AY40" s="52"/>
      <c r="AZ40" s="52"/>
      <c r="BA40" s="53"/>
    </row>
    <row r="41" spans="1:89" s="54" customForma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3"/>
      <c r="AV41" s="52"/>
      <c r="AW41" s="52"/>
      <c r="AX41" s="52"/>
      <c r="AY41" s="52"/>
      <c r="AZ41" s="52"/>
      <c r="BA41" s="53"/>
    </row>
    <row r="42" spans="1:89" s="54" customForma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3"/>
      <c r="AV42" s="52"/>
      <c r="AW42" s="52"/>
      <c r="AX42" s="52"/>
      <c r="AY42" s="52"/>
      <c r="AZ42" s="52"/>
      <c r="BA42" s="53"/>
    </row>
    <row r="43" spans="1:89" s="54" customForma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3"/>
      <c r="AV43" s="52"/>
      <c r="AW43" s="52"/>
      <c r="AX43" s="52"/>
      <c r="AY43" s="52"/>
      <c r="AZ43" s="52"/>
      <c r="BA43" s="53"/>
    </row>
    <row r="44" spans="1:89" s="54" customForma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3"/>
      <c r="AV44" s="52"/>
      <c r="AW44" s="52"/>
      <c r="AX44" s="52"/>
      <c r="AY44" s="52"/>
      <c r="AZ44" s="52"/>
      <c r="BA44" s="53"/>
    </row>
    <row r="45" spans="1:89" s="54" customForma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3"/>
      <c r="AV45" s="52"/>
      <c r="AW45" s="52"/>
      <c r="AX45" s="52"/>
      <c r="AY45" s="52"/>
      <c r="AZ45" s="52"/>
      <c r="BA45" s="53"/>
    </row>
    <row r="46" spans="1:89" s="54" customForma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3"/>
      <c r="AV46" s="52"/>
      <c r="AW46" s="52"/>
      <c r="AX46" s="52"/>
      <c r="AY46" s="52"/>
      <c r="AZ46" s="52"/>
      <c r="BA46" s="53"/>
    </row>
    <row r="47" spans="1:89" s="54" customForma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3"/>
      <c r="AV47" s="52"/>
      <c r="AW47" s="52"/>
      <c r="AX47" s="52"/>
      <c r="AY47" s="52"/>
      <c r="AZ47" s="52"/>
      <c r="BA47" s="53"/>
    </row>
    <row r="48" spans="1:89" s="54" customForma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3"/>
      <c r="AV48" s="52"/>
      <c r="AW48" s="52"/>
      <c r="AX48" s="52"/>
      <c r="AY48" s="52"/>
      <c r="AZ48" s="52"/>
      <c r="BA48" s="53"/>
    </row>
    <row r="49" spans="1:53" s="54" customForma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3"/>
      <c r="AV49" s="52"/>
      <c r="AW49" s="52"/>
      <c r="AX49" s="52"/>
      <c r="AY49" s="52"/>
      <c r="AZ49" s="52"/>
      <c r="BA49" s="53"/>
    </row>
    <row r="50" spans="1:53" s="54" customForma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3"/>
      <c r="AV50" s="52"/>
      <c r="AW50" s="52"/>
      <c r="AX50" s="52"/>
      <c r="AY50" s="52"/>
      <c r="AZ50" s="52"/>
      <c r="BA50" s="53"/>
    </row>
    <row r="51" spans="1:53" s="54" customForma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3"/>
      <c r="AV51" s="52"/>
      <c r="AW51" s="52"/>
      <c r="AX51" s="52"/>
      <c r="AY51" s="52"/>
      <c r="AZ51" s="52"/>
      <c r="BA51" s="53"/>
    </row>
    <row r="52" spans="1:53" s="54" customForma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3"/>
      <c r="AV52" s="52"/>
      <c r="AW52" s="52"/>
      <c r="AX52" s="52"/>
      <c r="AY52" s="52"/>
      <c r="AZ52" s="52"/>
      <c r="BA52" s="53"/>
    </row>
    <row r="53" spans="1:53" s="54" customForma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3"/>
      <c r="AV53" s="52"/>
      <c r="AW53" s="52"/>
      <c r="AX53" s="52"/>
      <c r="AY53" s="52"/>
      <c r="AZ53" s="52"/>
      <c r="BA53" s="53"/>
    </row>
    <row r="54" spans="1:53" s="54" customForma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3"/>
      <c r="AV54" s="52"/>
      <c r="AW54" s="52"/>
      <c r="AX54" s="52"/>
      <c r="AY54" s="52"/>
      <c r="AZ54" s="52"/>
      <c r="BA54" s="53"/>
    </row>
    <row r="55" spans="1:53" s="54" customForma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3"/>
      <c r="AV55" s="52"/>
      <c r="AW55" s="52"/>
      <c r="AX55" s="52"/>
      <c r="AY55" s="52"/>
      <c r="AZ55" s="52"/>
      <c r="BA55" s="53"/>
    </row>
    <row r="56" spans="1:53" s="54" customForma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3"/>
      <c r="AV56" s="52"/>
      <c r="AW56" s="52"/>
      <c r="AX56" s="52"/>
      <c r="AY56" s="52"/>
      <c r="AZ56" s="52"/>
      <c r="BA56" s="53"/>
    </row>
    <row r="57" spans="1:53" s="54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3"/>
      <c r="AV57" s="52"/>
      <c r="AW57" s="52"/>
      <c r="AX57" s="52"/>
      <c r="AY57" s="52"/>
      <c r="AZ57" s="52"/>
      <c r="BA57" s="53"/>
    </row>
    <row r="58" spans="1:53" s="54" customForma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3"/>
      <c r="AV58" s="52"/>
      <c r="AW58" s="52"/>
      <c r="AX58" s="52"/>
      <c r="AY58" s="52"/>
      <c r="AZ58" s="52"/>
      <c r="BA58" s="53"/>
    </row>
    <row r="59" spans="1:53" s="54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3"/>
      <c r="AV59" s="52"/>
      <c r="AW59" s="52"/>
      <c r="AX59" s="52"/>
      <c r="AY59" s="52"/>
      <c r="AZ59" s="52"/>
      <c r="BA59" s="53"/>
    </row>
    <row r="60" spans="1:53" s="54" customForma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3"/>
      <c r="AV60" s="52"/>
      <c r="AW60" s="52"/>
      <c r="AX60" s="52"/>
      <c r="AY60" s="52"/>
      <c r="AZ60" s="52"/>
      <c r="BA60" s="53"/>
    </row>
    <row r="61" spans="1:53" s="54" customForma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3"/>
      <c r="AV61" s="52"/>
      <c r="AW61" s="52"/>
      <c r="AX61" s="52"/>
      <c r="AY61" s="52"/>
      <c r="AZ61" s="52"/>
      <c r="BA61" s="53"/>
    </row>
    <row r="62" spans="1:53" s="54" customForma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3"/>
      <c r="AV62" s="52"/>
      <c r="AW62" s="52"/>
      <c r="AX62" s="52"/>
      <c r="AY62" s="52"/>
      <c r="AZ62" s="52"/>
      <c r="BA62" s="53"/>
    </row>
    <row r="63" spans="1:53" s="54" customForma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3"/>
      <c r="AV63" s="52"/>
      <c r="AW63" s="52"/>
      <c r="AX63" s="52"/>
      <c r="AY63" s="52"/>
      <c r="AZ63" s="52"/>
      <c r="BA63" s="53"/>
    </row>
  </sheetData>
  <mergeCells count="61">
    <mergeCell ref="A31:G31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30">
    <cfRule type="cellIs" dxfId="3" priority="10" stopIfTrue="1" operator="notBetween">
      <formula>1</formula>
      <formula>1</formula>
    </cfRule>
  </conditionalFormatting>
  <conditionalFormatting sqref="BD2">
    <cfRule type="cellIs" dxfId="2" priority="11" stopIfTrue="1" operator="greaterThan">
      <formula>1</formula>
    </cfRule>
  </conditionalFormatting>
  <conditionalFormatting sqref="AJ12:AJ30">
    <cfRule type="cellIs" dxfId="1" priority="12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Footer>&amp;A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</sheetPr>
  <dimension ref="A1:BS25"/>
  <sheetViews>
    <sheetView topLeftCell="AO1" zoomScale="75" workbookViewId="0">
      <selection activeCell="CE11" sqref="CE11"/>
    </sheetView>
  </sheetViews>
  <sheetFormatPr defaultRowHeight="21.75"/>
  <cols>
    <col min="1" max="1" width="8.5703125" style="22" customWidth="1"/>
    <col min="2" max="4" width="2.5703125" style="22" customWidth="1"/>
    <col min="5" max="5" width="2.7109375" style="22" customWidth="1"/>
    <col min="6" max="6" width="2.5703125" style="22" customWidth="1"/>
    <col min="7" max="7" width="3.5703125" style="22" customWidth="1"/>
    <col min="8" max="14" width="2.42578125" style="22" customWidth="1"/>
    <col min="15" max="15" width="2.85546875" style="22" customWidth="1"/>
    <col min="16" max="16" width="3.28515625" style="22" customWidth="1"/>
    <col min="17" max="17" width="3.5703125" style="22" customWidth="1"/>
    <col min="18" max="18" width="3.42578125" style="22" customWidth="1"/>
    <col min="19" max="19" width="3.7109375" style="22" customWidth="1"/>
    <col min="20" max="20" width="3.5703125" style="22" customWidth="1"/>
    <col min="21" max="21" width="3.7109375" style="22" customWidth="1"/>
    <col min="22" max="22" width="3.42578125" style="22" customWidth="1"/>
    <col min="23" max="23" width="3.7109375" style="22" customWidth="1"/>
    <col min="24" max="24" width="3.5703125" style="22" customWidth="1"/>
    <col min="25" max="25" width="3.7109375" style="22" customWidth="1"/>
    <col min="26" max="26" width="3.42578125" style="22" customWidth="1"/>
    <col min="27" max="28" width="3.7109375" style="22" customWidth="1"/>
    <col min="29" max="29" width="4" style="22" customWidth="1"/>
    <col min="30" max="30" width="3.7109375" style="22" customWidth="1"/>
    <col min="31" max="31" width="4" style="22" customWidth="1"/>
    <col min="32" max="32" width="3.140625" style="22" customWidth="1"/>
    <col min="33" max="33" width="4" style="22" customWidth="1"/>
    <col min="34" max="34" width="3.140625" style="22" customWidth="1"/>
    <col min="35" max="35" width="4" style="22" customWidth="1"/>
    <col min="36" max="36" width="3.28515625" style="22" customWidth="1"/>
    <col min="37" max="37" width="4" style="22" customWidth="1"/>
    <col min="38" max="38" width="3.42578125" style="22" customWidth="1"/>
    <col min="39" max="39" width="4" style="22" customWidth="1"/>
    <col min="40" max="40" width="3.28515625" style="22" customWidth="1"/>
    <col min="41" max="41" width="3.85546875" style="22" customWidth="1"/>
    <col min="42" max="42" width="3.5703125" style="22" customWidth="1"/>
    <col min="43" max="43" width="4.140625" style="22" customWidth="1"/>
    <col min="44" max="44" width="3.42578125" style="22" customWidth="1"/>
    <col min="45" max="45" width="4.5703125" style="22" customWidth="1"/>
    <col min="46" max="46" width="3.5703125" style="22" customWidth="1"/>
    <col min="47" max="47" width="3.140625" style="22" customWidth="1"/>
    <col min="48" max="48" width="4.28515625" style="22" customWidth="1"/>
    <col min="49" max="49" width="4.42578125" style="22" customWidth="1"/>
    <col min="50" max="50" width="3.28515625" style="22" customWidth="1"/>
    <col min="51" max="51" width="4.28515625" style="22" customWidth="1"/>
    <col min="52" max="52" width="4.42578125" style="22" customWidth="1"/>
    <col min="53" max="53" width="3.140625" style="22" customWidth="1"/>
    <col min="54" max="54" width="3.7109375" style="22" customWidth="1"/>
    <col min="55" max="55" width="4.28515625" style="22" customWidth="1"/>
    <col min="56" max="56" width="4.28515625" style="698" customWidth="1"/>
    <col min="57" max="57" width="3.5703125" style="22" customWidth="1"/>
    <col min="58" max="58" width="3.85546875" style="22" customWidth="1"/>
    <col min="59" max="59" width="3.28515625" style="22" customWidth="1"/>
    <col min="60" max="60" width="4.28515625" style="22" customWidth="1"/>
    <col min="61" max="61" width="4" style="22" customWidth="1"/>
    <col min="62" max="62" width="3.7109375" style="698" customWidth="1"/>
    <col min="63" max="63" width="3.140625" style="22" customWidth="1"/>
    <col min="64" max="64" width="3.85546875" style="22" customWidth="1"/>
    <col min="65" max="65" width="3.28515625" style="22" customWidth="1"/>
    <col min="66" max="67" width="3.42578125" style="22" customWidth="1"/>
    <col min="68" max="68" width="2.140625" style="22" customWidth="1"/>
    <col min="69" max="69" width="12.7109375" style="22" customWidth="1"/>
    <col min="70" max="70" width="14.140625" style="22" customWidth="1"/>
    <col min="71" max="71" width="10.7109375" style="22" customWidth="1"/>
    <col min="72" max="16384" width="9.140625" style="22"/>
  </cols>
  <sheetData>
    <row r="1" spans="1:71" ht="24" customHeight="1">
      <c r="BO1" s="27" t="s">
        <v>167</v>
      </c>
    </row>
    <row r="2" spans="1:71" ht="29.25">
      <c r="A2" s="829" t="s">
        <v>445</v>
      </c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829"/>
      <c r="AC2" s="829"/>
      <c r="AD2" s="829"/>
      <c r="AE2" s="829"/>
      <c r="AF2" s="829"/>
      <c r="AG2" s="829"/>
      <c r="AH2" s="829"/>
      <c r="AI2" s="829"/>
      <c r="AJ2" s="829"/>
      <c r="AK2" s="829"/>
      <c r="AL2" s="829"/>
      <c r="AM2" s="829"/>
      <c r="AN2" s="829"/>
      <c r="AO2" s="829"/>
      <c r="AP2" s="829"/>
      <c r="AQ2" s="829"/>
      <c r="AR2" s="829"/>
      <c r="AS2" s="829"/>
      <c r="AT2" s="829"/>
      <c r="AU2" s="829"/>
      <c r="AV2" s="829"/>
      <c r="AW2" s="829"/>
      <c r="AX2" s="829"/>
      <c r="AY2" s="829"/>
      <c r="AZ2" s="829"/>
      <c r="BA2" s="829"/>
      <c r="BB2" s="829"/>
      <c r="BC2" s="829"/>
      <c r="BD2" s="829"/>
      <c r="BE2" s="829"/>
      <c r="BF2" s="829"/>
      <c r="BG2" s="829"/>
      <c r="BH2" s="829"/>
      <c r="BI2" s="829"/>
      <c r="BJ2" s="829"/>
      <c r="BK2" s="829"/>
      <c r="BL2" s="829"/>
      <c r="BM2" s="829"/>
      <c r="BN2" s="829"/>
      <c r="BO2" s="829"/>
    </row>
    <row r="3" spans="1:71" ht="28.5" customHeight="1">
      <c r="A3" s="830" t="s">
        <v>224</v>
      </c>
      <c r="B3" s="830"/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0"/>
      <c r="U3" s="830"/>
      <c r="V3" s="830"/>
      <c r="W3" s="830"/>
      <c r="X3" s="830"/>
      <c r="Y3" s="830"/>
      <c r="Z3" s="830"/>
      <c r="AA3" s="830"/>
      <c r="AB3" s="830"/>
      <c r="AC3" s="830"/>
      <c r="AD3" s="830"/>
      <c r="AE3" s="830"/>
      <c r="AF3" s="830"/>
      <c r="AG3" s="830"/>
      <c r="AH3" s="830"/>
      <c r="AI3" s="830"/>
      <c r="AJ3" s="830"/>
      <c r="AK3" s="830"/>
      <c r="AL3" s="830"/>
      <c r="AM3" s="830"/>
      <c r="AN3" s="830"/>
      <c r="AO3" s="830"/>
      <c r="AP3" s="830"/>
      <c r="AQ3" s="830"/>
      <c r="AR3" s="830"/>
      <c r="AS3" s="830"/>
      <c r="AT3" s="830"/>
      <c r="AU3" s="830"/>
      <c r="AV3" s="830"/>
      <c r="AW3" s="830"/>
      <c r="AX3" s="830"/>
      <c r="AY3" s="830"/>
      <c r="AZ3" s="830"/>
      <c r="BA3" s="830"/>
      <c r="BB3" s="830"/>
      <c r="BC3" s="830"/>
      <c r="BD3" s="830"/>
      <c r="BE3" s="830"/>
      <c r="BF3" s="830"/>
      <c r="BG3" s="830"/>
      <c r="BH3" s="830"/>
      <c r="BI3" s="830"/>
      <c r="BJ3" s="830"/>
      <c r="BK3" s="830"/>
      <c r="BL3" s="830"/>
      <c r="BM3" s="830"/>
      <c r="BN3" s="830"/>
      <c r="BO3" s="830"/>
    </row>
    <row r="4" spans="1:71" ht="26.25">
      <c r="A4" s="830" t="s">
        <v>220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  <c r="BB4" s="830"/>
      <c r="BC4" s="830"/>
      <c r="BD4" s="830"/>
      <c r="BE4" s="830"/>
      <c r="BF4" s="830"/>
      <c r="BG4" s="830"/>
      <c r="BH4" s="830"/>
      <c r="BI4" s="830"/>
      <c r="BJ4" s="830"/>
      <c r="BK4" s="830"/>
      <c r="BL4" s="830"/>
      <c r="BM4" s="830"/>
      <c r="BN4" s="830"/>
      <c r="BO4" s="830"/>
    </row>
    <row r="5" spans="1:71" ht="15.75" customHeight="1"/>
    <row r="6" spans="1:71" s="5" customFormat="1">
      <c r="A6" s="3"/>
      <c r="B6" s="831" t="s">
        <v>46</v>
      </c>
      <c r="C6" s="846"/>
      <c r="D6" s="846"/>
      <c r="E6" s="846"/>
      <c r="F6" s="846"/>
      <c r="G6" s="832"/>
      <c r="H6" s="831" t="s">
        <v>98</v>
      </c>
      <c r="I6" s="846"/>
      <c r="J6" s="846"/>
      <c r="K6" s="846"/>
      <c r="L6" s="846"/>
      <c r="M6" s="846"/>
      <c r="N6" s="846"/>
      <c r="O6" s="846"/>
      <c r="P6" s="832"/>
      <c r="Q6" s="835" t="s">
        <v>17</v>
      </c>
      <c r="R6" s="836"/>
      <c r="S6" s="836"/>
      <c r="T6" s="836"/>
      <c r="U6" s="836"/>
      <c r="V6" s="836"/>
      <c r="W6" s="836"/>
      <c r="X6" s="836"/>
      <c r="Y6" s="836"/>
      <c r="Z6" s="836"/>
      <c r="AA6" s="836"/>
      <c r="AB6" s="836"/>
      <c r="AC6" s="836"/>
      <c r="AD6" s="836"/>
      <c r="AE6" s="836"/>
      <c r="AF6" s="836"/>
      <c r="AG6" s="836"/>
      <c r="AH6" s="836"/>
      <c r="AI6" s="836"/>
      <c r="AJ6" s="836"/>
      <c r="AK6" s="836"/>
      <c r="AL6" s="836"/>
      <c r="AM6" s="836"/>
      <c r="AN6" s="836"/>
      <c r="AO6" s="836"/>
      <c r="AP6" s="836"/>
      <c r="AQ6" s="836"/>
      <c r="AR6" s="836"/>
      <c r="AS6" s="836"/>
      <c r="AT6" s="837"/>
      <c r="AU6" s="835" t="s">
        <v>42</v>
      </c>
      <c r="AV6" s="836"/>
      <c r="AW6" s="836"/>
      <c r="AX6" s="836"/>
      <c r="AY6" s="836"/>
      <c r="AZ6" s="837"/>
      <c r="BA6" s="831" t="s">
        <v>26</v>
      </c>
      <c r="BB6" s="846"/>
      <c r="BC6" s="832"/>
      <c r="BD6" s="690"/>
      <c r="BE6" s="3"/>
      <c r="BF6" s="2" t="s">
        <v>22</v>
      </c>
      <c r="BG6" s="2" t="s">
        <v>22</v>
      </c>
      <c r="BH6" s="2" t="s">
        <v>40</v>
      </c>
      <c r="BI6" s="2" t="s">
        <v>49</v>
      </c>
      <c r="BJ6" s="701" t="s">
        <v>72</v>
      </c>
      <c r="BK6" s="831" t="s">
        <v>52</v>
      </c>
      <c r="BL6" s="832"/>
      <c r="BM6" s="831" t="s">
        <v>52</v>
      </c>
      <c r="BN6" s="846"/>
      <c r="BO6" s="3" t="s">
        <v>49</v>
      </c>
      <c r="BQ6" s="852" t="s">
        <v>355</v>
      </c>
      <c r="BR6" s="852"/>
      <c r="BS6" s="852"/>
    </row>
    <row r="7" spans="1:71" s="5" customFormat="1">
      <c r="A7" s="7"/>
      <c r="B7" s="833"/>
      <c r="C7" s="847"/>
      <c r="D7" s="847"/>
      <c r="E7" s="847"/>
      <c r="F7" s="847"/>
      <c r="G7" s="834"/>
      <c r="H7" s="833"/>
      <c r="I7" s="847"/>
      <c r="J7" s="847"/>
      <c r="K7" s="847"/>
      <c r="L7" s="847"/>
      <c r="M7" s="847"/>
      <c r="N7" s="847"/>
      <c r="O7" s="847"/>
      <c r="P7" s="834"/>
      <c r="Q7" s="831" t="s">
        <v>208</v>
      </c>
      <c r="R7" s="832"/>
      <c r="S7" s="831" t="s">
        <v>209</v>
      </c>
      <c r="T7" s="832"/>
      <c r="U7" s="831" t="s">
        <v>210</v>
      </c>
      <c r="V7" s="832"/>
      <c r="W7" s="831" t="s">
        <v>211</v>
      </c>
      <c r="X7" s="832"/>
      <c r="Y7" s="831" t="s">
        <v>212</v>
      </c>
      <c r="Z7" s="832"/>
      <c r="AA7" s="831" t="s">
        <v>213</v>
      </c>
      <c r="AB7" s="832"/>
      <c r="AC7" s="831" t="s">
        <v>201</v>
      </c>
      <c r="AD7" s="832"/>
      <c r="AE7" s="831" t="s">
        <v>202</v>
      </c>
      <c r="AF7" s="832"/>
      <c r="AG7" s="831" t="s">
        <v>111</v>
      </c>
      <c r="AH7" s="832"/>
      <c r="AI7" s="831" t="s">
        <v>112</v>
      </c>
      <c r="AJ7" s="832"/>
      <c r="AK7" s="831" t="s">
        <v>113</v>
      </c>
      <c r="AL7" s="832"/>
      <c r="AM7" s="831" t="s">
        <v>114</v>
      </c>
      <c r="AN7" s="832"/>
      <c r="AO7" s="831" t="s">
        <v>115</v>
      </c>
      <c r="AP7" s="832"/>
      <c r="AQ7" s="831" t="s">
        <v>116</v>
      </c>
      <c r="AR7" s="832"/>
      <c r="AS7" s="831" t="s">
        <v>20</v>
      </c>
      <c r="AT7" s="832"/>
      <c r="AU7" s="835" t="s">
        <v>43</v>
      </c>
      <c r="AV7" s="836"/>
      <c r="AW7" s="837"/>
      <c r="AX7" s="835" t="s">
        <v>180</v>
      </c>
      <c r="AY7" s="836"/>
      <c r="AZ7" s="837"/>
      <c r="BA7" s="833"/>
      <c r="BB7" s="847"/>
      <c r="BC7" s="834"/>
      <c r="BD7" s="691" t="s">
        <v>27</v>
      </c>
      <c r="BE7" s="7" t="s">
        <v>22</v>
      </c>
      <c r="BF7" s="6" t="s">
        <v>66</v>
      </c>
      <c r="BG7" s="6" t="s">
        <v>68</v>
      </c>
      <c r="BH7" s="6" t="s">
        <v>38</v>
      </c>
      <c r="BI7" s="34" t="s">
        <v>72</v>
      </c>
      <c r="BJ7" s="692" t="s">
        <v>73</v>
      </c>
      <c r="BK7" s="833" t="s">
        <v>53</v>
      </c>
      <c r="BL7" s="834"/>
      <c r="BM7" s="833" t="s">
        <v>106</v>
      </c>
      <c r="BN7" s="847"/>
      <c r="BO7" s="7" t="s">
        <v>105</v>
      </c>
      <c r="BQ7" s="852" t="s">
        <v>356</v>
      </c>
      <c r="BR7" s="852"/>
      <c r="BS7" s="852"/>
    </row>
    <row r="8" spans="1:71" s="5" customFormat="1">
      <c r="A8" s="7" t="s">
        <v>47</v>
      </c>
      <c r="B8" s="6"/>
      <c r="C8" s="6"/>
      <c r="D8" s="6"/>
      <c r="E8" s="6"/>
      <c r="F8" s="6"/>
      <c r="G8" s="7"/>
      <c r="H8" s="6"/>
      <c r="I8" s="6"/>
      <c r="J8" s="6"/>
      <c r="K8" s="6"/>
      <c r="L8" s="6"/>
      <c r="M8" s="6"/>
      <c r="N8" s="6"/>
      <c r="O8" s="6"/>
      <c r="P8" s="6"/>
      <c r="Q8" s="833"/>
      <c r="R8" s="834"/>
      <c r="S8" s="833"/>
      <c r="T8" s="834"/>
      <c r="U8" s="833"/>
      <c r="V8" s="834"/>
      <c r="W8" s="833"/>
      <c r="X8" s="834"/>
      <c r="Y8" s="833"/>
      <c r="Z8" s="834"/>
      <c r="AA8" s="833"/>
      <c r="AB8" s="834"/>
      <c r="AC8" s="833"/>
      <c r="AD8" s="834"/>
      <c r="AE8" s="833"/>
      <c r="AF8" s="834"/>
      <c r="AG8" s="833"/>
      <c r="AH8" s="834"/>
      <c r="AI8" s="833"/>
      <c r="AJ8" s="834"/>
      <c r="AK8" s="833"/>
      <c r="AL8" s="834"/>
      <c r="AM8" s="833"/>
      <c r="AN8" s="834"/>
      <c r="AO8" s="833"/>
      <c r="AP8" s="834"/>
      <c r="AQ8" s="833"/>
      <c r="AR8" s="834"/>
      <c r="AS8" s="833"/>
      <c r="AT8" s="834"/>
      <c r="AU8" s="838" t="s">
        <v>21</v>
      </c>
      <c r="AV8" s="8" t="s">
        <v>22</v>
      </c>
      <c r="AW8" s="838" t="s">
        <v>20</v>
      </c>
      <c r="AX8" s="838" t="s">
        <v>21</v>
      </c>
      <c r="AY8" s="8" t="s">
        <v>22</v>
      </c>
      <c r="AZ8" s="838" t="s">
        <v>20</v>
      </c>
      <c r="BA8" s="838" t="s">
        <v>21</v>
      </c>
      <c r="BB8" s="8" t="s">
        <v>22</v>
      </c>
      <c r="BC8" s="838" t="s">
        <v>20</v>
      </c>
      <c r="BD8" s="692" t="s">
        <v>28</v>
      </c>
      <c r="BE8" s="7" t="s">
        <v>37</v>
      </c>
      <c r="BF8" s="7" t="s">
        <v>67</v>
      </c>
      <c r="BG8" s="7" t="s">
        <v>67</v>
      </c>
      <c r="BH8" s="7" t="s">
        <v>39</v>
      </c>
      <c r="BI8" s="7" t="s">
        <v>73</v>
      </c>
      <c r="BJ8" s="692" t="s">
        <v>74</v>
      </c>
      <c r="BK8" s="7" t="s">
        <v>49</v>
      </c>
      <c r="BL8" s="7" t="s">
        <v>49</v>
      </c>
      <c r="BM8" s="7" t="s">
        <v>49</v>
      </c>
      <c r="BN8" s="6" t="s">
        <v>49</v>
      </c>
      <c r="BO8" s="7" t="s">
        <v>109</v>
      </c>
      <c r="BQ8" s="852" t="s">
        <v>349</v>
      </c>
      <c r="BR8" s="852"/>
      <c r="BS8" s="233" t="s">
        <v>350</v>
      </c>
    </row>
    <row r="9" spans="1:71" s="5" customFormat="1">
      <c r="A9" s="7"/>
      <c r="B9" s="6">
        <v>1</v>
      </c>
      <c r="C9" s="6">
        <v>2</v>
      </c>
      <c r="D9" s="6">
        <v>3</v>
      </c>
      <c r="E9" s="6">
        <v>4</v>
      </c>
      <c r="F9" s="6">
        <v>5</v>
      </c>
      <c r="G9" s="7" t="s">
        <v>20</v>
      </c>
      <c r="H9" s="7" t="s">
        <v>103</v>
      </c>
      <c r="I9" s="7" t="s">
        <v>99</v>
      </c>
      <c r="J9" s="7" t="s">
        <v>101</v>
      </c>
      <c r="K9" s="7" t="s">
        <v>100</v>
      </c>
      <c r="L9" s="7" t="s">
        <v>102</v>
      </c>
      <c r="M9" s="7" t="s">
        <v>178</v>
      </c>
      <c r="N9" s="7" t="s">
        <v>179</v>
      </c>
      <c r="O9" s="7" t="s">
        <v>104</v>
      </c>
      <c r="P9" s="7" t="s">
        <v>20</v>
      </c>
      <c r="Q9" s="838" t="s">
        <v>18</v>
      </c>
      <c r="R9" s="838" t="s">
        <v>19</v>
      </c>
      <c r="S9" s="838" t="s">
        <v>18</v>
      </c>
      <c r="T9" s="838" t="s">
        <v>19</v>
      </c>
      <c r="U9" s="838" t="s">
        <v>18</v>
      </c>
      <c r="V9" s="838" t="s">
        <v>19</v>
      </c>
      <c r="W9" s="838" t="s">
        <v>18</v>
      </c>
      <c r="X9" s="838" t="s">
        <v>19</v>
      </c>
      <c r="Y9" s="838" t="s">
        <v>18</v>
      </c>
      <c r="Z9" s="838" t="s">
        <v>19</v>
      </c>
      <c r="AA9" s="838" t="s">
        <v>18</v>
      </c>
      <c r="AB9" s="838" t="s">
        <v>19</v>
      </c>
      <c r="AC9" s="838" t="s">
        <v>18</v>
      </c>
      <c r="AD9" s="838" t="s">
        <v>19</v>
      </c>
      <c r="AE9" s="838" t="s">
        <v>18</v>
      </c>
      <c r="AF9" s="838" t="s">
        <v>19</v>
      </c>
      <c r="AG9" s="838" t="s">
        <v>18</v>
      </c>
      <c r="AH9" s="838" t="s">
        <v>19</v>
      </c>
      <c r="AI9" s="838" t="s">
        <v>18</v>
      </c>
      <c r="AJ9" s="838" t="s">
        <v>19</v>
      </c>
      <c r="AK9" s="838" t="s">
        <v>18</v>
      </c>
      <c r="AL9" s="838" t="s">
        <v>19</v>
      </c>
      <c r="AM9" s="838" t="s">
        <v>18</v>
      </c>
      <c r="AN9" s="838" t="s">
        <v>19</v>
      </c>
      <c r="AO9" s="838" t="s">
        <v>18</v>
      </c>
      <c r="AP9" s="838" t="s">
        <v>19</v>
      </c>
      <c r="AQ9" s="838" t="s">
        <v>18</v>
      </c>
      <c r="AR9" s="838" t="s">
        <v>19</v>
      </c>
      <c r="AS9" s="838" t="s">
        <v>18</v>
      </c>
      <c r="AT9" s="838" t="s">
        <v>19</v>
      </c>
      <c r="AU9" s="839"/>
      <c r="AV9" s="8" t="s">
        <v>25</v>
      </c>
      <c r="AW9" s="839"/>
      <c r="AX9" s="839"/>
      <c r="AY9" s="8" t="s">
        <v>25</v>
      </c>
      <c r="AZ9" s="839"/>
      <c r="BA9" s="839"/>
      <c r="BB9" s="8" t="s">
        <v>25</v>
      </c>
      <c r="BC9" s="839"/>
      <c r="BD9" s="692"/>
      <c r="BE9" s="351" t="s">
        <v>439</v>
      </c>
      <c r="BF9" s="7" t="s">
        <v>38</v>
      </c>
      <c r="BG9" s="7" t="s">
        <v>38</v>
      </c>
      <c r="BH9" s="7" t="s">
        <v>41</v>
      </c>
      <c r="BI9" s="7" t="s">
        <v>74</v>
      </c>
      <c r="BJ9" s="692" t="s">
        <v>28</v>
      </c>
      <c r="BK9" s="7" t="s">
        <v>63</v>
      </c>
      <c r="BL9" s="7" t="s">
        <v>62</v>
      </c>
      <c r="BM9" s="7" t="s">
        <v>107</v>
      </c>
      <c r="BN9" s="6" t="s">
        <v>108</v>
      </c>
      <c r="BO9" s="7" t="s">
        <v>110</v>
      </c>
      <c r="BQ9" s="233" t="s">
        <v>351</v>
      </c>
      <c r="BR9" s="233" t="s">
        <v>352</v>
      </c>
      <c r="BS9" s="233" t="s">
        <v>353</v>
      </c>
    </row>
    <row r="10" spans="1:71" s="5" customFormat="1">
      <c r="A10" s="11"/>
      <c r="B10" s="26"/>
      <c r="C10" s="26"/>
      <c r="D10" s="26"/>
      <c r="E10" s="26"/>
      <c r="F10" s="2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840"/>
      <c r="R10" s="840"/>
      <c r="S10" s="840"/>
      <c r="T10" s="840"/>
      <c r="U10" s="840"/>
      <c r="V10" s="840"/>
      <c r="W10" s="840"/>
      <c r="X10" s="840"/>
      <c r="Y10" s="840"/>
      <c r="Z10" s="840"/>
      <c r="AA10" s="840"/>
      <c r="AB10" s="840"/>
      <c r="AC10" s="840"/>
      <c r="AD10" s="840"/>
      <c r="AE10" s="840"/>
      <c r="AF10" s="840"/>
      <c r="AG10" s="840"/>
      <c r="AH10" s="840"/>
      <c r="AI10" s="840"/>
      <c r="AJ10" s="840"/>
      <c r="AK10" s="840"/>
      <c r="AL10" s="840"/>
      <c r="AM10" s="840"/>
      <c r="AN10" s="840"/>
      <c r="AO10" s="840"/>
      <c r="AP10" s="840"/>
      <c r="AQ10" s="840"/>
      <c r="AR10" s="840"/>
      <c r="AS10" s="840"/>
      <c r="AT10" s="840"/>
      <c r="AU10" s="840"/>
      <c r="AV10" s="14"/>
      <c r="AW10" s="840"/>
      <c r="AX10" s="840"/>
      <c r="AY10" s="10"/>
      <c r="AZ10" s="840"/>
      <c r="BA10" s="840"/>
      <c r="BB10" s="10"/>
      <c r="BC10" s="840"/>
      <c r="BD10" s="693"/>
      <c r="BE10" s="13"/>
      <c r="BF10" s="13"/>
      <c r="BG10" s="13"/>
      <c r="BH10" s="11"/>
      <c r="BI10" s="11"/>
      <c r="BJ10" s="702"/>
      <c r="BK10" s="11" t="s">
        <v>50</v>
      </c>
      <c r="BL10" s="11" t="s">
        <v>51</v>
      </c>
      <c r="BM10" s="11" t="s">
        <v>50</v>
      </c>
      <c r="BN10" s="26" t="s">
        <v>51</v>
      </c>
      <c r="BO10" s="11" t="s">
        <v>50</v>
      </c>
      <c r="BQ10" s="233"/>
      <c r="BR10" s="233"/>
      <c r="BS10" s="233" t="s">
        <v>354</v>
      </c>
    </row>
    <row r="11" spans="1:71" s="35" customFormat="1" ht="24.95" customHeight="1">
      <c r="A11" s="28" t="s">
        <v>160</v>
      </c>
      <c r="B11" s="28"/>
      <c r="C11" s="28"/>
      <c r="D11" s="28"/>
      <c r="E11" s="28"/>
      <c r="F11" s="28"/>
      <c r="G11" s="41">
        <f t="shared" ref="G11:G17" si="0">SUM(B11:F11)</f>
        <v>0</v>
      </c>
      <c r="H11" s="28"/>
      <c r="I11" s="28"/>
      <c r="J11" s="28"/>
      <c r="K11" s="28"/>
      <c r="L11" s="28"/>
      <c r="M11" s="28"/>
      <c r="N11" s="28"/>
      <c r="O11" s="28"/>
      <c r="P11" s="41">
        <f t="shared" ref="P11:P17" si="1">SUM(H11:O11)</f>
        <v>0</v>
      </c>
      <c r="Q11" s="42">
        <f>SUM(ข1!H16)</f>
        <v>0</v>
      </c>
      <c r="R11" s="42">
        <f>SUM(ข1!I16)</f>
        <v>0</v>
      </c>
      <c r="S11" s="42">
        <f>SUM(ข1!J16)</f>
        <v>0</v>
      </c>
      <c r="T11" s="42">
        <f>SUM(ข1!K16)</f>
        <v>0</v>
      </c>
      <c r="U11" s="42">
        <f>SUM(ข1!L16)</f>
        <v>0</v>
      </c>
      <c r="V11" s="42">
        <f>SUM(ข1!M16)</f>
        <v>0</v>
      </c>
      <c r="W11" s="42">
        <f>SUM(ข1!N16)</f>
        <v>0</v>
      </c>
      <c r="X11" s="42">
        <f>SUM(ข1!O16)</f>
        <v>0</v>
      </c>
      <c r="Y11" s="42">
        <f>SUM(ข1!P16)</f>
        <v>0</v>
      </c>
      <c r="Z11" s="42">
        <f>SUM(ข1!Q16)</f>
        <v>0</v>
      </c>
      <c r="AA11" s="42">
        <f>SUM(ข1!R16)</f>
        <v>0</v>
      </c>
      <c r="AB11" s="42">
        <f>SUM(ข1!S16)</f>
        <v>0</v>
      </c>
      <c r="AC11" s="42">
        <f>SUM(ข1!T16)</f>
        <v>0</v>
      </c>
      <c r="AD11" s="42">
        <f>SUM(ข1!U16)</f>
        <v>0</v>
      </c>
      <c r="AE11" s="42">
        <f>SUM(ข1!V16)</f>
        <v>0</v>
      </c>
      <c r="AF11" s="42">
        <f>SUM(ข1!W16)</f>
        <v>0</v>
      </c>
      <c r="AG11" s="42">
        <f>SUM(ข1!X16)</f>
        <v>0</v>
      </c>
      <c r="AH11" s="42">
        <f>SUM(ข1!Y16)</f>
        <v>0</v>
      </c>
      <c r="AI11" s="42">
        <f>SUM(ข1!Z16)</f>
        <v>0</v>
      </c>
      <c r="AJ11" s="42">
        <f>SUM(ข1!AA16)</f>
        <v>0</v>
      </c>
      <c r="AK11" s="42">
        <f>SUM(ข1!AB16)</f>
        <v>0</v>
      </c>
      <c r="AL11" s="42">
        <f>SUM(ข1!AC16)</f>
        <v>0</v>
      </c>
      <c r="AM11" s="42">
        <f>SUM(ข1!AD16)</f>
        <v>0</v>
      </c>
      <c r="AN11" s="42">
        <f>SUM(ข1!AE16)</f>
        <v>0</v>
      </c>
      <c r="AO11" s="42">
        <f>SUM(ข1!AF16)</f>
        <v>0</v>
      </c>
      <c r="AP11" s="42">
        <f>SUM(ข1!AG16)</f>
        <v>0</v>
      </c>
      <c r="AQ11" s="42">
        <f>SUM(ข1!AH16)</f>
        <v>0</v>
      </c>
      <c r="AR11" s="42">
        <f>SUM(ข1!AI16)</f>
        <v>0</v>
      </c>
      <c r="AS11" s="42">
        <f>SUM(ข1!AJ16)</f>
        <v>0</v>
      </c>
      <c r="AT11" s="42">
        <f>SUM(ข1!AK16)</f>
        <v>0</v>
      </c>
      <c r="AU11" s="42">
        <f>SUM(ข1!AL16)</f>
        <v>0</v>
      </c>
      <c r="AV11" s="42">
        <f>SUM(ข1!AM16)</f>
        <v>0</v>
      </c>
      <c r="AW11" s="42">
        <f>SUM(ข1!AN16)</f>
        <v>0</v>
      </c>
      <c r="AX11" s="42">
        <f>SUM(ข1!AO16)</f>
        <v>0</v>
      </c>
      <c r="AY11" s="42">
        <f>SUM(ข1!AP16)</f>
        <v>0</v>
      </c>
      <c r="AZ11" s="42">
        <f>SUM(ข1!AQ16)</f>
        <v>0</v>
      </c>
      <c r="BA11" s="42">
        <f>SUM(ข1!AR16)</f>
        <v>0</v>
      </c>
      <c r="BB11" s="42">
        <f>SUM(ข1!AS16)</f>
        <v>0</v>
      </c>
      <c r="BC11" s="42">
        <f>SUM(ข1!AT16)</f>
        <v>0</v>
      </c>
      <c r="BD11" s="699" t="e">
        <f>SUM(ข1!AU16)</f>
        <v>#DIV/0!</v>
      </c>
      <c r="BE11" s="42">
        <f>SUM(ข1!AV16)</f>
        <v>0</v>
      </c>
      <c r="BF11" s="42">
        <f>SUM(ข1!AW16)</f>
        <v>0</v>
      </c>
      <c r="BG11" s="42">
        <f>SUM(ข1!AX16)</f>
        <v>0</v>
      </c>
      <c r="BH11" s="42">
        <f>SUM(ข1!AY16)</f>
        <v>0</v>
      </c>
      <c r="BI11" s="42">
        <f>SUM(ข1!AZ16)</f>
        <v>0</v>
      </c>
      <c r="BJ11" s="699" t="e">
        <f>SUM(ข1!BA16)</f>
        <v>#DIV/0!</v>
      </c>
      <c r="BK11" s="28"/>
      <c r="BL11" s="28"/>
      <c r="BM11" s="28"/>
      <c r="BN11" s="28"/>
      <c r="BO11" s="37"/>
      <c r="BQ11" s="234">
        <f>SUM(G11)-P11</f>
        <v>0</v>
      </c>
      <c r="BR11" s="234">
        <f>SUM(P11)-BK11-BM11-BO11</f>
        <v>0</v>
      </c>
      <c r="BS11" s="234">
        <f>SUM(BC11)-BN11+BL11</f>
        <v>0</v>
      </c>
    </row>
    <row r="12" spans="1:71" s="35" customFormat="1" ht="24.95" customHeight="1">
      <c r="A12" s="29" t="s">
        <v>161</v>
      </c>
      <c r="B12" s="29">
        <v>1</v>
      </c>
      <c r="C12" s="29"/>
      <c r="D12" s="29"/>
      <c r="E12" s="29">
        <v>1</v>
      </c>
      <c r="F12" s="29"/>
      <c r="G12" s="41">
        <f t="shared" si="0"/>
        <v>2</v>
      </c>
      <c r="H12" s="29"/>
      <c r="I12" s="29"/>
      <c r="J12" s="29"/>
      <c r="K12" s="29"/>
      <c r="L12" s="29"/>
      <c r="M12" s="29"/>
      <c r="N12" s="29"/>
      <c r="O12" s="29">
        <v>2</v>
      </c>
      <c r="P12" s="41">
        <f t="shared" si="1"/>
        <v>2</v>
      </c>
      <c r="Q12" s="43">
        <f>SUM(ข2!H15)</f>
        <v>19</v>
      </c>
      <c r="R12" s="43">
        <f>SUM(ข2!I15)</f>
        <v>1</v>
      </c>
      <c r="S12" s="43">
        <f>SUM(ข2!J15)</f>
        <v>9</v>
      </c>
      <c r="T12" s="43">
        <f>SUM(ข2!K15)</f>
        <v>1</v>
      </c>
      <c r="U12" s="43">
        <f>SUM(ข2!L15)</f>
        <v>25</v>
      </c>
      <c r="V12" s="43">
        <f>SUM(ข2!M15)</f>
        <v>2</v>
      </c>
      <c r="W12" s="43">
        <f>SUM(ข2!N15)</f>
        <v>30</v>
      </c>
      <c r="X12" s="43">
        <f>SUM(ข2!O15)</f>
        <v>2</v>
      </c>
      <c r="Y12" s="43">
        <f>SUM(ข2!P15)</f>
        <v>33</v>
      </c>
      <c r="Z12" s="43">
        <f>SUM(ข2!Q15)</f>
        <v>2</v>
      </c>
      <c r="AA12" s="43">
        <f>SUM(ข2!R15)</f>
        <v>40</v>
      </c>
      <c r="AB12" s="43">
        <f>SUM(ข2!S15)</f>
        <v>2</v>
      </c>
      <c r="AC12" s="43">
        <f>SUM(ข2!T15)</f>
        <v>21</v>
      </c>
      <c r="AD12" s="43">
        <f>SUM(ข2!U15)</f>
        <v>2</v>
      </c>
      <c r="AE12" s="43">
        <f>SUM(ข2!V15)</f>
        <v>30</v>
      </c>
      <c r="AF12" s="43">
        <f>SUM(ข2!W15)</f>
        <v>2</v>
      </c>
      <c r="AG12" s="43">
        <f>SUM(ข2!X15)</f>
        <v>6</v>
      </c>
      <c r="AH12" s="43">
        <f>SUM(ข2!Y15)</f>
        <v>1</v>
      </c>
      <c r="AI12" s="43">
        <f>SUM(ข2!Z15)</f>
        <v>10</v>
      </c>
      <c r="AJ12" s="43">
        <f>SUM(ข2!AA15)</f>
        <v>2</v>
      </c>
      <c r="AK12" s="43">
        <f>SUM(ข2!AB15)</f>
        <v>12</v>
      </c>
      <c r="AL12" s="43">
        <f>SUM(ข2!AC15)</f>
        <v>2</v>
      </c>
      <c r="AM12" s="43">
        <f>SUM(ข2!AD15)</f>
        <v>0</v>
      </c>
      <c r="AN12" s="43">
        <f>SUM(ข2!AE15)</f>
        <v>0</v>
      </c>
      <c r="AO12" s="43">
        <f>SUM(ข2!AF15)</f>
        <v>0</v>
      </c>
      <c r="AP12" s="43">
        <f>SUM(ข2!AG15)</f>
        <v>0</v>
      </c>
      <c r="AQ12" s="43">
        <f>SUM(ข2!AH15)</f>
        <v>0</v>
      </c>
      <c r="AR12" s="43">
        <f>SUM(ข2!AI15)</f>
        <v>0</v>
      </c>
      <c r="AS12" s="43">
        <f>SUM(ข2!AJ15)</f>
        <v>235</v>
      </c>
      <c r="AT12" s="43">
        <f>SUM(ข2!AK15)</f>
        <v>19</v>
      </c>
      <c r="AU12" s="43">
        <f>SUM(ข2!AL15)</f>
        <v>2</v>
      </c>
      <c r="AV12" s="43">
        <f>SUM(ข2!AM15)</f>
        <v>30</v>
      </c>
      <c r="AW12" s="43">
        <f>SUM(ข2!AN15)</f>
        <v>32</v>
      </c>
      <c r="AX12" s="43">
        <f>SUM(ข2!AO15)</f>
        <v>2</v>
      </c>
      <c r="AY12" s="43">
        <f>SUM(ข2!AP15)</f>
        <v>22</v>
      </c>
      <c r="AZ12" s="43">
        <f>SUM(ข2!AQ15)</f>
        <v>24</v>
      </c>
      <c r="BA12" s="43">
        <f>SUM(ข2!AR15)</f>
        <v>0</v>
      </c>
      <c r="BB12" s="43">
        <f>SUM(ข2!AS15)</f>
        <v>8</v>
      </c>
      <c r="BC12" s="43">
        <f>SUM(ข2!AT15)</f>
        <v>8</v>
      </c>
      <c r="BD12" s="703">
        <f>SUM(ข2!AU15)</f>
        <v>33.333333333333329</v>
      </c>
      <c r="BE12" s="43">
        <f>SUM(ข2!AV15)</f>
        <v>0</v>
      </c>
      <c r="BF12" s="43">
        <f>SUM(ข2!AW15)</f>
        <v>0</v>
      </c>
      <c r="BG12" s="43">
        <f>SUM(ข2!AX15)</f>
        <v>1</v>
      </c>
      <c r="BH12" s="43">
        <f>SUM(ข2!AY15)</f>
        <v>0</v>
      </c>
      <c r="BI12" s="43">
        <f>SUM(ข2!AZ15)</f>
        <v>9</v>
      </c>
      <c r="BJ12" s="703">
        <f>SUM(ข2!BA15)</f>
        <v>37.5</v>
      </c>
      <c r="BK12" s="29"/>
      <c r="BL12" s="29"/>
      <c r="BM12" s="29">
        <v>2</v>
      </c>
      <c r="BN12" s="29">
        <v>8</v>
      </c>
      <c r="BO12" s="29"/>
      <c r="BQ12" s="234">
        <f t="shared" ref="BQ12:BQ18" si="2">SUM(G12)-P12</f>
        <v>0</v>
      </c>
      <c r="BR12" s="234">
        <f t="shared" ref="BR12:BR18" si="3">SUM(P12)-BK12-BM12-BO12</f>
        <v>0</v>
      </c>
      <c r="BS12" s="234">
        <f t="shared" ref="BS12:BS18" si="4">SUM(BC12)-BN12+BL12</f>
        <v>0</v>
      </c>
    </row>
    <row r="13" spans="1:71" s="35" customFormat="1" ht="24.95" customHeight="1">
      <c r="A13" s="29" t="s">
        <v>162</v>
      </c>
      <c r="B13" s="29"/>
      <c r="C13" s="29"/>
      <c r="D13" s="29"/>
      <c r="E13" s="29">
        <v>10</v>
      </c>
      <c r="F13" s="29"/>
      <c r="G13" s="41">
        <f t="shared" si="0"/>
        <v>10</v>
      </c>
      <c r="H13" s="29"/>
      <c r="I13" s="29"/>
      <c r="J13" s="29"/>
      <c r="K13" s="29"/>
      <c r="L13" s="29"/>
      <c r="M13" s="29"/>
      <c r="N13" s="29"/>
      <c r="O13" s="29">
        <v>10</v>
      </c>
      <c r="P13" s="41">
        <f t="shared" si="1"/>
        <v>10</v>
      </c>
      <c r="Q13" s="43">
        <f>SUM(ข3!H23)</f>
        <v>136</v>
      </c>
      <c r="R13" s="43">
        <f>SUM(ข3!I23)</f>
        <v>10</v>
      </c>
      <c r="S13" s="43">
        <f>SUM(ข3!J23)</f>
        <v>161</v>
      </c>
      <c r="T13" s="43">
        <f>SUM(ข3!K23)</f>
        <v>10</v>
      </c>
      <c r="U13" s="43">
        <f>SUM(ข3!L23)</f>
        <v>155</v>
      </c>
      <c r="V13" s="43">
        <f>SUM(ข3!M23)</f>
        <v>10</v>
      </c>
      <c r="W13" s="43">
        <f>SUM(ข3!N23)</f>
        <v>171</v>
      </c>
      <c r="X13" s="43">
        <f>SUM(ข3!O23)</f>
        <v>10</v>
      </c>
      <c r="Y13" s="43">
        <f>SUM(ข3!P23)</f>
        <v>185</v>
      </c>
      <c r="Z13" s="43">
        <f>SUM(ข3!Q23)</f>
        <v>10</v>
      </c>
      <c r="AA13" s="43">
        <f>SUM(ข3!R23)</f>
        <v>192</v>
      </c>
      <c r="AB13" s="43">
        <f>SUM(ข3!S23)</f>
        <v>10</v>
      </c>
      <c r="AC13" s="43">
        <f>SUM(ข3!T23)</f>
        <v>189</v>
      </c>
      <c r="AD13" s="43">
        <f>SUM(ข3!U23)</f>
        <v>10</v>
      </c>
      <c r="AE13" s="43">
        <f>SUM(ข3!V23)</f>
        <v>191</v>
      </c>
      <c r="AF13" s="43">
        <f>SUM(ข3!W23)</f>
        <v>10</v>
      </c>
      <c r="AG13" s="43">
        <f>SUM(ข3!X23)</f>
        <v>110</v>
      </c>
      <c r="AH13" s="43">
        <f>SUM(ข3!Y23)</f>
        <v>10</v>
      </c>
      <c r="AI13" s="43">
        <f>SUM(ข3!Z23)</f>
        <v>96</v>
      </c>
      <c r="AJ13" s="43">
        <f>SUM(ข3!AA23)</f>
        <v>8</v>
      </c>
      <c r="AK13" s="43">
        <f>SUM(ข3!AB23)</f>
        <v>119</v>
      </c>
      <c r="AL13" s="43">
        <f>SUM(ข3!AC23)</f>
        <v>9</v>
      </c>
      <c r="AM13" s="43">
        <f>SUM(ข3!AD23)</f>
        <v>0</v>
      </c>
      <c r="AN13" s="43">
        <f>SUM(ข3!AE23)</f>
        <v>0</v>
      </c>
      <c r="AO13" s="43">
        <f>SUM(ข3!AF23)</f>
        <v>0</v>
      </c>
      <c r="AP13" s="43">
        <f>SUM(ข3!AG23)</f>
        <v>0</v>
      </c>
      <c r="AQ13" s="43">
        <f>SUM(ข3!AH23)</f>
        <v>0</v>
      </c>
      <c r="AR13" s="43">
        <f>SUM(ข3!AI23)</f>
        <v>0</v>
      </c>
      <c r="AS13" s="43">
        <f>SUM(ข3!AJ23)</f>
        <v>1705</v>
      </c>
      <c r="AT13" s="43">
        <f>SUM(ข3!AK23)</f>
        <v>107</v>
      </c>
      <c r="AU13" s="43">
        <f>SUM(ข3!AL23)</f>
        <v>10</v>
      </c>
      <c r="AV13" s="43">
        <f>SUM(ข3!AM23)</f>
        <v>146</v>
      </c>
      <c r="AW13" s="43">
        <f>SUM(ข3!AN23)</f>
        <v>156</v>
      </c>
      <c r="AX13" s="43">
        <f>SUM(ข3!AO23)</f>
        <v>10</v>
      </c>
      <c r="AY13" s="43">
        <f>SUM(ข3!AP23)</f>
        <v>140</v>
      </c>
      <c r="AZ13" s="43">
        <f>SUM(ข3!AQ23)</f>
        <v>150</v>
      </c>
      <c r="BA13" s="43">
        <f>SUM(ข3!AR23)</f>
        <v>0</v>
      </c>
      <c r="BB13" s="43">
        <f>SUM(ข3!AS23)</f>
        <v>6</v>
      </c>
      <c r="BC13" s="43">
        <f>SUM(ข3!AT23)</f>
        <v>6</v>
      </c>
      <c r="BD13" s="703">
        <f>SUM(ข3!AU23)</f>
        <v>4</v>
      </c>
      <c r="BE13" s="43">
        <f>SUM(ข3!AV23)</f>
        <v>7</v>
      </c>
      <c r="BF13" s="43">
        <f>SUM(ข3!AW23)</f>
        <v>2</v>
      </c>
      <c r="BG13" s="43">
        <f>SUM(ข3!AX23)</f>
        <v>0</v>
      </c>
      <c r="BH13" s="43">
        <f>SUM(ข3!AY23)</f>
        <v>0</v>
      </c>
      <c r="BI13" s="43">
        <f>SUM(ข3!AZ23)</f>
        <v>-3</v>
      </c>
      <c r="BJ13" s="703">
        <f>SUM(ข3!BA23)</f>
        <v>-2</v>
      </c>
      <c r="BK13" s="44">
        <v>1</v>
      </c>
      <c r="BL13" s="29">
        <v>1</v>
      </c>
      <c r="BM13" s="44">
        <v>4</v>
      </c>
      <c r="BN13" s="29">
        <v>7</v>
      </c>
      <c r="BO13" s="44">
        <v>5</v>
      </c>
      <c r="BQ13" s="234">
        <f t="shared" si="2"/>
        <v>0</v>
      </c>
      <c r="BR13" s="234">
        <f t="shared" si="3"/>
        <v>0</v>
      </c>
      <c r="BS13" s="234">
        <f t="shared" si="4"/>
        <v>0</v>
      </c>
    </row>
    <row r="14" spans="1:71" s="35" customFormat="1" ht="24.95" customHeight="1">
      <c r="A14" s="29" t="s">
        <v>163</v>
      </c>
      <c r="B14" s="38"/>
      <c r="C14" s="38"/>
      <c r="D14" s="38"/>
      <c r="E14" s="38">
        <v>6</v>
      </c>
      <c r="F14" s="38"/>
      <c r="G14" s="41">
        <f t="shared" si="0"/>
        <v>6</v>
      </c>
      <c r="H14" s="38"/>
      <c r="I14" s="38"/>
      <c r="J14" s="38"/>
      <c r="K14" s="38"/>
      <c r="L14" s="38"/>
      <c r="M14" s="38"/>
      <c r="N14" s="38"/>
      <c r="O14" s="38">
        <v>6</v>
      </c>
      <c r="P14" s="41">
        <f t="shared" si="1"/>
        <v>6</v>
      </c>
      <c r="Q14" s="45">
        <f>SUM(ข4!H19)</f>
        <v>219</v>
      </c>
      <c r="R14" s="45">
        <f>SUM(ข4!I19)</f>
        <v>8</v>
      </c>
      <c r="S14" s="45">
        <f>SUM(ข4!J19)</f>
        <v>268</v>
      </c>
      <c r="T14" s="45">
        <f>SUM(ข4!K19)</f>
        <v>10</v>
      </c>
      <c r="U14" s="45">
        <f>SUM(ข4!L19)</f>
        <v>255</v>
      </c>
      <c r="V14" s="45">
        <f>SUM(ข4!M19)</f>
        <v>8</v>
      </c>
      <c r="W14" s="45">
        <f>SUM(ข4!N19)</f>
        <v>221</v>
      </c>
      <c r="X14" s="45">
        <f>SUM(ข4!O19)</f>
        <v>6</v>
      </c>
      <c r="Y14" s="45">
        <f>SUM(ข4!P19)</f>
        <v>216</v>
      </c>
      <c r="Z14" s="45">
        <f>SUM(ข4!Q19)</f>
        <v>6</v>
      </c>
      <c r="AA14" s="45">
        <f>SUM(ข4!R19)</f>
        <v>263</v>
      </c>
      <c r="AB14" s="45">
        <f>SUM(ข4!S19)</f>
        <v>8</v>
      </c>
      <c r="AC14" s="45">
        <f>SUM(ข4!T19)</f>
        <v>215</v>
      </c>
      <c r="AD14" s="45">
        <f>SUM(ข4!U19)</f>
        <v>7</v>
      </c>
      <c r="AE14" s="45">
        <f>SUM(ข4!V19)</f>
        <v>214</v>
      </c>
      <c r="AF14" s="45">
        <f>SUM(ข4!W19)</f>
        <v>6</v>
      </c>
      <c r="AG14" s="45">
        <f>SUM(ข4!X19)</f>
        <v>187</v>
      </c>
      <c r="AH14" s="45">
        <f>SUM(ข4!Y19)</f>
        <v>7</v>
      </c>
      <c r="AI14" s="45">
        <f>SUM(ข4!Z19)</f>
        <v>177</v>
      </c>
      <c r="AJ14" s="45">
        <f>SUM(ข4!AA19)</f>
        <v>6</v>
      </c>
      <c r="AK14" s="45">
        <f>SUM(ข4!AB19)</f>
        <v>114</v>
      </c>
      <c r="AL14" s="45">
        <f>SUM(ข4!AC19)</f>
        <v>6</v>
      </c>
      <c r="AM14" s="45">
        <f>SUM(ข4!AD19)</f>
        <v>0</v>
      </c>
      <c r="AN14" s="45">
        <f>SUM(ข4!AE19)</f>
        <v>0</v>
      </c>
      <c r="AO14" s="45">
        <f>SUM(ข4!AF19)</f>
        <v>0</v>
      </c>
      <c r="AP14" s="45">
        <f>SUM(ข4!AG19)</f>
        <v>0</v>
      </c>
      <c r="AQ14" s="45">
        <f>SUM(ข4!AH19)</f>
        <v>0</v>
      </c>
      <c r="AR14" s="45">
        <f>SUM(ข4!AI19)</f>
        <v>0</v>
      </c>
      <c r="AS14" s="45">
        <f>SUM(ข4!AJ19)</f>
        <v>2349</v>
      </c>
      <c r="AT14" s="45">
        <f>SUM(ข4!AK19)</f>
        <v>78</v>
      </c>
      <c r="AU14" s="45">
        <f>SUM(ข4!AL19)</f>
        <v>12</v>
      </c>
      <c r="AV14" s="45">
        <f>SUM(ข4!AM19)</f>
        <v>133</v>
      </c>
      <c r="AW14" s="45">
        <f>SUM(ข4!AN19)</f>
        <v>145</v>
      </c>
      <c r="AX14" s="45">
        <f>SUM(ข4!AO19)</f>
        <v>10</v>
      </c>
      <c r="AY14" s="45">
        <f>SUM(ข4!AP19)</f>
        <v>118</v>
      </c>
      <c r="AZ14" s="45">
        <f>SUM(ข4!AQ19)</f>
        <v>128</v>
      </c>
      <c r="BA14" s="45">
        <f>SUM(ข4!AR19)</f>
        <v>2</v>
      </c>
      <c r="BB14" s="45">
        <f>SUM(ข4!AS19)</f>
        <v>15</v>
      </c>
      <c r="BC14" s="45">
        <f>SUM(ข4!AT19)</f>
        <v>17</v>
      </c>
      <c r="BD14" s="704">
        <f>SUM(ข4!AU19)</f>
        <v>13.28125</v>
      </c>
      <c r="BE14" s="45">
        <f>SUM(ข4!AV19)</f>
        <v>3</v>
      </c>
      <c r="BF14" s="45">
        <f>SUM(ข4!AW19)</f>
        <v>2</v>
      </c>
      <c r="BG14" s="45">
        <f>SUM(ข4!AX19)</f>
        <v>0</v>
      </c>
      <c r="BH14" s="45">
        <f>SUM(ข4!AY19)</f>
        <v>2</v>
      </c>
      <c r="BI14" s="45">
        <f>SUM(ข4!AZ19)</f>
        <v>14</v>
      </c>
      <c r="BJ14" s="704">
        <f>SUM(ข4!BA19)</f>
        <v>10.9375</v>
      </c>
      <c r="BK14" s="46"/>
      <c r="BL14" s="38"/>
      <c r="BM14" s="46">
        <v>6</v>
      </c>
      <c r="BN14" s="38">
        <v>17</v>
      </c>
      <c r="BO14" s="46"/>
      <c r="BQ14" s="234">
        <f t="shared" si="2"/>
        <v>0</v>
      </c>
      <c r="BR14" s="234">
        <f t="shared" si="3"/>
        <v>0</v>
      </c>
      <c r="BS14" s="234">
        <f t="shared" si="4"/>
        <v>0</v>
      </c>
    </row>
    <row r="15" spans="1:71" s="35" customFormat="1" ht="24.95" customHeight="1">
      <c r="A15" s="29" t="s">
        <v>164</v>
      </c>
      <c r="B15" s="38"/>
      <c r="C15" s="38"/>
      <c r="D15" s="38"/>
      <c r="E15" s="38"/>
      <c r="F15" s="38"/>
      <c r="G15" s="41">
        <f t="shared" si="0"/>
        <v>0</v>
      </c>
      <c r="H15" s="38"/>
      <c r="I15" s="38"/>
      <c r="J15" s="38"/>
      <c r="K15" s="38"/>
      <c r="L15" s="38"/>
      <c r="M15" s="38"/>
      <c r="N15" s="38"/>
      <c r="O15" s="38"/>
      <c r="P15" s="41">
        <f t="shared" si="1"/>
        <v>0</v>
      </c>
      <c r="Q15" s="45">
        <f>SUM(ข5!H88)</f>
        <v>0</v>
      </c>
      <c r="R15" s="45">
        <f>SUM(ข5!I88)</f>
        <v>0</v>
      </c>
      <c r="S15" s="45">
        <f>SUM(ข5!J88)</f>
        <v>0</v>
      </c>
      <c r="T15" s="45">
        <f>SUM(ข5!K88)</f>
        <v>0</v>
      </c>
      <c r="U15" s="45">
        <f>SUM(ข5!L88)</f>
        <v>0</v>
      </c>
      <c r="V15" s="45">
        <f>SUM(ข5!M88)</f>
        <v>0</v>
      </c>
      <c r="W15" s="45">
        <f>SUM(ข5!N88)</f>
        <v>0</v>
      </c>
      <c r="X15" s="45">
        <f>SUM(ข5!O88)</f>
        <v>0</v>
      </c>
      <c r="Y15" s="45">
        <f>SUM(ข5!P88)</f>
        <v>0</v>
      </c>
      <c r="Z15" s="45">
        <f>SUM(ข5!Q88)</f>
        <v>0</v>
      </c>
      <c r="AA15" s="45">
        <f>SUM(ข5!R88)</f>
        <v>0</v>
      </c>
      <c r="AB15" s="45">
        <f>SUM(ข5!S88)</f>
        <v>0</v>
      </c>
      <c r="AC15" s="45">
        <f>SUM(ข5!T88)</f>
        <v>0</v>
      </c>
      <c r="AD15" s="45">
        <f>SUM(ข5!U88)</f>
        <v>0</v>
      </c>
      <c r="AE15" s="45">
        <f>SUM(ข5!V88)</f>
        <v>0</v>
      </c>
      <c r="AF15" s="45">
        <f>SUM(ข5!W88)</f>
        <v>0</v>
      </c>
      <c r="AG15" s="45">
        <f>SUM(ข5!X88)</f>
        <v>0</v>
      </c>
      <c r="AH15" s="45">
        <f>SUM(ข5!Y88)</f>
        <v>0</v>
      </c>
      <c r="AI15" s="45">
        <f>SUM(ข5!Z88)</f>
        <v>0</v>
      </c>
      <c r="AJ15" s="45">
        <f>SUM(ข5!AA88)</f>
        <v>0</v>
      </c>
      <c r="AK15" s="45">
        <f>SUM(ข5!AB88)</f>
        <v>0</v>
      </c>
      <c r="AL15" s="45">
        <f>SUM(ข5!AC88)</f>
        <v>0</v>
      </c>
      <c r="AM15" s="45">
        <f>SUM(ข5!AD88)</f>
        <v>0</v>
      </c>
      <c r="AN15" s="45">
        <f>SUM(ข5!AE88)</f>
        <v>0</v>
      </c>
      <c r="AO15" s="45">
        <f>SUM(ข5!AF88)</f>
        <v>0</v>
      </c>
      <c r="AP15" s="45">
        <f>SUM(ข5!AG88)</f>
        <v>0</v>
      </c>
      <c r="AQ15" s="45">
        <f>SUM(ข5!AH88)</f>
        <v>0</v>
      </c>
      <c r="AR15" s="45">
        <f>SUM(ข5!AI88)</f>
        <v>0</v>
      </c>
      <c r="AS15" s="45">
        <f>SUM(ข5!AJ88)</f>
        <v>0</v>
      </c>
      <c r="AT15" s="45">
        <f>SUM(ข5!AK88)</f>
        <v>0</v>
      </c>
      <c r="AU15" s="45">
        <f>SUM(ข5!AL88)</f>
        <v>0</v>
      </c>
      <c r="AV15" s="45">
        <f>SUM(ข5!AM88)</f>
        <v>0</v>
      </c>
      <c r="AW15" s="45">
        <f>SUM(ข5!AN88)</f>
        <v>0</v>
      </c>
      <c r="AX15" s="45">
        <f>SUM(ข5!AO88)</f>
        <v>0</v>
      </c>
      <c r="AY15" s="45">
        <f>SUM(ข5!AP88)</f>
        <v>0</v>
      </c>
      <c r="AZ15" s="45">
        <f>SUM(ข5!AQ88)</f>
        <v>0</v>
      </c>
      <c r="BA15" s="45">
        <f>SUM(ข5!AR88)</f>
        <v>0</v>
      </c>
      <c r="BB15" s="45">
        <f>SUM(ข5!AS88)</f>
        <v>0</v>
      </c>
      <c r="BC15" s="45">
        <f>SUM(ข5!AT88)</f>
        <v>0</v>
      </c>
      <c r="BD15" s="704" t="e">
        <f>SUM(ข5!AU88)</f>
        <v>#DIV/0!</v>
      </c>
      <c r="BE15" s="45">
        <f>SUM(ข5!AV88)</f>
        <v>0</v>
      </c>
      <c r="BF15" s="45">
        <f>SUM(ข5!AW88)</f>
        <v>0</v>
      </c>
      <c r="BG15" s="45">
        <f>SUM(ข5!AX88)</f>
        <v>0</v>
      </c>
      <c r="BH15" s="45">
        <f>SUM(ข5!AY88)</f>
        <v>0</v>
      </c>
      <c r="BI15" s="45">
        <f>SUM(ข5!AZ88)</f>
        <v>0</v>
      </c>
      <c r="BJ15" s="704" t="e">
        <f>SUM(ข5!BA88)</f>
        <v>#DIV/0!</v>
      </c>
      <c r="BK15" s="46"/>
      <c r="BL15" s="38"/>
      <c r="BM15" s="46"/>
      <c r="BN15" s="38"/>
      <c r="BO15" s="46"/>
      <c r="BQ15" s="234">
        <f t="shared" si="2"/>
        <v>0</v>
      </c>
      <c r="BR15" s="234">
        <f t="shared" si="3"/>
        <v>0</v>
      </c>
      <c r="BS15" s="234">
        <f t="shared" si="4"/>
        <v>0</v>
      </c>
    </row>
    <row r="16" spans="1:71" s="35" customFormat="1" ht="24.95" customHeight="1">
      <c r="A16" s="29" t="s">
        <v>165</v>
      </c>
      <c r="B16" s="38"/>
      <c r="C16" s="38"/>
      <c r="D16" s="38"/>
      <c r="E16" s="38"/>
      <c r="F16" s="38"/>
      <c r="G16" s="41">
        <f t="shared" si="0"/>
        <v>0</v>
      </c>
      <c r="H16" s="38"/>
      <c r="I16" s="38"/>
      <c r="J16" s="38"/>
      <c r="K16" s="38"/>
      <c r="L16" s="38"/>
      <c r="M16" s="38"/>
      <c r="N16" s="38"/>
      <c r="O16" s="38"/>
      <c r="P16" s="41">
        <f t="shared" si="1"/>
        <v>0</v>
      </c>
      <c r="Q16" s="45">
        <f>SUM(ข6!H60)</f>
        <v>0</v>
      </c>
      <c r="R16" s="45">
        <f>SUM(ข6!I60)</f>
        <v>0</v>
      </c>
      <c r="S16" s="45">
        <f>SUM(ข6!J60)</f>
        <v>0</v>
      </c>
      <c r="T16" s="45">
        <f>SUM(ข6!K60)</f>
        <v>0</v>
      </c>
      <c r="U16" s="45">
        <f>SUM(ข6!L60)</f>
        <v>0</v>
      </c>
      <c r="V16" s="45">
        <f>SUM(ข6!M60)</f>
        <v>0</v>
      </c>
      <c r="W16" s="45">
        <f>SUM(ข6!N60)</f>
        <v>0</v>
      </c>
      <c r="X16" s="45">
        <f>SUM(ข6!O60)</f>
        <v>0</v>
      </c>
      <c r="Y16" s="45">
        <f>SUM(ข6!P60)</f>
        <v>0</v>
      </c>
      <c r="Z16" s="45">
        <f>SUM(ข6!Q60)</f>
        <v>0</v>
      </c>
      <c r="AA16" s="45">
        <f>SUM(ข6!R60)</f>
        <v>0</v>
      </c>
      <c r="AB16" s="45">
        <f>SUM(ข6!S60)</f>
        <v>0</v>
      </c>
      <c r="AC16" s="45">
        <f>SUM(ข6!T60)</f>
        <v>0</v>
      </c>
      <c r="AD16" s="45">
        <f>SUM(ข6!U60)</f>
        <v>0</v>
      </c>
      <c r="AE16" s="45">
        <f>SUM(ข6!V60)</f>
        <v>0</v>
      </c>
      <c r="AF16" s="45">
        <f>SUM(ข6!W60)</f>
        <v>0</v>
      </c>
      <c r="AG16" s="45">
        <f>SUM(ข6!X60)</f>
        <v>0</v>
      </c>
      <c r="AH16" s="45">
        <f>SUM(ข6!Y60)</f>
        <v>0</v>
      </c>
      <c r="AI16" s="45">
        <f>SUM(ข6!Z60)</f>
        <v>0</v>
      </c>
      <c r="AJ16" s="45">
        <f>SUM(ข6!AA60)</f>
        <v>0</v>
      </c>
      <c r="AK16" s="45">
        <f>SUM(ข6!AB60)</f>
        <v>0</v>
      </c>
      <c r="AL16" s="45">
        <f>SUM(ข6!AC60)</f>
        <v>0</v>
      </c>
      <c r="AM16" s="45">
        <f>SUM(ข6!AD60)</f>
        <v>0</v>
      </c>
      <c r="AN16" s="45">
        <f>SUM(ข6!AE60)</f>
        <v>0</v>
      </c>
      <c r="AO16" s="45">
        <f>SUM(ข6!AF60)</f>
        <v>0</v>
      </c>
      <c r="AP16" s="45">
        <f>SUM(ข6!AG60)</f>
        <v>0</v>
      </c>
      <c r="AQ16" s="45">
        <f>SUM(ข6!AH60)</f>
        <v>0</v>
      </c>
      <c r="AR16" s="45">
        <f>SUM(ข6!AI60)</f>
        <v>0</v>
      </c>
      <c r="AS16" s="45">
        <f>SUM(ข6!AJ60)</f>
        <v>0</v>
      </c>
      <c r="AT16" s="45">
        <f>SUM(ข6!AK60)</f>
        <v>0</v>
      </c>
      <c r="AU16" s="45">
        <f>SUM(ข6!AL60)</f>
        <v>0</v>
      </c>
      <c r="AV16" s="45">
        <f>SUM(ข6!AM60)</f>
        <v>0</v>
      </c>
      <c r="AW16" s="45">
        <f>SUM(ข6!AN60)</f>
        <v>0</v>
      </c>
      <c r="AX16" s="45">
        <f>SUM(ข6!AO60)</f>
        <v>0</v>
      </c>
      <c r="AY16" s="45">
        <f>SUM(ข6!AP60)</f>
        <v>0</v>
      </c>
      <c r="AZ16" s="45">
        <f>SUM(ข6!AQ60)</f>
        <v>0</v>
      </c>
      <c r="BA16" s="45">
        <f>SUM(ข6!AR60)</f>
        <v>0</v>
      </c>
      <c r="BB16" s="45">
        <f>SUM(ข6!AS60)</f>
        <v>0</v>
      </c>
      <c r="BC16" s="45">
        <f>SUM(ข6!AT60)</f>
        <v>0</v>
      </c>
      <c r="BD16" s="704" t="e">
        <f>SUM(ข6!AU60)</f>
        <v>#DIV/0!</v>
      </c>
      <c r="BE16" s="45">
        <f>SUM(ข6!AV60)</f>
        <v>0</v>
      </c>
      <c r="BF16" s="45">
        <f>SUM(ข6!AW60)</f>
        <v>0</v>
      </c>
      <c r="BG16" s="45">
        <f>SUM(ข6!AX60)</f>
        <v>0</v>
      </c>
      <c r="BH16" s="45">
        <f>SUM(ข6!AY60)</f>
        <v>0</v>
      </c>
      <c r="BI16" s="45">
        <f>SUM(ข6!AZ60)</f>
        <v>0</v>
      </c>
      <c r="BJ16" s="704" t="e">
        <f>SUM(ข6!BA60)</f>
        <v>#DIV/0!</v>
      </c>
      <c r="BK16" s="46"/>
      <c r="BL16" s="38"/>
      <c r="BM16" s="46"/>
      <c r="BN16" s="38"/>
      <c r="BO16" s="46"/>
      <c r="BQ16" s="234">
        <f t="shared" si="2"/>
        <v>0</v>
      </c>
      <c r="BR16" s="234">
        <f t="shared" si="3"/>
        <v>0</v>
      </c>
      <c r="BS16" s="234">
        <f t="shared" si="4"/>
        <v>0</v>
      </c>
    </row>
    <row r="17" spans="1:71" s="35" customFormat="1" ht="24.95" customHeight="1">
      <c r="A17" s="29" t="s">
        <v>166</v>
      </c>
      <c r="B17" s="38"/>
      <c r="C17" s="38"/>
      <c r="D17" s="38"/>
      <c r="E17" s="38"/>
      <c r="F17" s="38"/>
      <c r="G17" s="41">
        <f t="shared" si="0"/>
        <v>0</v>
      </c>
      <c r="H17" s="38"/>
      <c r="I17" s="38"/>
      <c r="J17" s="38"/>
      <c r="K17" s="38"/>
      <c r="L17" s="38"/>
      <c r="M17" s="38"/>
      <c r="N17" s="38"/>
      <c r="O17" s="38"/>
      <c r="P17" s="41">
        <f t="shared" si="1"/>
        <v>0</v>
      </c>
      <c r="Q17" s="45">
        <f>SUM(ข7!H31)</f>
        <v>0</v>
      </c>
      <c r="R17" s="45">
        <f>SUM(ข7!I31)</f>
        <v>0</v>
      </c>
      <c r="S17" s="45">
        <f>SUM(ข7!J31)</f>
        <v>0</v>
      </c>
      <c r="T17" s="45">
        <f>SUM(ข7!K31)</f>
        <v>0</v>
      </c>
      <c r="U17" s="45">
        <f>SUM(ข7!L31)</f>
        <v>0</v>
      </c>
      <c r="V17" s="45">
        <f>SUM(ข7!M31)</f>
        <v>0</v>
      </c>
      <c r="W17" s="45">
        <f>SUM(ข7!N31)</f>
        <v>0</v>
      </c>
      <c r="X17" s="45">
        <f>SUM(ข7!O31)</f>
        <v>0</v>
      </c>
      <c r="Y17" s="45">
        <f>SUM(ข7!P31)</f>
        <v>0</v>
      </c>
      <c r="Z17" s="45">
        <f>SUM(ข7!Q31)</f>
        <v>0</v>
      </c>
      <c r="AA17" s="45">
        <f>SUM(ข7!R31)</f>
        <v>0</v>
      </c>
      <c r="AB17" s="45">
        <f>SUM(ข7!S31)</f>
        <v>0</v>
      </c>
      <c r="AC17" s="45">
        <f>SUM(ข7!T31)</f>
        <v>0</v>
      </c>
      <c r="AD17" s="45">
        <f>SUM(ข7!U31)</f>
        <v>0</v>
      </c>
      <c r="AE17" s="45">
        <f>SUM(ข7!V31)</f>
        <v>0</v>
      </c>
      <c r="AF17" s="45">
        <f>SUM(ข7!W31)</f>
        <v>0</v>
      </c>
      <c r="AG17" s="45">
        <f>SUM(ข7!X31)</f>
        <v>0</v>
      </c>
      <c r="AH17" s="45">
        <f>SUM(ข7!Y31)</f>
        <v>0</v>
      </c>
      <c r="AI17" s="45">
        <f>SUM(ข7!Z31)</f>
        <v>0</v>
      </c>
      <c r="AJ17" s="45">
        <f>SUM(ข7!AA31)</f>
        <v>0</v>
      </c>
      <c r="AK17" s="45">
        <f>SUM(ข7!AB31)</f>
        <v>0</v>
      </c>
      <c r="AL17" s="45">
        <f>SUM(ข7!AC31)</f>
        <v>0</v>
      </c>
      <c r="AM17" s="45">
        <f>SUM(ข7!AD31)</f>
        <v>0</v>
      </c>
      <c r="AN17" s="45">
        <f>SUM(ข7!AE31)</f>
        <v>0</v>
      </c>
      <c r="AO17" s="45">
        <f>SUM(ข7!AF31)</f>
        <v>0</v>
      </c>
      <c r="AP17" s="45">
        <f>SUM(ข7!AG31)</f>
        <v>0</v>
      </c>
      <c r="AQ17" s="45">
        <f>SUM(ข7!AH31)</f>
        <v>0</v>
      </c>
      <c r="AR17" s="45">
        <f>SUM(ข7!AI31)</f>
        <v>0</v>
      </c>
      <c r="AS17" s="45">
        <f>SUM(ข7!AJ31)</f>
        <v>0</v>
      </c>
      <c r="AT17" s="45">
        <f>SUM(ข7!AK31)</f>
        <v>0</v>
      </c>
      <c r="AU17" s="45">
        <f>SUM(ข7!AL31)</f>
        <v>0</v>
      </c>
      <c r="AV17" s="45">
        <f>SUM(ข7!AM31)</f>
        <v>0</v>
      </c>
      <c r="AW17" s="45">
        <f>SUM(ข7!AN31)</f>
        <v>0</v>
      </c>
      <c r="AX17" s="45">
        <f>SUM(ข7!AO31)</f>
        <v>0</v>
      </c>
      <c r="AY17" s="45">
        <f>SUM(ข7!AP31)</f>
        <v>0</v>
      </c>
      <c r="AZ17" s="45">
        <f>SUM(ข7!AQ31)</f>
        <v>0</v>
      </c>
      <c r="BA17" s="45">
        <f>SUM(ข7!AR31)</f>
        <v>0</v>
      </c>
      <c r="BB17" s="45">
        <f>SUM(ข7!AS31)</f>
        <v>0</v>
      </c>
      <c r="BC17" s="45">
        <f>SUM(ข7!AT31)</f>
        <v>0</v>
      </c>
      <c r="BD17" s="704" t="e">
        <f>SUM(ข7!AU31)</f>
        <v>#DIV/0!</v>
      </c>
      <c r="BE17" s="45">
        <f>SUM(ข7!AV31)</f>
        <v>0</v>
      </c>
      <c r="BF17" s="45">
        <f>SUM(ข7!AW31)</f>
        <v>0</v>
      </c>
      <c r="BG17" s="45">
        <f>SUM(ข7!AX31)</f>
        <v>0</v>
      </c>
      <c r="BH17" s="45">
        <f>SUM(ข7!AY31)</f>
        <v>0</v>
      </c>
      <c r="BI17" s="45">
        <f>SUM(ข7!AZ31)</f>
        <v>0</v>
      </c>
      <c r="BJ17" s="704" t="e">
        <f>SUM(ข7!BA31)</f>
        <v>#DIV/0!</v>
      </c>
      <c r="BK17" s="38"/>
      <c r="BL17" s="38"/>
      <c r="BM17" s="38"/>
      <c r="BN17" s="38"/>
      <c r="BO17" s="38"/>
      <c r="BQ17" s="234">
        <f t="shared" si="2"/>
        <v>0</v>
      </c>
      <c r="BR17" s="234">
        <f t="shared" si="3"/>
        <v>0</v>
      </c>
      <c r="BS17" s="234">
        <f t="shared" si="4"/>
        <v>0</v>
      </c>
    </row>
    <row r="18" spans="1:71" s="40" customFormat="1" ht="28.5" customHeight="1">
      <c r="A18" s="48" t="s">
        <v>48</v>
      </c>
      <c r="B18" s="39">
        <f>SUM(B11:B17)</f>
        <v>1</v>
      </c>
      <c r="C18" s="39">
        <f t="shared" ref="C18:BN18" si="5">SUM(C11:C17)</f>
        <v>0</v>
      </c>
      <c r="D18" s="39">
        <f t="shared" si="5"/>
        <v>0</v>
      </c>
      <c r="E18" s="39">
        <f t="shared" si="5"/>
        <v>17</v>
      </c>
      <c r="F18" s="39">
        <f t="shared" si="5"/>
        <v>0</v>
      </c>
      <c r="G18" s="39">
        <f t="shared" si="5"/>
        <v>18</v>
      </c>
      <c r="H18" s="39">
        <f t="shared" si="5"/>
        <v>0</v>
      </c>
      <c r="I18" s="39">
        <f t="shared" si="5"/>
        <v>0</v>
      </c>
      <c r="J18" s="39">
        <f t="shared" si="5"/>
        <v>0</v>
      </c>
      <c r="K18" s="39">
        <f t="shared" si="5"/>
        <v>0</v>
      </c>
      <c r="L18" s="39">
        <f t="shared" si="5"/>
        <v>0</v>
      </c>
      <c r="M18" s="39">
        <f t="shared" si="5"/>
        <v>0</v>
      </c>
      <c r="N18" s="39">
        <f t="shared" si="5"/>
        <v>0</v>
      </c>
      <c r="O18" s="39">
        <f t="shared" si="5"/>
        <v>18</v>
      </c>
      <c r="P18" s="39">
        <f t="shared" si="5"/>
        <v>18</v>
      </c>
      <c r="Q18" s="39">
        <f t="shared" si="5"/>
        <v>374</v>
      </c>
      <c r="R18" s="39">
        <f t="shared" si="5"/>
        <v>19</v>
      </c>
      <c r="S18" s="39">
        <f t="shared" si="5"/>
        <v>438</v>
      </c>
      <c r="T18" s="39">
        <f t="shared" si="5"/>
        <v>21</v>
      </c>
      <c r="U18" s="39">
        <f t="shared" si="5"/>
        <v>435</v>
      </c>
      <c r="V18" s="39">
        <f t="shared" si="5"/>
        <v>20</v>
      </c>
      <c r="W18" s="39">
        <f t="shared" si="5"/>
        <v>422</v>
      </c>
      <c r="X18" s="39">
        <f t="shared" si="5"/>
        <v>18</v>
      </c>
      <c r="Y18" s="39">
        <f t="shared" si="5"/>
        <v>434</v>
      </c>
      <c r="Z18" s="39">
        <f t="shared" si="5"/>
        <v>18</v>
      </c>
      <c r="AA18" s="39">
        <f t="shared" si="5"/>
        <v>495</v>
      </c>
      <c r="AB18" s="39">
        <f t="shared" si="5"/>
        <v>20</v>
      </c>
      <c r="AC18" s="39">
        <f t="shared" si="5"/>
        <v>425</v>
      </c>
      <c r="AD18" s="39">
        <f t="shared" si="5"/>
        <v>19</v>
      </c>
      <c r="AE18" s="39">
        <f t="shared" si="5"/>
        <v>435</v>
      </c>
      <c r="AF18" s="39">
        <f t="shared" si="5"/>
        <v>18</v>
      </c>
      <c r="AG18" s="39">
        <f t="shared" si="5"/>
        <v>303</v>
      </c>
      <c r="AH18" s="39">
        <f t="shared" si="5"/>
        <v>18</v>
      </c>
      <c r="AI18" s="39">
        <f t="shared" si="5"/>
        <v>283</v>
      </c>
      <c r="AJ18" s="39">
        <f t="shared" si="5"/>
        <v>16</v>
      </c>
      <c r="AK18" s="39">
        <f t="shared" si="5"/>
        <v>245</v>
      </c>
      <c r="AL18" s="39">
        <f t="shared" si="5"/>
        <v>17</v>
      </c>
      <c r="AM18" s="39">
        <f t="shared" si="5"/>
        <v>0</v>
      </c>
      <c r="AN18" s="39">
        <f t="shared" si="5"/>
        <v>0</v>
      </c>
      <c r="AO18" s="39">
        <f t="shared" si="5"/>
        <v>0</v>
      </c>
      <c r="AP18" s="39">
        <f t="shared" si="5"/>
        <v>0</v>
      </c>
      <c r="AQ18" s="39">
        <f t="shared" si="5"/>
        <v>0</v>
      </c>
      <c r="AR18" s="39">
        <f t="shared" si="5"/>
        <v>0</v>
      </c>
      <c r="AS18" s="39">
        <f t="shared" si="5"/>
        <v>4289</v>
      </c>
      <c r="AT18" s="39">
        <f t="shared" si="5"/>
        <v>204</v>
      </c>
      <c r="AU18" s="39">
        <f t="shared" si="5"/>
        <v>24</v>
      </c>
      <c r="AV18" s="39">
        <f t="shared" si="5"/>
        <v>309</v>
      </c>
      <c r="AW18" s="39">
        <f t="shared" si="5"/>
        <v>333</v>
      </c>
      <c r="AX18" s="39">
        <f t="shared" si="5"/>
        <v>22</v>
      </c>
      <c r="AY18" s="39">
        <f t="shared" si="5"/>
        <v>280</v>
      </c>
      <c r="AZ18" s="39">
        <f t="shared" si="5"/>
        <v>302</v>
      </c>
      <c r="BA18" s="39">
        <f t="shared" si="5"/>
        <v>2</v>
      </c>
      <c r="BB18" s="39">
        <f t="shared" si="5"/>
        <v>29</v>
      </c>
      <c r="BC18" s="39">
        <f t="shared" si="5"/>
        <v>31</v>
      </c>
      <c r="BD18" s="49">
        <f>SUM(BC18)/AZ18*100</f>
        <v>10.264900662251655</v>
      </c>
      <c r="BE18" s="39">
        <f t="shared" si="5"/>
        <v>10</v>
      </c>
      <c r="BF18" s="39">
        <f t="shared" si="5"/>
        <v>4</v>
      </c>
      <c r="BG18" s="39">
        <f t="shared" si="5"/>
        <v>1</v>
      </c>
      <c r="BH18" s="39">
        <f t="shared" si="5"/>
        <v>2</v>
      </c>
      <c r="BI18" s="39">
        <f>SUM(BI11:BI17)</f>
        <v>20</v>
      </c>
      <c r="BJ18" s="221">
        <f>SUM(BI18)/AZ18*100</f>
        <v>6.6225165562913908</v>
      </c>
      <c r="BK18" s="39">
        <f t="shared" si="5"/>
        <v>1</v>
      </c>
      <c r="BL18" s="39">
        <f t="shared" si="5"/>
        <v>1</v>
      </c>
      <c r="BM18" s="39">
        <f t="shared" si="5"/>
        <v>12</v>
      </c>
      <c r="BN18" s="39">
        <f t="shared" si="5"/>
        <v>32</v>
      </c>
      <c r="BO18" s="39">
        <f>SUM(BO11:BO17)</f>
        <v>5</v>
      </c>
      <c r="BQ18" s="234">
        <f t="shared" si="2"/>
        <v>0</v>
      </c>
      <c r="BR18" s="234">
        <f t="shared" si="3"/>
        <v>0</v>
      </c>
      <c r="BS18" s="234">
        <f t="shared" si="4"/>
        <v>0</v>
      </c>
    </row>
    <row r="19" spans="1:71" ht="12" customHeight="1"/>
    <row r="21" spans="1:71">
      <c r="A21" s="32" t="s">
        <v>119</v>
      </c>
      <c r="C21" s="232" t="s">
        <v>358</v>
      </c>
    </row>
    <row r="22" spans="1:71">
      <c r="C22" s="231" t="s">
        <v>357</v>
      </c>
    </row>
    <row r="23" spans="1:71">
      <c r="C23" s="232" t="s">
        <v>231</v>
      </c>
    </row>
    <row r="25" spans="1:71" ht="13.5" customHeight="1"/>
  </sheetData>
  <mergeCells count="68">
    <mergeCell ref="A2:BO2"/>
    <mergeCell ref="A3:BO3"/>
    <mergeCell ref="A4:BO4"/>
    <mergeCell ref="B6:G7"/>
    <mergeCell ref="H6:P7"/>
    <mergeCell ref="Q6:AT6"/>
    <mergeCell ref="Q7:R8"/>
    <mergeCell ref="AC7:AD8"/>
    <mergeCell ref="AE7:AF8"/>
    <mergeCell ref="AG7:AH8"/>
    <mergeCell ref="S7:T8"/>
    <mergeCell ref="U7:V8"/>
    <mergeCell ref="AM7:AN8"/>
    <mergeCell ref="AU6:AZ6"/>
    <mergeCell ref="BA6:BC7"/>
    <mergeCell ref="BK6:BL6"/>
    <mergeCell ref="W7:X8"/>
    <mergeCell ref="Y7:Z8"/>
    <mergeCell ref="AA7:AB8"/>
    <mergeCell ref="AI7:AJ8"/>
    <mergeCell ref="AK7:AL8"/>
    <mergeCell ref="Q9:Q10"/>
    <mergeCell ref="R9:R10"/>
    <mergeCell ref="AC9:AC10"/>
    <mergeCell ref="AD9:AD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  <mergeCell ref="AE9:AE10"/>
    <mergeCell ref="AF9:AF10"/>
    <mergeCell ref="AG9:AG10"/>
    <mergeCell ref="AH9:AH10"/>
    <mergeCell ref="AI9:AI10"/>
    <mergeCell ref="AJ9:AJ10"/>
    <mergeCell ref="BQ6:BS6"/>
    <mergeCell ref="BQ7:BS7"/>
    <mergeCell ref="BQ8:BR8"/>
    <mergeCell ref="AT9:AT10"/>
    <mergeCell ref="AK9:AK10"/>
    <mergeCell ref="AL9:AL10"/>
    <mergeCell ref="AM9:AM10"/>
    <mergeCell ref="AN9:AN10"/>
    <mergeCell ref="AO9:AO10"/>
    <mergeCell ref="AP9:AP10"/>
    <mergeCell ref="BA8:BA10"/>
    <mergeCell ref="BC8:BC10"/>
    <mergeCell ref="AS7:AT8"/>
    <mergeCell ref="AU7:AW7"/>
    <mergeCell ref="AX7:AZ7"/>
    <mergeCell ref="BM6:BN6"/>
    <mergeCell ref="AO7:AP8"/>
    <mergeCell ref="AQ7:AR8"/>
    <mergeCell ref="AQ9:AQ10"/>
    <mergeCell ref="AR9:AR10"/>
    <mergeCell ref="AS9:AS10"/>
    <mergeCell ref="BM7:BN7"/>
    <mergeCell ref="AU8:AU10"/>
    <mergeCell ref="AW8:AW10"/>
    <mergeCell ref="AX8:AX10"/>
    <mergeCell ref="AZ8:AZ10"/>
    <mergeCell ref="BK7:BL7"/>
  </mergeCells>
  <phoneticPr fontId="8" type="noConversion"/>
  <pageMargins left="0.35433070866141703" right="0.15748031496063" top="0.734251969" bottom="0.39370078740157499" header="0.118110236220472" footer="0.118110236220472"/>
  <pageSetup paperSize="9" scale="65" orientation="landscape" r:id="rId1"/>
  <headerFooter alignWithMargins="0">
    <oddFooter>&amp;A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 enableFormatConditionsCalculation="0">
    <tabColor indexed="14"/>
  </sheetPr>
  <dimension ref="A1:BS22"/>
  <sheetViews>
    <sheetView topLeftCell="AS1" zoomScale="69" zoomScaleNormal="69" workbookViewId="0">
      <selection activeCell="BL11" sqref="BL11"/>
    </sheetView>
  </sheetViews>
  <sheetFormatPr defaultRowHeight="21.75"/>
  <cols>
    <col min="1" max="1" width="9" style="22" customWidth="1"/>
    <col min="2" max="4" width="2.7109375" style="22" customWidth="1"/>
    <col min="5" max="5" width="3.28515625" style="22" customWidth="1"/>
    <col min="6" max="6" width="3" style="22" customWidth="1"/>
    <col min="7" max="7" width="3.5703125" style="22" customWidth="1"/>
    <col min="8" max="13" width="2.7109375" style="22" customWidth="1"/>
    <col min="14" max="14" width="2.5703125" style="22" customWidth="1"/>
    <col min="15" max="15" width="3.5703125" style="22" customWidth="1"/>
    <col min="16" max="16" width="3.85546875" style="22" customWidth="1"/>
    <col min="17" max="17" width="4" style="22" customWidth="1"/>
    <col min="18" max="28" width="3.7109375" style="22" customWidth="1"/>
    <col min="29" max="29" width="4.42578125" style="22" customWidth="1"/>
    <col min="30" max="30" width="3.7109375" style="22" customWidth="1"/>
    <col min="31" max="31" width="4.42578125" style="22" customWidth="1"/>
    <col min="32" max="38" width="3.7109375" style="22" customWidth="1"/>
    <col min="39" max="39" width="4.5703125" style="22" customWidth="1"/>
    <col min="40" max="40" width="4" style="22" customWidth="1"/>
    <col min="41" max="41" width="3.85546875" style="22" customWidth="1"/>
    <col min="42" max="42" width="3.7109375" style="22" customWidth="1"/>
    <col min="43" max="43" width="4.140625" style="22" customWidth="1"/>
    <col min="44" max="44" width="3.85546875" style="22" customWidth="1"/>
    <col min="45" max="46" width="4.7109375" style="22" customWidth="1"/>
    <col min="47" max="47" width="4" style="22" customWidth="1"/>
    <col min="48" max="48" width="4.5703125" style="22" customWidth="1"/>
    <col min="49" max="49" width="4.42578125" style="22" customWidth="1"/>
    <col min="50" max="50" width="4.140625" style="22" customWidth="1"/>
    <col min="51" max="51" width="5.28515625" style="22" customWidth="1"/>
    <col min="52" max="52" width="4.85546875" style="22" customWidth="1"/>
    <col min="53" max="53" width="3.7109375" style="22" customWidth="1"/>
    <col min="54" max="54" width="3.85546875" style="22" customWidth="1"/>
    <col min="55" max="55" width="4" style="22" customWidth="1"/>
    <col min="56" max="56" width="3.85546875" style="698" customWidth="1"/>
    <col min="57" max="57" width="3.7109375" style="22" customWidth="1"/>
    <col min="58" max="58" width="3.85546875" style="22" customWidth="1"/>
    <col min="59" max="59" width="3.28515625" style="22" customWidth="1"/>
    <col min="60" max="60" width="4.5703125" style="22" customWidth="1"/>
    <col min="61" max="61" width="4.42578125" style="22" customWidth="1"/>
    <col min="62" max="62" width="4.28515625" style="698" customWidth="1"/>
    <col min="63" max="63" width="4.140625" style="22" customWidth="1"/>
    <col min="64" max="64" width="4.28515625" style="22" customWidth="1"/>
    <col min="65" max="65" width="4.42578125" style="22" customWidth="1"/>
    <col min="66" max="66" width="3.7109375" style="22" customWidth="1"/>
    <col min="67" max="67" width="4" style="22" customWidth="1"/>
    <col min="68" max="68" width="1.5703125" style="22" customWidth="1"/>
    <col min="69" max="70" width="9.140625" style="22"/>
    <col min="71" max="71" width="11.85546875" style="22" customWidth="1"/>
    <col min="72" max="16384" width="9.140625" style="22"/>
  </cols>
  <sheetData>
    <row r="1" spans="1:71" ht="29.25" customHeight="1">
      <c r="BO1" s="27" t="s">
        <v>45</v>
      </c>
    </row>
    <row r="2" spans="1:71" ht="41.25" customHeight="1">
      <c r="A2" s="829" t="s">
        <v>445</v>
      </c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829"/>
      <c r="AC2" s="829"/>
      <c r="AD2" s="829"/>
      <c r="AE2" s="829"/>
      <c r="AF2" s="829"/>
      <c r="AG2" s="829"/>
      <c r="AH2" s="829"/>
      <c r="AI2" s="829"/>
      <c r="AJ2" s="829"/>
      <c r="AK2" s="829"/>
      <c r="AL2" s="829"/>
      <c r="AM2" s="829"/>
      <c r="AN2" s="829"/>
      <c r="AO2" s="829"/>
      <c r="AP2" s="829"/>
      <c r="AQ2" s="829"/>
      <c r="AR2" s="829"/>
      <c r="AS2" s="829"/>
      <c r="AT2" s="829"/>
      <c r="AU2" s="829"/>
      <c r="AV2" s="829"/>
      <c r="AW2" s="829"/>
      <c r="AX2" s="829"/>
      <c r="AY2" s="829"/>
      <c r="AZ2" s="829"/>
      <c r="BA2" s="829"/>
      <c r="BB2" s="829"/>
      <c r="BC2" s="829"/>
      <c r="BD2" s="829"/>
      <c r="BE2" s="829"/>
      <c r="BF2" s="829"/>
      <c r="BG2" s="829"/>
      <c r="BH2" s="829"/>
      <c r="BI2" s="829"/>
      <c r="BJ2" s="829"/>
      <c r="BK2" s="829"/>
      <c r="BL2" s="829"/>
      <c r="BM2" s="829"/>
      <c r="BN2" s="829"/>
      <c r="BO2" s="829"/>
    </row>
    <row r="3" spans="1:71" ht="26.25">
      <c r="A3" s="830" t="s">
        <v>225</v>
      </c>
      <c r="B3" s="830"/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0"/>
      <c r="U3" s="830"/>
      <c r="V3" s="830"/>
      <c r="W3" s="830"/>
      <c r="X3" s="830"/>
      <c r="Y3" s="830"/>
      <c r="Z3" s="830"/>
      <c r="AA3" s="830"/>
      <c r="AB3" s="830"/>
      <c r="AC3" s="830"/>
      <c r="AD3" s="830"/>
      <c r="AE3" s="830"/>
      <c r="AF3" s="830"/>
      <c r="AG3" s="830"/>
      <c r="AH3" s="830"/>
      <c r="AI3" s="830"/>
      <c r="AJ3" s="830"/>
      <c r="AK3" s="830"/>
      <c r="AL3" s="830"/>
      <c r="AM3" s="830"/>
      <c r="AN3" s="830"/>
      <c r="AO3" s="830"/>
      <c r="AP3" s="830"/>
      <c r="AQ3" s="830"/>
      <c r="AR3" s="830"/>
      <c r="AS3" s="830"/>
      <c r="AT3" s="830"/>
      <c r="AU3" s="830"/>
      <c r="AV3" s="830"/>
      <c r="AW3" s="830"/>
      <c r="AX3" s="830"/>
      <c r="AY3" s="830"/>
      <c r="AZ3" s="830"/>
      <c r="BA3" s="830"/>
      <c r="BB3" s="830"/>
      <c r="BC3" s="830"/>
      <c r="BD3" s="830"/>
      <c r="BE3" s="830"/>
      <c r="BF3" s="830"/>
      <c r="BG3" s="830"/>
      <c r="BH3" s="830"/>
      <c r="BI3" s="830"/>
      <c r="BJ3" s="830"/>
      <c r="BK3" s="830"/>
      <c r="BL3" s="830"/>
      <c r="BM3" s="830"/>
      <c r="BN3" s="830"/>
      <c r="BO3" s="830"/>
    </row>
    <row r="4" spans="1:71" ht="26.25">
      <c r="A4" s="830" t="s">
        <v>220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  <c r="BB4" s="830"/>
      <c r="BC4" s="830"/>
      <c r="BD4" s="830"/>
      <c r="BE4" s="830"/>
      <c r="BF4" s="830"/>
      <c r="BG4" s="830"/>
      <c r="BH4" s="830"/>
      <c r="BI4" s="830"/>
      <c r="BJ4" s="830"/>
      <c r="BK4" s="830"/>
      <c r="BL4" s="830"/>
      <c r="BM4" s="830"/>
      <c r="BN4" s="830"/>
      <c r="BO4" s="830"/>
    </row>
    <row r="5" spans="1:71" ht="15.75" customHeight="1"/>
    <row r="6" spans="1:71" s="5" customFormat="1">
      <c r="A6" s="3"/>
      <c r="B6" s="831" t="s">
        <v>46</v>
      </c>
      <c r="C6" s="846"/>
      <c r="D6" s="846"/>
      <c r="E6" s="846"/>
      <c r="F6" s="846"/>
      <c r="G6" s="832"/>
      <c r="H6" s="831" t="s">
        <v>98</v>
      </c>
      <c r="I6" s="846"/>
      <c r="J6" s="846"/>
      <c r="K6" s="846"/>
      <c r="L6" s="846"/>
      <c r="M6" s="846"/>
      <c r="N6" s="846"/>
      <c r="O6" s="846"/>
      <c r="P6" s="832"/>
      <c r="Q6" s="835" t="s">
        <v>17</v>
      </c>
      <c r="R6" s="836"/>
      <c r="S6" s="836"/>
      <c r="T6" s="836"/>
      <c r="U6" s="836"/>
      <c r="V6" s="836"/>
      <c r="W6" s="836"/>
      <c r="X6" s="836"/>
      <c r="Y6" s="836"/>
      <c r="Z6" s="836"/>
      <c r="AA6" s="836"/>
      <c r="AB6" s="836"/>
      <c r="AC6" s="836"/>
      <c r="AD6" s="836"/>
      <c r="AE6" s="836"/>
      <c r="AF6" s="836"/>
      <c r="AG6" s="836"/>
      <c r="AH6" s="836"/>
      <c r="AI6" s="836"/>
      <c r="AJ6" s="836"/>
      <c r="AK6" s="836"/>
      <c r="AL6" s="836"/>
      <c r="AM6" s="836"/>
      <c r="AN6" s="836"/>
      <c r="AO6" s="836"/>
      <c r="AP6" s="836"/>
      <c r="AQ6" s="836"/>
      <c r="AR6" s="836"/>
      <c r="AS6" s="836"/>
      <c r="AT6" s="837"/>
      <c r="AU6" s="835" t="s">
        <v>42</v>
      </c>
      <c r="AV6" s="836"/>
      <c r="AW6" s="836"/>
      <c r="AX6" s="836"/>
      <c r="AY6" s="836"/>
      <c r="AZ6" s="837"/>
      <c r="BA6" s="831" t="s">
        <v>26</v>
      </c>
      <c r="BB6" s="846"/>
      <c r="BC6" s="832"/>
      <c r="BD6" s="690"/>
      <c r="BE6" s="3"/>
      <c r="BF6" s="2" t="s">
        <v>22</v>
      </c>
      <c r="BG6" s="2" t="s">
        <v>22</v>
      </c>
      <c r="BH6" s="2" t="s">
        <v>40</v>
      </c>
      <c r="BI6" s="2" t="s">
        <v>49</v>
      </c>
      <c r="BJ6" s="701" t="s">
        <v>72</v>
      </c>
      <c r="BK6" s="831" t="s">
        <v>52</v>
      </c>
      <c r="BL6" s="832"/>
      <c r="BM6" s="831" t="s">
        <v>52</v>
      </c>
      <c r="BN6" s="846"/>
      <c r="BO6" s="3" t="s">
        <v>49</v>
      </c>
      <c r="BQ6" s="852" t="s">
        <v>355</v>
      </c>
      <c r="BR6" s="852"/>
      <c r="BS6" s="852"/>
    </row>
    <row r="7" spans="1:71" s="5" customFormat="1">
      <c r="A7" s="7"/>
      <c r="B7" s="833"/>
      <c r="C7" s="847"/>
      <c r="D7" s="847"/>
      <c r="E7" s="847"/>
      <c r="F7" s="847"/>
      <c r="G7" s="834"/>
      <c r="H7" s="833"/>
      <c r="I7" s="847"/>
      <c r="J7" s="847"/>
      <c r="K7" s="847"/>
      <c r="L7" s="847"/>
      <c r="M7" s="847"/>
      <c r="N7" s="847"/>
      <c r="O7" s="847"/>
      <c r="P7" s="834"/>
      <c r="Q7" s="831" t="s">
        <v>195</v>
      </c>
      <c r="R7" s="832"/>
      <c r="S7" s="831" t="s">
        <v>196</v>
      </c>
      <c r="T7" s="832"/>
      <c r="U7" s="831" t="s">
        <v>210</v>
      </c>
      <c r="V7" s="832"/>
      <c r="W7" s="831" t="s">
        <v>211</v>
      </c>
      <c r="X7" s="832"/>
      <c r="Y7" s="831" t="s">
        <v>212</v>
      </c>
      <c r="Z7" s="832"/>
      <c r="AA7" s="831" t="s">
        <v>213</v>
      </c>
      <c r="AB7" s="832"/>
      <c r="AC7" s="831" t="s">
        <v>201</v>
      </c>
      <c r="AD7" s="832"/>
      <c r="AE7" s="831" t="s">
        <v>202</v>
      </c>
      <c r="AF7" s="832"/>
      <c r="AG7" s="831" t="s">
        <v>111</v>
      </c>
      <c r="AH7" s="832"/>
      <c r="AI7" s="831" t="s">
        <v>112</v>
      </c>
      <c r="AJ7" s="832"/>
      <c r="AK7" s="831" t="s">
        <v>113</v>
      </c>
      <c r="AL7" s="832"/>
      <c r="AM7" s="831" t="s">
        <v>114</v>
      </c>
      <c r="AN7" s="832"/>
      <c r="AO7" s="831" t="s">
        <v>115</v>
      </c>
      <c r="AP7" s="832"/>
      <c r="AQ7" s="831" t="s">
        <v>116</v>
      </c>
      <c r="AR7" s="832"/>
      <c r="AS7" s="831" t="s">
        <v>20</v>
      </c>
      <c r="AT7" s="832"/>
      <c r="AU7" s="835" t="s">
        <v>43</v>
      </c>
      <c r="AV7" s="836"/>
      <c r="AW7" s="837"/>
      <c r="AX7" s="835" t="s">
        <v>180</v>
      </c>
      <c r="AY7" s="836"/>
      <c r="AZ7" s="837"/>
      <c r="BA7" s="833"/>
      <c r="BB7" s="847"/>
      <c r="BC7" s="834"/>
      <c r="BD7" s="691" t="s">
        <v>27</v>
      </c>
      <c r="BE7" s="7" t="s">
        <v>22</v>
      </c>
      <c r="BF7" s="6" t="s">
        <v>66</v>
      </c>
      <c r="BG7" s="6" t="s">
        <v>68</v>
      </c>
      <c r="BH7" s="6" t="s">
        <v>38</v>
      </c>
      <c r="BI7" s="34" t="s">
        <v>72</v>
      </c>
      <c r="BJ7" s="692" t="s">
        <v>73</v>
      </c>
      <c r="BK7" s="833" t="s">
        <v>53</v>
      </c>
      <c r="BL7" s="834"/>
      <c r="BM7" s="833" t="s">
        <v>106</v>
      </c>
      <c r="BN7" s="847"/>
      <c r="BO7" s="7" t="s">
        <v>105</v>
      </c>
      <c r="BQ7" s="852" t="s">
        <v>356</v>
      </c>
      <c r="BR7" s="852"/>
      <c r="BS7" s="852"/>
    </row>
    <row r="8" spans="1:71" s="5" customFormat="1">
      <c r="A8" s="7" t="s">
        <v>47</v>
      </c>
      <c r="B8" s="6"/>
      <c r="C8" s="6"/>
      <c r="D8" s="6"/>
      <c r="E8" s="6"/>
      <c r="F8" s="6"/>
      <c r="G8" s="7"/>
      <c r="H8" s="6"/>
      <c r="I8" s="6"/>
      <c r="J8" s="6"/>
      <c r="K8" s="6"/>
      <c r="L8" s="6"/>
      <c r="M8" s="6"/>
      <c r="N8" s="6"/>
      <c r="O8" s="6"/>
      <c r="P8" s="6"/>
      <c r="Q8" s="833"/>
      <c r="R8" s="834"/>
      <c r="S8" s="833"/>
      <c r="T8" s="834"/>
      <c r="U8" s="833"/>
      <c r="V8" s="834"/>
      <c r="W8" s="833"/>
      <c r="X8" s="834"/>
      <c r="Y8" s="833"/>
      <c r="Z8" s="834"/>
      <c r="AA8" s="833"/>
      <c r="AB8" s="834"/>
      <c r="AC8" s="833"/>
      <c r="AD8" s="834"/>
      <c r="AE8" s="833"/>
      <c r="AF8" s="834"/>
      <c r="AG8" s="833"/>
      <c r="AH8" s="834"/>
      <c r="AI8" s="833"/>
      <c r="AJ8" s="834"/>
      <c r="AK8" s="833"/>
      <c r="AL8" s="834"/>
      <c r="AM8" s="833"/>
      <c r="AN8" s="834"/>
      <c r="AO8" s="833"/>
      <c r="AP8" s="834"/>
      <c r="AQ8" s="833"/>
      <c r="AR8" s="834"/>
      <c r="AS8" s="833"/>
      <c r="AT8" s="834"/>
      <c r="AU8" s="838" t="s">
        <v>21</v>
      </c>
      <c r="AV8" s="8" t="s">
        <v>22</v>
      </c>
      <c r="AW8" s="838" t="s">
        <v>20</v>
      </c>
      <c r="AX8" s="838" t="s">
        <v>21</v>
      </c>
      <c r="AY8" s="8" t="s">
        <v>22</v>
      </c>
      <c r="AZ8" s="838" t="s">
        <v>20</v>
      </c>
      <c r="BA8" s="838" t="s">
        <v>21</v>
      </c>
      <c r="BB8" s="8" t="s">
        <v>22</v>
      </c>
      <c r="BC8" s="838" t="s">
        <v>20</v>
      </c>
      <c r="BD8" s="692" t="s">
        <v>28</v>
      </c>
      <c r="BE8" s="7" t="s">
        <v>37</v>
      </c>
      <c r="BF8" s="7" t="s">
        <v>67</v>
      </c>
      <c r="BG8" s="7" t="s">
        <v>67</v>
      </c>
      <c r="BH8" s="7" t="s">
        <v>39</v>
      </c>
      <c r="BI8" s="7" t="s">
        <v>73</v>
      </c>
      <c r="BJ8" s="692" t="s">
        <v>74</v>
      </c>
      <c r="BK8" s="7" t="s">
        <v>49</v>
      </c>
      <c r="BL8" s="7" t="s">
        <v>49</v>
      </c>
      <c r="BM8" s="7" t="s">
        <v>49</v>
      </c>
      <c r="BN8" s="6" t="s">
        <v>49</v>
      </c>
      <c r="BO8" s="7" t="s">
        <v>109</v>
      </c>
      <c r="BQ8" s="852" t="s">
        <v>349</v>
      </c>
      <c r="BR8" s="852"/>
      <c r="BS8" s="341" t="s">
        <v>350</v>
      </c>
    </row>
    <row r="9" spans="1:71" s="5" customFormat="1">
      <c r="A9" s="7"/>
      <c r="B9" s="6">
        <v>1</v>
      </c>
      <c r="C9" s="6">
        <v>2</v>
      </c>
      <c r="D9" s="6">
        <v>3</v>
      </c>
      <c r="E9" s="6">
        <v>4</v>
      </c>
      <c r="F9" s="6">
        <v>5</v>
      </c>
      <c r="G9" s="7" t="s">
        <v>20</v>
      </c>
      <c r="H9" s="7" t="s">
        <v>103</v>
      </c>
      <c r="I9" s="7" t="s">
        <v>99</v>
      </c>
      <c r="J9" s="7" t="s">
        <v>101</v>
      </c>
      <c r="K9" s="7" t="s">
        <v>100</v>
      </c>
      <c r="L9" s="7" t="s">
        <v>102</v>
      </c>
      <c r="M9" s="7" t="s">
        <v>178</v>
      </c>
      <c r="N9" s="7" t="s">
        <v>179</v>
      </c>
      <c r="O9" s="7" t="s">
        <v>104</v>
      </c>
      <c r="P9" s="7" t="s">
        <v>20</v>
      </c>
      <c r="Q9" s="838" t="s">
        <v>18</v>
      </c>
      <c r="R9" s="838" t="s">
        <v>19</v>
      </c>
      <c r="S9" s="838" t="s">
        <v>18</v>
      </c>
      <c r="T9" s="838" t="s">
        <v>19</v>
      </c>
      <c r="U9" s="838" t="s">
        <v>18</v>
      </c>
      <c r="V9" s="838" t="s">
        <v>19</v>
      </c>
      <c r="W9" s="838" t="s">
        <v>18</v>
      </c>
      <c r="X9" s="838" t="s">
        <v>19</v>
      </c>
      <c r="Y9" s="838" t="s">
        <v>18</v>
      </c>
      <c r="Z9" s="838" t="s">
        <v>19</v>
      </c>
      <c r="AA9" s="838" t="s">
        <v>18</v>
      </c>
      <c r="AB9" s="838" t="s">
        <v>19</v>
      </c>
      <c r="AC9" s="838" t="s">
        <v>18</v>
      </c>
      <c r="AD9" s="838" t="s">
        <v>19</v>
      </c>
      <c r="AE9" s="838" t="s">
        <v>18</v>
      </c>
      <c r="AF9" s="838" t="s">
        <v>19</v>
      </c>
      <c r="AG9" s="838" t="s">
        <v>18</v>
      </c>
      <c r="AH9" s="838" t="s">
        <v>19</v>
      </c>
      <c r="AI9" s="838" t="s">
        <v>18</v>
      </c>
      <c r="AJ9" s="838" t="s">
        <v>19</v>
      </c>
      <c r="AK9" s="838" t="s">
        <v>18</v>
      </c>
      <c r="AL9" s="838" t="s">
        <v>19</v>
      </c>
      <c r="AM9" s="838" t="s">
        <v>18</v>
      </c>
      <c r="AN9" s="838" t="s">
        <v>19</v>
      </c>
      <c r="AO9" s="838" t="s">
        <v>18</v>
      </c>
      <c r="AP9" s="838" t="s">
        <v>19</v>
      </c>
      <c r="AQ9" s="838" t="s">
        <v>18</v>
      </c>
      <c r="AR9" s="838" t="s">
        <v>19</v>
      </c>
      <c r="AS9" s="838" t="s">
        <v>18</v>
      </c>
      <c r="AT9" s="838" t="s">
        <v>19</v>
      </c>
      <c r="AU9" s="839"/>
      <c r="AV9" s="8" t="s">
        <v>25</v>
      </c>
      <c r="AW9" s="839"/>
      <c r="AX9" s="839"/>
      <c r="AY9" s="8" t="s">
        <v>25</v>
      </c>
      <c r="AZ9" s="839"/>
      <c r="BA9" s="839"/>
      <c r="BB9" s="8" t="s">
        <v>25</v>
      </c>
      <c r="BC9" s="839"/>
      <c r="BD9" s="692"/>
      <c r="BE9" s="351" t="s">
        <v>439</v>
      </c>
      <c r="BF9" s="7" t="s">
        <v>38</v>
      </c>
      <c r="BG9" s="7" t="s">
        <v>38</v>
      </c>
      <c r="BH9" s="7" t="s">
        <v>41</v>
      </c>
      <c r="BI9" s="7" t="s">
        <v>74</v>
      </c>
      <c r="BJ9" s="692" t="s">
        <v>28</v>
      </c>
      <c r="BK9" s="7" t="s">
        <v>63</v>
      </c>
      <c r="BL9" s="7" t="s">
        <v>62</v>
      </c>
      <c r="BM9" s="7" t="s">
        <v>107</v>
      </c>
      <c r="BN9" s="6" t="s">
        <v>108</v>
      </c>
      <c r="BO9" s="7" t="s">
        <v>110</v>
      </c>
      <c r="BQ9" s="341" t="s">
        <v>351</v>
      </c>
      <c r="BR9" s="341" t="s">
        <v>352</v>
      </c>
      <c r="BS9" s="341" t="s">
        <v>353</v>
      </c>
    </row>
    <row r="10" spans="1:71" s="5" customFormat="1">
      <c r="A10" s="11"/>
      <c r="B10" s="26"/>
      <c r="C10" s="26"/>
      <c r="D10" s="26"/>
      <c r="E10" s="26"/>
      <c r="F10" s="2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840"/>
      <c r="R10" s="840"/>
      <c r="S10" s="840"/>
      <c r="T10" s="840"/>
      <c r="U10" s="840"/>
      <c r="V10" s="840"/>
      <c r="W10" s="840"/>
      <c r="X10" s="840"/>
      <c r="Y10" s="840"/>
      <c r="Z10" s="840"/>
      <c r="AA10" s="840"/>
      <c r="AB10" s="840"/>
      <c r="AC10" s="840"/>
      <c r="AD10" s="840"/>
      <c r="AE10" s="840"/>
      <c r="AF10" s="840"/>
      <c r="AG10" s="840"/>
      <c r="AH10" s="840"/>
      <c r="AI10" s="840"/>
      <c r="AJ10" s="840"/>
      <c r="AK10" s="840"/>
      <c r="AL10" s="840"/>
      <c r="AM10" s="840"/>
      <c r="AN10" s="840"/>
      <c r="AO10" s="840"/>
      <c r="AP10" s="840"/>
      <c r="AQ10" s="840"/>
      <c r="AR10" s="840"/>
      <c r="AS10" s="840"/>
      <c r="AT10" s="840"/>
      <c r="AU10" s="840"/>
      <c r="AV10" s="14"/>
      <c r="AW10" s="840"/>
      <c r="AX10" s="840"/>
      <c r="AY10" s="10"/>
      <c r="AZ10" s="840"/>
      <c r="BA10" s="840"/>
      <c r="BB10" s="10"/>
      <c r="BC10" s="840"/>
      <c r="BD10" s="693"/>
      <c r="BE10" s="13"/>
      <c r="BF10" s="13"/>
      <c r="BG10" s="13"/>
      <c r="BH10" s="11"/>
      <c r="BI10" s="11"/>
      <c r="BJ10" s="702"/>
      <c r="BK10" s="11" t="s">
        <v>50</v>
      </c>
      <c r="BL10" s="11" t="s">
        <v>51</v>
      </c>
      <c r="BM10" s="11" t="s">
        <v>50</v>
      </c>
      <c r="BN10" s="26" t="s">
        <v>51</v>
      </c>
      <c r="BO10" s="11" t="s">
        <v>50</v>
      </c>
      <c r="BQ10" s="341"/>
      <c r="BR10" s="341"/>
      <c r="BS10" s="341" t="s">
        <v>354</v>
      </c>
    </row>
    <row r="11" spans="1:71" s="35" customFormat="1" ht="30.75" customHeight="1">
      <c r="A11" s="28" t="s">
        <v>64</v>
      </c>
      <c r="B11" s="42">
        <f>SUM(สรุปป!B18)</f>
        <v>16</v>
      </c>
      <c r="C11" s="42">
        <f>SUM(สรุปป!C18)</f>
        <v>0</v>
      </c>
      <c r="D11" s="42">
        <f>SUM(สรุปป!D18)</f>
        <v>0</v>
      </c>
      <c r="E11" s="42">
        <f>SUM(สรุปป!E18)</f>
        <v>83</v>
      </c>
      <c r="F11" s="42">
        <f>SUM(สรุปป!F18)</f>
        <v>0</v>
      </c>
      <c r="G11" s="42">
        <f>SUM(สรุปป!G18)</f>
        <v>99</v>
      </c>
      <c r="H11" s="42">
        <f>SUM(สรุปป!H18)</f>
        <v>0</v>
      </c>
      <c r="I11" s="42">
        <f>SUM(สรุปป!I18)</f>
        <v>0</v>
      </c>
      <c r="J11" s="42">
        <f>SUM(สรุปป!J18)</f>
        <v>0</v>
      </c>
      <c r="K11" s="42">
        <f>SUM(สรุปป!K18)</f>
        <v>0</v>
      </c>
      <c r="L11" s="42">
        <f>SUM(สรุปป!L18)</f>
        <v>0</v>
      </c>
      <c r="M11" s="42">
        <f>SUM(สรุปป!M18)</f>
        <v>0</v>
      </c>
      <c r="N11" s="42">
        <f>SUM(สรุปป!N18)</f>
        <v>0</v>
      </c>
      <c r="O11" s="42">
        <f>SUM(สรุปป!O18)</f>
        <v>99</v>
      </c>
      <c r="P11" s="42">
        <f>SUM(สรุปป!P18)</f>
        <v>99</v>
      </c>
      <c r="Q11" s="42">
        <f>SUM(สรุปป!Q18)</f>
        <v>1692</v>
      </c>
      <c r="R11" s="42">
        <f>SUM(สรุปป!R18)</f>
        <v>101</v>
      </c>
      <c r="S11" s="42">
        <f>SUM(สรุปป!S18)</f>
        <v>1827</v>
      </c>
      <c r="T11" s="42">
        <f>SUM(สรุปป!T18)</f>
        <v>101</v>
      </c>
      <c r="U11" s="42">
        <f>SUM(สรุปป!U18)</f>
        <v>2003</v>
      </c>
      <c r="V11" s="42">
        <f>SUM(สรุปป!V18)</f>
        <v>106</v>
      </c>
      <c r="W11" s="42">
        <f>SUM(สรุปป!W18)</f>
        <v>2002</v>
      </c>
      <c r="X11" s="42">
        <f>SUM(สรุปป!X18)</f>
        <v>105</v>
      </c>
      <c r="Y11" s="42">
        <f>SUM(สรุปป!Y18)</f>
        <v>2007</v>
      </c>
      <c r="Z11" s="42">
        <f>SUM(สรุปป!Z18)</f>
        <v>106</v>
      </c>
      <c r="AA11" s="42">
        <f>SUM(สรุปป!AA18)</f>
        <v>2075</v>
      </c>
      <c r="AB11" s="42">
        <f>SUM(สรุปป!AB18)</f>
        <v>104</v>
      </c>
      <c r="AC11" s="42">
        <f>SUM(สรุปป!AC18)</f>
        <v>2030</v>
      </c>
      <c r="AD11" s="42">
        <f>SUM(สรุปป!AD18)</f>
        <v>104</v>
      </c>
      <c r="AE11" s="42">
        <f>SUM(สรุปป!AE18)</f>
        <v>1984</v>
      </c>
      <c r="AF11" s="42">
        <f>SUM(สรุปป!AF18)</f>
        <v>105</v>
      </c>
      <c r="AG11" s="42">
        <f>SUM(สรุปป!AG18)</f>
        <v>0</v>
      </c>
      <c r="AH11" s="42">
        <f>SUM(สรุปป!AH18)</f>
        <v>0</v>
      </c>
      <c r="AI11" s="42">
        <f>SUM(สรุปป!AI18)</f>
        <v>0</v>
      </c>
      <c r="AJ11" s="42">
        <f>SUM(สรุปป!AJ18)</f>
        <v>0</v>
      </c>
      <c r="AK11" s="42">
        <f>SUM(สรุปป!AK18)</f>
        <v>0</v>
      </c>
      <c r="AL11" s="42">
        <f>SUM(สรุปป!AL18)</f>
        <v>0</v>
      </c>
      <c r="AM11" s="42">
        <f>SUM(สรุปป!AM18)</f>
        <v>0</v>
      </c>
      <c r="AN11" s="42">
        <f>SUM(สรุปป!AN18)</f>
        <v>0</v>
      </c>
      <c r="AO11" s="42">
        <f>SUM(สรุปป!AO18)</f>
        <v>0</v>
      </c>
      <c r="AP11" s="42">
        <f>SUM(สรุปป!AP18)</f>
        <v>0</v>
      </c>
      <c r="AQ11" s="42">
        <f>SUM(สรุปป!AQ18)</f>
        <v>0</v>
      </c>
      <c r="AR11" s="42">
        <f>SUM(สรุปป!AR18)</f>
        <v>0</v>
      </c>
      <c r="AS11" s="42">
        <f>SUM(สรุปป!AS18)</f>
        <v>15620</v>
      </c>
      <c r="AT11" s="42">
        <f>SUM(สรุปป!AT18)</f>
        <v>832</v>
      </c>
      <c r="AU11" s="42">
        <f>SUM(สรุปป!AU18)</f>
        <v>110</v>
      </c>
      <c r="AV11" s="42">
        <f>SUM(สรุปป!AV18)</f>
        <v>951</v>
      </c>
      <c r="AW11" s="42">
        <f>SUM(สรุปป!AW18)</f>
        <v>1061</v>
      </c>
      <c r="AX11" s="42">
        <f>SUM(สรุปป!AX18)</f>
        <v>104</v>
      </c>
      <c r="AY11" s="42">
        <f>SUM(สรุปป!AY18)</f>
        <v>805</v>
      </c>
      <c r="AZ11" s="42">
        <f>SUM(สรุปป!AZ18)</f>
        <v>909</v>
      </c>
      <c r="BA11" s="42">
        <f>SUM(สรุปป!BA18)</f>
        <v>6</v>
      </c>
      <c r="BB11" s="42">
        <f>SUM(สรุปป!BB18)</f>
        <v>146</v>
      </c>
      <c r="BC11" s="42">
        <f>SUM(สรุปป!BC18)</f>
        <v>152</v>
      </c>
      <c r="BD11" s="699">
        <f>SUM(สรุปป!BD18)</f>
        <v>16.721672167216724</v>
      </c>
      <c r="BE11" s="42">
        <f>SUM(สรุปป!BE18)</f>
        <v>35</v>
      </c>
      <c r="BF11" s="42">
        <f>SUM(สรุปป!BF18)</f>
        <v>7</v>
      </c>
      <c r="BG11" s="42">
        <f>SUM(สรุปป!BG18)</f>
        <v>2</v>
      </c>
      <c r="BH11" s="42">
        <f>SUM(สรุปป!BH18)</f>
        <v>8</v>
      </c>
      <c r="BI11" s="42">
        <f>SUM(สรุปป!BI18)</f>
        <v>120</v>
      </c>
      <c r="BJ11" s="699">
        <f>SUM(สรุปป!BJ18)</f>
        <v>13.201320132013199</v>
      </c>
      <c r="BK11" s="42">
        <f>SUM(สรุปป!BK18)</f>
        <v>6</v>
      </c>
      <c r="BL11" s="42">
        <f>SUM(สรุปป!BL18)</f>
        <v>7</v>
      </c>
      <c r="BM11" s="42">
        <f>SUM(สรุปป!BM18)</f>
        <v>67</v>
      </c>
      <c r="BN11" s="42">
        <f>SUM(สรุปป!BN18)</f>
        <v>159</v>
      </c>
      <c r="BO11" s="42">
        <f>SUM(สรุปป!BO18)</f>
        <v>26</v>
      </c>
      <c r="BQ11" s="234">
        <f>SUM(G11)-P11</f>
        <v>0</v>
      </c>
      <c r="BR11" s="234">
        <f>SUM(P11)-BK11-BM11-BO11</f>
        <v>0</v>
      </c>
      <c r="BS11" s="234">
        <f>SUM(BC11)-BN11+BL11</f>
        <v>0</v>
      </c>
    </row>
    <row r="12" spans="1:71" s="35" customFormat="1" ht="28.5" customHeight="1">
      <c r="A12" s="37" t="s">
        <v>168</v>
      </c>
      <c r="B12" s="74">
        <f>SUM(สรุปข!B18)</f>
        <v>1</v>
      </c>
      <c r="C12" s="74">
        <f>SUM(สรุปข!C18)</f>
        <v>0</v>
      </c>
      <c r="D12" s="74">
        <f>SUM(สรุปข!D18)</f>
        <v>0</v>
      </c>
      <c r="E12" s="74">
        <f>SUM(สรุปข!E18)</f>
        <v>17</v>
      </c>
      <c r="F12" s="74">
        <f>SUM(สรุปข!F18)</f>
        <v>0</v>
      </c>
      <c r="G12" s="74">
        <f>SUM(สรุปข!G18)</f>
        <v>18</v>
      </c>
      <c r="H12" s="74">
        <f>SUM(สรุปข!H18)</f>
        <v>0</v>
      </c>
      <c r="I12" s="74">
        <f>SUM(สรุปข!I18)</f>
        <v>0</v>
      </c>
      <c r="J12" s="74">
        <f>SUM(สรุปข!J18)</f>
        <v>0</v>
      </c>
      <c r="K12" s="74">
        <f>SUM(สรุปข!K18)</f>
        <v>0</v>
      </c>
      <c r="L12" s="74">
        <f>SUM(สรุปข!L18)</f>
        <v>0</v>
      </c>
      <c r="M12" s="74">
        <f>SUM(สรุปข!M18)</f>
        <v>0</v>
      </c>
      <c r="N12" s="74">
        <f>SUM(สรุปข!N18)</f>
        <v>0</v>
      </c>
      <c r="O12" s="74">
        <f>SUM(สรุปข!O18)</f>
        <v>18</v>
      </c>
      <c r="P12" s="74">
        <f>SUM(สรุปข!P18)</f>
        <v>18</v>
      </c>
      <c r="Q12" s="74">
        <f>SUM(สรุปข!Q18)</f>
        <v>374</v>
      </c>
      <c r="R12" s="74">
        <f>SUM(สรุปข!R18)</f>
        <v>19</v>
      </c>
      <c r="S12" s="74">
        <f>SUM(สรุปข!S18)</f>
        <v>438</v>
      </c>
      <c r="T12" s="74">
        <f>SUM(สรุปข!T18)</f>
        <v>21</v>
      </c>
      <c r="U12" s="74">
        <f>SUM(สรุปข!U18)</f>
        <v>435</v>
      </c>
      <c r="V12" s="74">
        <f>SUM(สรุปข!V18)</f>
        <v>20</v>
      </c>
      <c r="W12" s="74">
        <f>SUM(สรุปข!W18)</f>
        <v>422</v>
      </c>
      <c r="X12" s="74">
        <f>SUM(สรุปข!X18)</f>
        <v>18</v>
      </c>
      <c r="Y12" s="74">
        <f>SUM(สรุปข!Y18)</f>
        <v>434</v>
      </c>
      <c r="Z12" s="74">
        <f>SUM(สรุปข!Z18)</f>
        <v>18</v>
      </c>
      <c r="AA12" s="74">
        <f>SUM(สรุปข!AA18)</f>
        <v>495</v>
      </c>
      <c r="AB12" s="74">
        <f>SUM(สรุปข!AB18)</f>
        <v>20</v>
      </c>
      <c r="AC12" s="74">
        <f>SUM(สรุปข!AC18)</f>
        <v>425</v>
      </c>
      <c r="AD12" s="74">
        <f>SUM(สรุปข!AD18)</f>
        <v>19</v>
      </c>
      <c r="AE12" s="74">
        <f>SUM(สรุปข!AE18)</f>
        <v>435</v>
      </c>
      <c r="AF12" s="74">
        <f>SUM(สรุปข!AF18)</f>
        <v>18</v>
      </c>
      <c r="AG12" s="74">
        <f>SUM(สรุปข!AG18)</f>
        <v>303</v>
      </c>
      <c r="AH12" s="74">
        <f>SUM(สรุปข!AH18)</f>
        <v>18</v>
      </c>
      <c r="AI12" s="74">
        <f>SUM(สรุปข!AI18)</f>
        <v>283</v>
      </c>
      <c r="AJ12" s="74">
        <f>SUM(สรุปข!AJ18)</f>
        <v>16</v>
      </c>
      <c r="AK12" s="74">
        <f>SUM(สรุปข!AK18)</f>
        <v>245</v>
      </c>
      <c r="AL12" s="74">
        <f>SUM(สรุปข!AL18)</f>
        <v>17</v>
      </c>
      <c r="AM12" s="74">
        <f>SUM(สรุปข!AM18)</f>
        <v>0</v>
      </c>
      <c r="AN12" s="74">
        <f>SUM(สรุปข!AN18)</f>
        <v>0</v>
      </c>
      <c r="AO12" s="74">
        <f>SUM(สรุปข!AO18)</f>
        <v>0</v>
      </c>
      <c r="AP12" s="74">
        <f>SUM(สรุปข!AP18)</f>
        <v>0</v>
      </c>
      <c r="AQ12" s="74">
        <f>SUM(สรุปข!AQ18)</f>
        <v>0</v>
      </c>
      <c r="AR12" s="74">
        <f>SUM(สรุปข!AR18)</f>
        <v>0</v>
      </c>
      <c r="AS12" s="74">
        <f>SUM(สรุปข!AS18)</f>
        <v>4289</v>
      </c>
      <c r="AT12" s="74">
        <f>SUM(สรุปข!AT18)</f>
        <v>204</v>
      </c>
      <c r="AU12" s="74">
        <f>SUM(สรุปข!AU18)</f>
        <v>24</v>
      </c>
      <c r="AV12" s="74">
        <f>SUM(สรุปข!AV18)</f>
        <v>309</v>
      </c>
      <c r="AW12" s="74">
        <f>SUM(สรุปข!AW18)</f>
        <v>333</v>
      </c>
      <c r="AX12" s="74">
        <f>SUM(สรุปข!AX18)</f>
        <v>22</v>
      </c>
      <c r="AY12" s="74">
        <f>SUM(สรุปข!AY18)</f>
        <v>280</v>
      </c>
      <c r="AZ12" s="74">
        <f>SUM(สรุปข!AZ18)</f>
        <v>302</v>
      </c>
      <c r="BA12" s="74">
        <f>SUM(สรุปข!BA18)</f>
        <v>2</v>
      </c>
      <c r="BB12" s="74">
        <f>SUM(สรุปข!BB18)</f>
        <v>29</v>
      </c>
      <c r="BC12" s="74">
        <f>SUM(สรุปข!BC18)</f>
        <v>31</v>
      </c>
      <c r="BD12" s="700">
        <f>SUM(สรุปข!BD18)</f>
        <v>10.264900662251655</v>
      </c>
      <c r="BE12" s="74">
        <f>SUM(สรุปข!BE18)</f>
        <v>10</v>
      </c>
      <c r="BF12" s="74">
        <f>SUM(สรุปข!BF18)</f>
        <v>4</v>
      </c>
      <c r="BG12" s="74">
        <f>SUM(สรุปข!BG18)</f>
        <v>1</v>
      </c>
      <c r="BH12" s="74">
        <f>SUM(สรุปข!BH18)</f>
        <v>2</v>
      </c>
      <c r="BI12" s="74">
        <f>SUM(สรุปข!BI18)</f>
        <v>20</v>
      </c>
      <c r="BJ12" s="700">
        <f>SUM(สรุปข!BJ18)</f>
        <v>6.6225165562913908</v>
      </c>
      <c r="BK12" s="74">
        <f>SUM(สรุปข!BK18)</f>
        <v>1</v>
      </c>
      <c r="BL12" s="74">
        <f>SUM(สรุปข!BL18)</f>
        <v>1</v>
      </c>
      <c r="BM12" s="74">
        <f>SUM(สรุปข!BM18)</f>
        <v>12</v>
      </c>
      <c r="BN12" s="74">
        <f>SUM(สรุปข!BN18)</f>
        <v>32</v>
      </c>
      <c r="BO12" s="74">
        <f>SUM(สรุปข!BO18)</f>
        <v>5</v>
      </c>
      <c r="BQ12" s="234">
        <f t="shared" ref="BQ12" si="0">SUM(G12)-P12</f>
        <v>0</v>
      </c>
      <c r="BR12" s="234">
        <f t="shared" ref="BR12" si="1">SUM(P12)-BK12-BM12-BO12</f>
        <v>0</v>
      </c>
      <c r="BS12" s="234">
        <f t="shared" ref="BS12" si="2">SUM(BC12)-BN12+BL12</f>
        <v>0</v>
      </c>
    </row>
    <row r="13" spans="1:71" s="40" customFormat="1" ht="28.5" customHeight="1">
      <c r="A13" s="48" t="s">
        <v>48</v>
      </c>
      <c r="B13" s="39">
        <f t="shared" ref="B13:AG13" si="3">SUM(B11:B12)</f>
        <v>17</v>
      </c>
      <c r="C13" s="39">
        <f t="shared" si="3"/>
        <v>0</v>
      </c>
      <c r="D13" s="39">
        <f t="shared" si="3"/>
        <v>0</v>
      </c>
      <c r="E13" s="39">
        <f t="shared" si="3"/>
        <v>100</v>
      </c>
      <c r="F13" s="39">
        <f t="shared" si="3"/>
        <v>0</v>
      </c>
      <c r="G13" s="39">
        <f t="shared" si="3"/>
        <v>117</v>
      </c>
      <c r="H13" s="39">
        <f t="shared" si="3"/>
        <v>0</v>
      </c>
      <c r="I13" s="39">
        <f t="shared" si="3"/>
        <v>0</v>
      </c>
      <c r="J13" s="39">
        <f t="shared" si="3"/>
        <v>0</v>
      </c>
      <c r="K13" s="39">
        <f t="shared" si="3"/>
        <v>0</v>
      </c>
      <c r="L13" s="39">
        <f t="shared" si="3"/>
        <v>0</v>
      </c>
      <c r="M13" s="39">
        <f t="shared" si="3"/>
        <v>0</v>
      </c>
      <c r="N13" s="39">
        <f t="shared" si="3"/>
        <v>0</v>
      </c>
      <c r="O13" s="39">
        <f t="shared" si="3"/>
        <v>117</v>
      </c>
      <c r="P13" s="39">
        <f t="shared" si="3"/>
        <v>117</v>
      </c>
      <c r="Q13" s="39">
        <f t="shared" si="3"/>
        <v>2066</v>
      </c>
      <c r="R13" s="39">
        <f t="shared" si="3"/>
        <v>120</v>
      </c>
      <c r="S13" s="39">
        <f t="shared" si="3"/>
        <v>2265</v>
      </c>
      <c r="T13" s="39">
        <f t="shared" si="3"/>
        <v>122</v>
      </c>
      <c r="U13" s="39">
        <f t="shared" si="3"/>
        <v>2438</v>
      </c>
      <c r="V13" s="39">
        <f t="shared" si="3"/>
        <v>126</v>
      </c>
      <c r="W13" s="39">
        <f t="shared" si="3"/>
        <v>2424</v>
      </c>
      <c r="X13" s="39">
        <f t="shared" si="3"/>
        <v>123</v>
      </c>
      <c r="Y13" s="39">
        <f t="shared" si="3"/>
        <v>2441</v>
      </c>
      <c r="Z13" s="39">
        <f t="shared" si="3"/>
        <v>124</v>
      </c>
      <c r="AA13" s="39">
        <f t="shared" si="3"/>
        <v>2570</v>
      </c>
      <c r="AB13" s="39">
        <f t="shared" si="3"/>
        <v>124</v>
      </c>
      <c r="AC13" s="39">
        <f t="shared" si="3"/>
        <v>2455</v>
      </c>
      <c r="AD13" s="39">
        <f t="shared" si="3"/>
        <v>123</v>
      </c>
      <c r="AE13" s="39">
        <f t="shared" si="3"/>
        <v>2419</v>
      </c>
      <c r="AF13" s="39">
        <f t="shared" si="3"/>
        <v>123</v>
      </c>
      <c r="AG13" s="39">
        <f t="shared" si="3"/>
        <v>303</v>
      </c>
      <c r="AH13" s="39">
        <f t="shared" ref="AH13:BC13" si="4">SUM(AH11:AH12)</f>
        <v>18</v>
      </c>
      <c r="AI13" s="39">
        <f t="shared" si="4"/>
        <v>283</v>
      </c>
      <c r="AJ13" s="39">
        <f t="shared" si="4"/>
        <v>16</v>
      </c>
      <c r="AK13" s="39">
        <f t="shared" si="4"/>
        <v>245</v>
      </c>
      <c r="AL13" s="39">
        <f t="shared" si="4"/>
        <v>17</v>
      </c>
      <c r="AM13" s="39">
        <f t="shared" si="4"/>
        <v>0</v>
      </c>
      <c r="AN13" s="39">
        <f t="shared" si="4"/>
        <v>0</v>
      </c>
      <c r="AO13" s="39">
        <f t="shared" si="4"/>
        <v>0</v>
      </c>
      <c r="AP13" s="39">
        <f t="shared" si="4"/>
        <v>0</v>
      </c>
      <c r="AQ13" s="39">
        <f t="shared" si="4"/>
        <v>0</v>
      </c>
      <c r="AR13" s="39">
        <f t="shared" si="4"/>
        <v>0</v>
      </c>
      <c r="AS13" s="39">
        <f t="shared" si="4"/>
        <v>19909</v>
      </c>
      <c r="AT13" s="39">
        <f t="shared" si="4"/>
        <v>1036</v>
      </c>
      <c r="AU13" s="39">
        <f t="shared" si="4"/>
        <v>134</v>
      </c>
      <c r="AV13" s="39">
        <f t="shared" si="4"/>
        <v>1260</v>
      </c>
      <c r="AW13" s="39">
        <f t="shared" si="4"/>
        <v>1394</v>
      </c>
      <c r="AX13" s="39">
        <f t="shared" si="4"/>
        <v>126</v>
      </c>
      <c r="AY13" s="39">
        <f t="shared" si="4"/>
        <v>1085</v>
      </c>
      <c r="AZ13" s="39">
        <f t="shared" si="4"/>
        <v>1211</v>
      </c>
      <c r="BA13" s="39">
        <f t="shared" si="4"/>
        <v>8</v>
      </c>
      <c r="BB13" s="39">
        <f t="shared" si="4"/>
        <v>175</v>
      </c>
      <c r="BC13" s="39">
        <f t="shared" si="4"/>
        <v>183</v>
      </c>
      <c r="BD13" s="49">
        <f>SUM(BC13)/AZ13*100</f>
        <v>15.111478117258464</v>
      </c>
      <c r="BE13" s="39">
        <f>SUM(BE11:BE12)</f>
        <v>45</v>
      </c>
      <c r="BF13" s="39">
        <f>SUM(BF11:BF12)</f>
        <v>11</v>
      </c>
      <c r="BG13" s="39">
        <f>SUM(BG11:BG12)</f>
        <v>3</v>
      </c>
      <c r="BH13" s="39">
        <f>SUM(BH11:BH12)</f>
        <v>10</v>
      </c>
      <c r="BI13" s="39">
        <f>SUM(BI11:BI12)</f>
        <v>140</v>
      </c>
      <c r="BJ13" s="49">
        <f>SUM(BI13)/AZ13*100</f>
        <v>11.560693641618498</v>
      </c>
      <c r="BK13" s="39">
        <f>SUM(BK11:BK12)</f>
        <v>7</v>
      </c>
      <c r="BL13" s="39">
        <f>SUM(BL11:BL12)</f>
        <v>8</v>
      </c>
      <c r="BM13" s="39">
        <f>SUM(BM11:BM12)</f>
        <v>79</v>
      </c>
      <c r="BN13" s="39">
        <f>SUM(BN11:BN12)</f>
        <v>191</v>
      </c>
      <c r="BO13" s="39">
        <f>SUM(BO11:BO12)</f>
        <v>31</v>
      </c>
    </row>
    <row r="14" spans="1:71" ht="9.75" customHeight="1"/>
    <row r="17" spans="1:46" ht="23.25">
      <c r="A17" s="51" t="s">
        <v>120</v>
      </c>
    </row>
    <row r="19" spans="1:46" ht="22.5" customHeight="1">
      <c r="A19" s="22" t="s">
        <v>184</v>
      </c>
    </row>
    <row r="20" spans="1:46">
      <c r="A20" s="25" t="s">
        <v>92</v>
      </c>
      <c r="B20" s="20"/>
      <c r="E20" s="24"/>
      <c r="F20" s="25" t="s">
        <v>93</v>
      </c>
      <c r="H20" s="25"/>
      <c r="J20" s="24"/>
      <c r="K20" s="24"/>
      <c r="L20" s="25" t="s">
        <v>94</v>
      </c>
      <c r="M20" s="24"/>
      <c r="O20" s="24"/>
      <c r="P20" s="24"/>
      <c r="Q20" s="24"/>
      <c r="R20" s="25" t="s">
        <v>95</v>
      </c>
      <c r="S20" s="25"/>
      <c r="T20" s="25"/>
      <c r="U20" s="25"/>
      <c r="V20" s="25"/>
      <c r="W20" s="25"/>
      <c r="X20" s="25"/>
      <c r="Y20" s="25"/>
      <c r="Z20" s="25"/>
      <c r="AA20" s="25" t="s">
        <v>96</v>
      </c>
      <c r="AB20" s="24"/>
      <c r="AC20" s="24"/>
      <c r="AD20" s="24"/>
      <c r="AE20" s="24"/>
      <c r="AF20" s="24"/>
      <c r="AG20" s="24"/>
      <c r="AI20" s="24"/>
      <c r="AL20" s="24"/>
      <c r="AM20" s="24"/>
      <c r="AN20" s="24"/>
      <c r="AO20" s="24"/>
      <c r="AP20" s="21"/>
      <c r="AQ20" s="21"/>
      <c r="AR20" s="24"/>
      <c r="AS20" s="24"/>
      <c r="AT20" s="24"/>
    </row>
    <row r="21" spans="1:46" ht="25.5" customHeight="1">
      <c r="A21" s="22" t="s">
        <v>185</v>
      </c>
    </row>
    <row r="22" spans="1:46" ht="26.25" customHeight="1">
      <c r="A22" s="22" t="s">
        <v>169</v>
      </c>
      <c r="B22" s="17"/>
      <c r="F22" s="22" t="s">
        <v>174</v>
      </c>
      <c r="M22" s="22" t="s">
        <v>170</v>
      </c>
      <c r="U22" s="22" t="s">
        <v>171</v>
      </c>
      <c r="AA22" s="22" t="s">
        <v>172</v>
      </c>
      <c r="AH22" s="32" t="s">
        <v>176</v>
      </c>
      <c r="AM22" s="32" t="s">
        <v>177</v>
      </c>
      <c r="AR22" s="22" t="s">
        <v>88</v>
      </c>
    </row>
  </sheetData>
  <mergeCells count="68">
    <mergeCell ref="S7:T8"/>
    <mergeCell ref="U7:V8"/>
    <mergeCell ref="W7:X8"/>
    <mergeCell ref="Y7:Z8"/>
    <mergeCell ref="AL9:AL10"/>
    <mergeCell ref="AK7:AL8"/>
    <mergeCell ref="AC9:AC10"/>
    <mergeCell ref="AD9:AD10"/>
    <mergeCell ref="AE9:AE10"/>
    <mergeCell ref="AB9:AB10"/>
    <mergeCell ref="AA7:AB8"/>
    <mergeCell ref="S9:S10"/>
    <mergeCell ref="T9:T10"/>
    <mergeCell ref="U9:U10"/>
    <mergeCell ref="V9:V10"/>
    <mergeCell ref="W9:W10"/>
    <mergeCell ref="R9:R10"/>
    <mergeCell ref="AM9:AM10"/>
    <mergeCell ref="AF9:AF10"/>
    <mergeCell ref="AG9:AG10"/>
    <mergeCell ref="AH9:AH10"/>
    <mergeCell ref="AI9:AI10"/>
    <mergeCell ref="AJ9:AJ10"/>
    <mergeCell ref="AK9:AK10"/>
    <mergeCell ref="AA9:AA10"/>
    <mergeCell ref="X9:X10"/>
    <mergeCell ref="Y9:Y10"/>
    <mergeCell ref="Z9:Z10"/>
    <mergeCell ref="AN9:AN10"/>
    <mergeCell ref="AO9:AO10"/>
    <mergeCell ref="Q7:R8"/>
    <mergeCell ref="AM7:AN8"/>
    <mergeCell ref="A2:BO2"/>
    <mergeCell ref="A3:BO3"/>
    <mergeCell ref="A4:BO4"/>
    <mergeCell ref="B6:G7"/>
    <mergeCell ref="H6:P7"/>
    <mergeCell ref="Q6:AT6"/>
    <mergeCell ref="AC7:AD8"/>
    <mergeCell ref="AE7:AF8"/>
    <mergeCell ref="AG7:AH8"/>
    <mergeCell ref="AI7:AJ8"/>
    <mergeCell ref="Q9:Q10"/>
    <mergeCell ref="AU7:AW7"/>
    <mergeCell ref="AO7:AP8"/>
    <mergeCell ref="AQ7:AR8"/>
    <mergeCell ref="AX7:AZ7"/>
    <mergeCell ref="BK7:BL7"/>
    <mergeCell ref="BM7:BN7"/>
    <mergeCell ref="AU8:AU10"/>
    <mergeCell ref="AP9:AP10"/>
    <mergeCell ref="AQ9:AQ10"/>
    <mergeCell ref="AR9:AR10"/>
    <mergeCell ref="AS9:AS10"/>
    <mergeCell ref="AT9:AT10"/>
    <mergeCell ref="AS7:AT8"/>
    <mergeCell ref="BQ6:BS6"/>
    <mergeCell ref="BQ7:BS7"/>
    <mergeCell ref="BQ8:BR8"/>
    <mergeCell ref="AW8:AW10"/>
    <mergeCell ref="AX8:AX10"/>
    <mergeCell ref="AZ8:AZ10"/>
    <mergeCell ref="BA8:BA10"/>
    <mergeCell ref="BC8:BC10"/>
    <mergeCell ref="BA6:BC7"/>
    <mergeCell ref="BK6:BL6"/>
    <mergeCell ref="BM6:BN6"/>
    <mergeCell ref="AU6:AZ6"/>
  </mergeCells>
  <phoneticPr fontId="0" type="noConversion"/>
  <pageMargins left="0.35433070866141703" right="0.15748031496063" top="0.734251969" bottom="0.39370078740157499" header="0.118110236220472" footer="0.118110236220472"/>
  <pageSetup paperSize="9" scale="60" orientation="landscape" r:id="rId1"/>
  <headerFooter alignWithMargins="0">
    <oddFooter>&amp;A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 filterMode="1">
    <tabColor rgb="FF00B050"/>
  </sheetPr>
  <dimension ref="A1:CG161"/>
  <sheetViews>
    <sheetView tabSelected="1" zoomScale="80" zoomScaleNormal="80" workbookViewId="0">
      <pane xSplit="4" ySplit="10" topLeftCell="E11" activePane="bottomRight" state="frozen"/>
      <selection pane="topRight" activeCell="E1" sqref="E1"/>
      <selection pane="bottomLeft" activeCell="A11" sqref="A11"/>
      <selection pane="bottomRight" activeCell="AR59" sqref="AR59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689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689" customWidth="1"/>
    <col min="54" max="54" width="0.7109375" customWidth="1"/>
    <col min="55" max="85" width="9.140625" style="54"/>
  </cols>
  <sheetData>
    <row r="1" spans="1:85" ht="23.25">
      <c r="AZ1" s="16"/>
      <c r="BA1" s="695" t="s">
        <v>447</v>
      </c>
    </row>
    <row r="2" spans="1:85" ht="29.25">
      <c r="A2" s="829" t="s">
        <v>442</v>
      </c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829"/>
      <c r="AC2" s="829"/>
      <c r="AD2" s="829"/>
      <c r="AE2" s="829"/>
      <c r="AF2" s="829"/>
      <c r="AG2" s="829"/>
      <c r="AH2" s="829"/>
      <c r="AI2" s="829"/>
      <c r="AJ2" s="829"/>
      <c r="AK2" s="829"/>
      <c r="AL2" s="829"/>
      <c r="AM2" s="829"/>
      <c r="AN2" s="829"/>
      <c r="AO2" s="829"/>
      <c r="AP2" s="829"/>
      <c r="AQ2" s="829"/>
      <c r="AR2" s="829"/>
      <c r="AS2" s="829"/>
      <c r="AT2" s="829"/>
      <c r="AU2" s="829"/>
      <c r="AV2" s="829"/>
      <c r="AW2" s="829"/>
      <c r="AX2" s="829"/>
      <c r="AY2" s="829"/>
      <c r="AZ2" s="829"/>
      <c r="BA2" s="829"/>
    </row>
    <row r="3" spans="1:85" ht="26.25">
      <c r="A3" s="830" t="s">
        <v>434</v>
      </c>
      <c r="B3" s="830"/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0"/>
      <c r="U3" s="830"/>
      <c r="V3" s="830"/>
      <c r="W3" s="830"/>
      <c r="X3" s="830"/>
      <c r="Y3" s="830"/>
      <c r="Z3" s="830"/>
      <c r="AA3" s="830"/>
      <c r="AB3" s="830"/>
      <c r="AC3" s="830"/>
      <c r="AD3" s="830"/>
      <c r="AE3" s="830"/>
      <c r="AF3" s="830"/>
      <c r="AG3" s="830"/>
      <c r="AH3" s="830"/>
      <c r="AI3" s="830"/>
      <c r="AJ3" s="830"/>
      <c r="AK3" s="830"/>
      <c r="AL3" s="830"/>
      <c r="AM3" s="830"/>
      <c r="AN3" s="830"/>
      <c r="AO3" s="830"/>
      <c r="AP3" s="830"/>
      <c r="AQ3" s="830"/>
      <c r="AR3" s="830"/>
      <c r="AS3" s="830"/>
      <c r="AT3" s="830"/>
      <c r="AU3" s="830"/>
      <c r="AV3" s="830"/>
      <c r="AW3" s="830"/>
      <c r="AX3" s="830"/>
      <c r="AY3" s="830"/>
      <c r="AZ3" s="830"/>
      <c r="BA3" s="830"/>
    </row>
    <row r="4" spans="1:85" ht="23.25" customHeight="1">
      <c r="A4" s="830" t="s">
        <v>207</v>
      </c>
      <c r="B4" s="830"/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</row>
    <row r="5" spans="1:85" ht="12.75" customHeight="1"/>
    <row r="6" spans="1:85" s="5" customFormat="1">
      <c r="A6" s="346"/>
      <c r="B6" s="350"/>
      <c r="C6" s="347"/>
      <c r="D6" s="347"/>
      <c r="E6" s="350" t="s">
        <v>8</v>
      </c>
      <c r="F6" s="350"/>
      <c r="G6" s="346" t="s">
        <v>13</v>
      </c>
      <c r="H6" s="835" t="s">
        <v>17</v>
      </c>
      <c r="I6" s="836"/>
      <c r="J6" s="836"/>
      <c r="K6" s="836"/>
      <c r="L6" s="836"/>
      <c r="M6" s="836"/>
      <c r="N6" s="836"/>
      <c r="O6" s="836"/>
      <c r="P6" s="836"/>
      <c r="Q6" s="836"/>
      <c r="R6" s="836"/>
      <c r="S6" s="836"/>
      <c r="T6" s="836"/>
      <c r="U6" s="836"/>
      <c r="V6" s="836"/>
      <c r="W6" s="836"/>
      <c r="X6" s="836"/>
      <c r="Y6" s="836"/>
      <c r="Z6" s="836"/>
      <c r="AA6" s="836"/>
      <c r="AB6" s="836"/>
      <c r="AC6" s="836"/>
      <c r="AD6" s="836"/>
      <c r="AE6" s="836"/>
      <c r="AF6" s="836"/>
      <c r="AG6" s="836"/>
      <c r="AH6" s="836"/>
      <c r="AI6" s="836"/>
      <c r="AJ6" s="836"/>
      <c r="AK6" s="837"/>
      <c r="AL6" s="835" t="s">
        <v>42</v>
      </c>
      <c r="AM6" s="836"/>
      <c r="AN6" s="836"/>
      <c r="AO6" s="836"/>
      <c r="AP6" s="836"/>
      <c r="AQ6" s="837"/>
      <c r="AR6" s="831" t="s">
        <v>26</v>
      </c>
      <c r="AS6" s="846"/>
      <c r="AT6" s="832"/>
      <c r="AU6" s="690"/>
      <c r="AV6" s="350"/>
      <c r="AW6" s="350" t="s">
        <v>22</v>
      </c>
      <c r="AX6" s="350" t="s">
        <v>22</v>
      </c>
      <c r="AY6" s="350" t="s">
        <v>40</v>
      </c>
      <c r="AZ6" s="348" t="s">
        <v>49</v>
      </c>
      <c r="BA6" s="696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</row>
    <row r="7" spans="1:85" s="5" customFormat="1">
      <c r="A7" s="6" t="s">
        <v>1</v>
      </c>
      <c r="B7" s="351"/>
      <c r="C7" s="8" t="s">
        <v>6</v>
      </c>
      <c r="D7" s="8"/>
      <c r="E7" s="351" t="s">
        <v>10</v>
      </c>
      <c r="F7" s="351" t="s">
        <v>13</v>
      </c>
      <c r="G7" s="6" t="s">
        <v>78</v>
      </c>
      <c r="H7" s="831" t="s">
        <v>208</v>
      </c>
      <c r="I7" s="832"/>
      <c r="J7" s="831" t="s">
        <v>209</v>
      </c>
      <c r="K7" s="832"/>
      <c r="L7" s="831" t="s">
        <v>210</v>
      </c>
      <c r="M7" s="832"/>
      <c r="N7" s="831" t="s">
        <v>211</v>
      </c>
      <c r="O7" s="832"/>
      <c r="P7" s="831" t="s">
        <v>212</v>
      </c>
      <c r="Q7" s="832"/>
      <c r="R7" s="831" t="s">
        <v>213</v>
      </c>
      <c r="S7" s="832"/>
      <c r="T7" s="831" t="s">
        <v>201</v>
      </c>
      <c r="U7" s="832"/>
      <c r="V7" s="831" t="s">
        <v>202</v>
      </c>
      <c r="W7" s="832"/>
      <c r="X7" s="831" t="s">
        <v>111</v>
      </c>
      <c r="Y7" s="832"/>
      <c r="Z7" s="831" t="s">
        <v>112</v>
      </c>
      <c r="AA7" s="832"/>
      <c r="AB7" s="831" t="s">
        <v>113</v>
      </c>
      <c r="AC7" s="832"/>
      <c r="AD7" s="831" t="s">
        <v>114</v>
      </c>
      <c r="AE7" s="832"/>
      <c r="AF7" s="831" t="s">
        <v>115</v>
      </c>
      <c r="AG7" s="832"/>
      <c r="AH7" s="831" t="s">
        <v>116</v>
      </c>
      <c r="AI7" s="832"/>
      <c r="AJ7" s="831" t="s">
        <v>20</v>
      </c>
      <c r="AK7" s="832"/>
      <c r="AL7" s="835" t="s">
        <v>43</v>
      </c>
      <c r="AM7" s="836"/>
      <c r="AN7" s="837"/>
      <c r="AO7" s="835" t="s">
        <v>180</v>
      </c>
      <c r="AP7" s="836"/>
      <c r="AQ7" s="837"/>
      <c r="AR7" s="833"/>
      <c r="AS7" s="847"/>
      <c r="AT7" s="834"/>
      <c r="AU7" s="691" t="s">
        <v>27</v>
      </c>
      <c r="AV7" s="351" t="s">
        <v>22</v>
      </c>
      <c r="AW7" s="351" t="s">
        <v>66</v>
      </c>
      <c r="AX7" s="351" t="s">
        <v>68</v>
      </c>
      <c r="AY7" s="351" t="s">
        <v>38</v>
      </c>
      <c r="AZ7" s="31" t="s">
        <v>72</v>
      </c>
      <c r="BA7" s="691" t="s">
        <v>27</v>
      </c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</row>
    <row r="8" spans="1:85" s="5" customFormat="1">
      <c r="A8" s="6" t="s">
        <v>446</v>
      </c>
      <c r="B8" s="351" t="s">
        <v>5</v>
      </c>
      <c r="C8" s="8" t="s">
        <v>7</v>
      </c>
      <c r="D8" s="8"/>
      <c r="E8" s="351" t="s">
        <v>9</v>
      </c>
      <c r="F8" s="351" t="s">
        <v>14</v>
      </c>
      <c r="G8" s="6" t="s">
        <v>79</v>
      </c>
      <c r="H8" s="833"/>
      <c r="I8" s="834"/>
      <c r="J8" s="833"/>
      <c r="K8" s="834"/>
      <c r="L8" s="833"/>
      <c r="M8" s="834"/>
      <c r="N8" s="833"/>
      <c r="O8" s="834"/>
      <c r="P8" s="833"/>
      <c r="Q8" s="834"/>
      <c r="R8" s="833"/>
      <c r="S8" s="834"/>
      <c r="T8" s="833"/>
      <c r="U8" s="834"/>
      <c r="V8" s="833"/>
      <c r="W8" s="834"/>
      <c r="X8" s="833"/>
      <c r="Y8" s="834"/>
      <c r="Z8" s="833"/>
      <c r="AA8" s="834"/>
      <c r="AB8" s="833"/>
      <c r="AC8" s="834"/>
      <c r="AD8" s="833"/>
      <c r="AE8" s="834"/>
      <c r="AF8" s="833"/>
      <c r="AG8" s="834"/>
      <c r="AH8" s="833"/>
      <c r="AI8" s="834"/>
      <c r="AJ8" s="833"/>
      <c r="AK8" s="834"/>
      <c r="AL8" s="838" t="s">
        <v>21</v>
      </c>
      <c r="AM8" s="8" t="s">
        <v>22</v>
      </c>
      <c r="AN8" s="838" t="s">
        <v>20</v>
      </c>
      <c r="AO8" s="838" t="s">
        <v>21</v>
      </c>
      <c r="AP8" s="8" t="s">
        <v>22</v>
      </c>
      <c r="AQ8" s="838" t="s">
        <v>20</v>
      </c>
      <c r="AR8" s="838" t="s">
        <v>21</v>
      </c>
      <c r="AS8" s="8" t="s">
        <v>22</v>
      </c>
      <c r="AT8" s="838" t="s">
        <v>20</v>
      </c>
      <c r="AU8" s="692" t="s">
        <v>28</v>
      </c>
      <c r="AV8" s="351" t="s">
        <v>37</v>
      </c>
      <c r="AW8" s="351" t="s">
        <v>67</v>
      </c>
      <c r="AX8" s="351" t="s">
        <v>67</v>
      </c>
      <c r="AY8" s="351" t="s">
        <v>39</v>
      </c>
      <c r="AZ8" s="9" t="s">
        <v>73</v>
      </c>
      <c r="BA8" s="692" t="s">
        <v>74</v>
      </c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</row>
    <row r="9" spans="1:85" s="5" customFormat="1">
      <c r="A9" s="6"/>
      <c r="B9" s="351"/>
      <c r="C9" s="8"/>
      <c r="D9" s="8"/>
      <c r="E9" s="351" t="s">
        <v>11</v>
      </c>
      <c r="F9" s="351" t="s">
        <v>15</v>
      </c>
      <c r="G9" s="15" t="s">
        <v>80</v>
      </c>
      <c r="H9" s="838" t="s">
        <v>18</v>
      </c>
      <c r="I9" s="838" t="s">
        <v>19</v>
      </c>
      <c r="J9" s="838" t="s">
        <v>18</v>
      </c>
      <c r="K9" s="838" t="s">
        <v>19</v>
      </c>
      <c r="L9" s="838" t="s">
        <v>18</v>
      </c>
      <c r="M9" s="838" t="s">
        <v>19</v>
      </c>
      <c r="N9" s="838" t="s">
        <v>18</v>
      </c>
      <c r="O9" s="838" t="s">
        <v>19</v>
      </c>
      <c r="P9" s="838" t="s">
        <v>18</v>
      </c>
      <c r="Q9" s="838" t="s">
        <v>19</v>
      </c>
      <c r="R9" s="838" t="s">
        <v>18</v>
      </c>
      <c r="S9" s="838" t="s">
        <v>19</v>
      </c>
      <c r="T9" s="838" t="s">
        <v>18</v>
      </c>
      <c r="U9" s="838" t="s">
        <v>19</v>
      </c>
      <c r="V9" s="838" t="s">
        <v>18</v>
      </c>
      <c r="W9" s="838" t="s">
        <v>19</v>
      </c>
      <c r="X9" s="838" t="s">
        <v>18</v>
      </c>
      <c r="Y9" s="838" t="s">
        <v>19</v>
      </c>
      <c r="Z9" s="838" t="s">
        <v>18</v>
      </c>
      <c r="AA9" s="838" t="s">
        <v>19</v>
      </c>
      <c r="AB9" s="838" t="s">
        <v>18</v>
      </c>
      <c r="AC9" s="838" t="s">
        <v>19</v>
      </c>
      <c r="AD9" s="838" t="s">
        <v>18</v>
      </c>
      <c r="AE9" s="838" t="s">
        <v>19</v>
      </c>
      <c r="AF9" s="838" t="s">
        <v>18</v>
      </c>
      <c r="AG9" s="838" t="s">
        <v>19</v>
      </c>
      <c r="AH9" s="838" t="s">
        <v>18</v>
      </c>
      <c r="AI9" s="838" t="s">
        <v>19</v>
      </c>
      <c r="AJ9" s="838" t="s">
        <v>18</v>
      </c>
      <c r="AK9" s="838" t="s">
        <v>19</v>
      </c>
      <c r="AL9" s="839"/>
      <c r="AM9" s="8" t="s">
        <v>25</v>
      </c>
      <c r="AN9" s="839"/>
      <c r="AO9" s="839"/>
      <c r="AP9" s="8" t="s">
        <v>25</v>
      </c>
      <c r="AQ9" s="839"/>
      <c r="AR9" s="839"/>
      <c r="AS9" s="8" t="s">
        <v>25</v>
      </c>
      <c r="AT9" s="839"/>
      <c r="AU9" s="692"/>
      <c r="AV9" s="172" t="s">
        <v>439</v>
      </c>
      <c r="AW9" s="351" t="s">
        <v>38</v>
      </c>
      <c r="AX9" s="351" t="s">
        <v>38</v>
      </c>
      <c r="AY9" s="351" t="s">
        <v>41</v>
      </c>
      <c r="AZ9" s="9" t="s">
        <v>74</v>
      </c>
      <c r="BA9" s="692" t="s">
        <v>28</v>
      </c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</row>
    <row r="10" spans="1:85" s="5" customFormat="1" ht="21" customHeight="1">
      <c r="A10" s="10" t="s">
        <v>4</v>
      </c>
      <c r="B10" s="352"/>
      <c r="C10" s="349"/>
      <c r="D10" s="349"/>
      <c r="E10" s="13" t="s">
        <v>12</v>
      </c>
      <c r="F10" s="13" t="s">
        <v>16</v>
      </c>
      <c r="G10" s="13" t="s">
        <v>23</v>
      </c>
      <c r="H10" s="840"/>
      <c r="I10" s="840"/>
      <c r="J10" s="840"/>
      <c r="K10" s="840"/>
      <c r="L10" s="840"/>
      <c r="M10" s="840"/>
      <c r="N10" s="840"/>
      <c r="O10" s="840"/>
      <c r="P10" s="840"/>
      <c r="Q10" s="840"/>
      <c r="R10" s="840"/>
      <c r="S10" s="840"/>
      <c r="T10" s="840"/>
      <c r="U10" s="840"/>
      <c r="V10" s="840"/>
      <c r="W10" s="840"/>
      <c r="X10" s="840"/>
      <c r="Y10" s="840"/>
      <c r="Z10" s="840"/>
      <c r="AA10" s="840"/>
      <c r="AB10" s="840"/>
      <c r="AC10" s="840"/>
      <c r="AD10" s="840"/>
      <c r="AE10" s="840"/>
      <c r="AF10" s="840"/>
      <c r="AG10" s="840"/>
      <c r="AH10" s="840"/>
      <c r="AI10" s="840"/>
      <c r="AJ10" s="840"/>
      <c r="AK10" s="840"/>
      <c r="AL10" s="13" t="s">
        <v>24</v>
      </c>
      <c r="AM10" s="14" t="s">
        <v>29</v>
      </c>
      <c r="AN10" s="13" t="s">
        <v>30</v>
      </c>
      <c r="AO10" s="14" t="s">
        <v>31</v>
      </c>
      <c r="AP10" s="10" t="s">
        <v>32</v>
      </c>
      <c r="AQ10" s="10" t="s">
        <v>33</v>
      </c>
      <c r="AR10" s="13" t="s">
        <v>34</v>
      </c>
      <c r="AS10" s="10" t="s">
        <v>35</v>
      </c>
      <c r="AT10" s="10" t="s">
        <v>36</v>
      </c>
      <c r="AU10" s="693" t="s">
        <v>65</v>
      </c>
      <c r="AV10" s="13" t="s">
        <v>69</v>
      </c>
      <c r="AW10" s="13" t="s">
        <v>70</v>
      </c>
      <c r="AX10" s="13" t="s">
        <v>71</v>
      </c>
      <c r="AY10" s="13" t="s">
        <v>75</v>
      </c>
      <c r="AZ10" s="13" t="s">
        <v>76</v>
      </c>
      <c r="BA10" s="693" t="s">
        <v>77</v>
      </c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</row>
    <row r="11" spans="1:85" s="35" customFormat="1">
      <c r="A11" s="78"/>
      <c r="B11" s="78"/>
      <c r="C11" s="78"/>
      <c r="D11" s="78"/>
      <c r="E11" s="78"/>
      <c r="F11" s="78"/>
      <c r="G11" s="78"/>
      <c r="H11" s="79"/>
      <c r="I11" s="230"/>
      <c r="J11" s="79"/>
      <c r="K11" s="230"/>
      <c r="L11" s="83"/>
      <c r="M11" s="230"/>
      <c r="N11" s="83"/>
      <c r="O11" s="230"/>
      <c r="P11" s="83"/>
      <c r="Q11" s="230"/>
      <c r="R11" s="83"/>
      <c r="S11" s="230"/>
      <c r="T11" s="83"/>
      <c r="U11" s="230"/>
      <c r="V11" s="83"/>
      <c r="W11" s="230"/>
      <c r="X11" s="83"/>
      <c r="Y11" s="230"/>
      <c r="Z11" s="83"/>
      <c r="AA11" s="230"/>
      <c r="AB11" s="83"/>
      <c r="AC11" s="230"/>
      <c r="AD11" s="83"/>
      <c r="AE11" s="230"/>
      <c r="AF11" s="83"/>
      <c r="AG11" s="230"/>
      <c r="AH11" s="83"/>
      <c r="AI11" s="230"/>
      <c r="AJ11" s="108"/>
      <c r="AK11" s="84"/>
      <c r="AL11" s="83"/>
      <c r="AM11" s="83"/>
      <c r="AN11" s="84"/>
      <c r="AO11" s="169"/>
      <c r="AP11" s="246"/>
      <c r="AQ11" s="84"/>
      <c r="AR11" s="85"/>
      <c r="AS11" s="85"/>
      <c r="AT11" s="85"/>
      <c r="AU11" s="86"/>
      <c r="AV11" s="83"/>
      <c r="AW11" s="83"/>
      <c r="AX11" s="83"/>
      <c r="AY11" s="83"/>
      <c r="AZ11" s="84"/>
      <c r="BA11" s="86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</row>
    <row r="12" spans="1:85" s="35" customFormat="1" hidden="1">
      <c r="A12" s="722">
        <v>1</v>
      </c>
      <c r="B12" s="722" t="str">
        <f>ป1!B13</f>
        <v>บ้านท่าเนียน</v>
      </c>
      <c r="C12" s="722" t="str">
        <f>ป1!C13</f>
        <v>ปากพะยูน</v>
      </c>
      <c r="D12" s="722">
        <f>ป1!D13</f>
        <v>0</v>
      </c>
      <c r="E12" s="722">
        <f>ป1!E13</f>
        <v>30</v>
      </c>
      <c r="F12" s="722">
        <f>ป1!F13</f>
        <v>4</v>
      </c>
      <c r="G12" s="722" t="str">
        <f>ป1!G13</f>
        <v>ป</v>
      </c>
      <c r="H12" s="722">
        <f>ป1!H13</f>
        <v>2</v>
      </c>
      <c r="I12" s="722">
        <f>ป1!I13</f>
        <v>1</v>
      </c>
      <c r="J12" s="722">
        <f>ป1!J13</f>
        <v>7</v>
      </c>
      <c r="K12" s="722">
        <f>ป1!K13</f>
        <v>1</v>
      </c>
      <c r="L12" s="722">
        <f>ป1!L13</f>
        <v>7</v>
      </c>
      <c r="M12" s="722">
        <f>ป1!M13</f>
        <v>1</v>
      </c>
      <c r="N12" s="722">
        <f>ป1!N13</f>
        <v>3</v>
      </c>
      <c r="O12" s="722">
        <f>ป1!O13</f>
        <v>1</v>
      </c>
      <c r="P12" s="722">
        <f>ป1!P13</f>
        <v>1</v>
      </c>
      <c r="Q12" s="722">
        <f>ป1!Q13</f>
        <v>1</v>
      </c>
      <c r="R12" s="722">
        <f>ป1!R13</f>
        <v>5</v>
      </c>
      <c r="S12" s="722">
        <f>ป1!S13</f>
        <v>1</v>
      </c>
      <c r="T12" s="722">
        <f>ป1!T13</f>
        <v>2</v>
      </c>
      <c r="U12" s="722">
        <f>ป1!U13</f>
        <v>1</v>
      </c>
      <c r="V12" s="722">
        <f>ป1!V13</f>
        <v>3</v>
      </c>
      <c r="W12" s="722">
        <f>ป1!W13</f>
        <v>1</v>
      </c>
      <c r="X12" s="722">
        <f>ป1!X13</f>
        <v>0</v>
      </c>
      <c r="Y12" s="722">
        <f>ป1!Y13</f>
        <v>0</v>
      </c>
      <c r="Z12" s="722">
        <f>ป1!Z13</f>
        <v>0</v>
      </c>
      <c r="AA12" s="722">
        <f>ป1!AA13</f>
        <v>0</v>
      </c>
      <c r="AB12" s="722">
        <f>ป1!AB13</f>
        <v>0</v>
      </c>
      <c r="AC12" s="722">
        <f>ป1!AC13</f>
        <v>0</v>
      </c>
      <c r="AD12" s="722">
        <f>ป1!AD13</f>
        <v>0</v>
      </c>
      <c r="AE12" s="722">
        <f>ป1!AE13</f>
        <v>0</v>
      </c>
      <c r="AF12" s="722">
        <f>ป1!AF13</f>
        <v>0</v>
      </c>
      <c r="AG12" s="722">
        <f>ป1!AG13</f>
        <v>0</v>
      </c>
      <c r="AH12" s="722">
        <f>ป1!AH13</f>
        <v>0</v>
      </c>
      <c r="AI12" s="722">
        <f>ป1!AI13</f>
        <v>0</v>
      </c>
      <c r="AJ12" s="722">
        <f>ป1!AJ13</f>
        <v>30</v>
      </c>
      <c r="AK12" s="722">
        <f>ป1!AK13</f>
        <v>8</v>
      </c>
      <c r="AL12" s="722">
        <f>ป1!AL13</f>
        <v>1</v>
      </c>
      <c r="AM12" s="722">
        <f>ป1!AM13</f>
        <v>2</v>
      </c>
      <c r="AN12" s="722">
        <f>ป1!AN13</f>
        <v>3</v>
      </c>
      <c r="AO12" s="722">
        <f>ป1!AO13</f>
        <v>1</v>
      </c>
      <c r="AP12" s="722">
        <f>ป1!AP13</f>
        <v>2</v>
      </c>
      <c r="AQ12" s="722">
        <f>ป1!AQ13</f>
        <v>3</v>
      </c>
      <c r="AR12" s="722">
        <f>ป1!AR13</f>
        <v>0</v>
      </c>
      <c r="AS12" s="722">
        <f>ป1!AS13</f>
        <v>0</v>
      </c>
      <c r="AT12" s="722">
        <f>ป1!AT13</f>
        <v>0</v>
      </c>
      <c r="AU12" s="723">
        <f>ป1!AU13</f>
        <v>0</v>
      </c>
      <c r="AV12" s="722">
        <f>ป1!AV13</f>
        <v>0</v>
      </c>
      <c r="AW12" s="722">
        <f>ป1!AW13</f>
        <v>0</v>
      </c>
      <c r="AX12" s="722">
        <f>ป1!AX13</f>
        <v>0</v>
      </c>
      <c r="AY12" s="722">
        <f>ป1!AY13</f>
        <v>0</v>
      </c>
      <c r="AZ12" s="722">
        <f>ป1!AZ13</f>
        <v>0</v>
      </c>
      <c r="BA12" s="723">
        <f>ป1!BA13</f>
        <v>0</v>
      </c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</row>
    <row r="13" spans="1:85" s="35" customFormat="1" hidden="1">
      <c r="A13" s="722">
        <v>2</v>
      </c>
      <c r="B13" s="722" t="str">
        <f>ป1!B14</f>
        <v>บ้านนาหยา</v>
      </c>
      <c r="C13" s="722" t="str">
        <f>ป1!C14</f>
        <v>เขาชัยสน</v>
      </c>
      <c r="D13" s="722">
        <f>ป1!D14</f>
        <v>0</v>
      </c>
      <c r="E13" s="722">
        <f>ป1!E14</f>
        <v>30</v>
      </c>
      <c r="F13" s="722">
        <f>ป1!F14</f>
        <v>1</v>
      </c>
      <c r="G13" s="722" t="str">
        <f>ป1!G14</f>
        <v>ป</v>
      </c>
      <c r="H13" s="722">
        <f>ป1!H14</f>
        <v>7</v>
      </c>
      <c r="I13" s="722">
        <f>ป1!I14</f>
        <v>1</v>
      </c>
      <c r="J13" s="722">
        <f>ป1!J14</f>
        <v>5</v>
      </c>
      <c r="K13" s="722">
        <f>ป1!K14</f>
        <v>1</v>
      </c>
      <c r="L13" s="722">
        <f>ป1!L14</f>
        <v>2</v>
      </c>
      <c r="M13" s="722">
        <f>ป1!M14</f>
        <v>1</v>
      </c>
      <c r="N13" s="722">
        <f>ป1!N14</f>
        <v>5</v>
      </c>
      <c r="O13" s="722">
        <f>ป1!O14</f>
        <v>1</v>
      </c>
      <c r="P13" s="722">
        <f>ป1!P14</f>
        <v>6</v>
      </c>
      <c r="Q13" s="722">
        <f>ป1!Q14</f>
        <v>1</v>
      </c>
      <c r="R13" s="722">
        <f>ป1!R14</f>
        <v>7</v>
      </c>
      <c r="S13" s="722">
        <f>ป1!S14</f>
        <v>1</v>
      </c>
      <c r="T13" s="722">
        <f>ป1!T14</f>
        <v>3</v>
      </c>
      <c r="U13" s="722">
        <f>ป1!U14</f>
        <v>1</v>
      </c>
      <c r="V13" s="722">
        <f>ป1!V14</f>
        <v>1</v>
      </c>
      <c r="W13" s="722">
        <f>ป1!W14</f>
        <v>1</v>
      </c>
      <c r="X13" s="722">
        <f>ป1!X14</f>
        <v>0</v>
      </c>
      <c r="Y13" s="722">
        <f>ป1!Y14</f>
        <v>0</v>
      </c>
      <c r="Z13" s="722">
        <f>ป1!Z14</f>
        <v>0</v>
      </c>
      <c r="AA13" s="722">
        <f>ป1!AA14</f>
        <v>0</v>
      </c>
      <c r="AB13" s="722">
        <f>ป1!AB14</f>
        <v>0</v>
      </c>
      <c r="AC13" s="722">
        <f>ป1!AC14</f>
        <v>0</v>
      </c>
      <c r="AD13" s="722">
        <f>ป1!AD14</f>
        <v>0</v>
      </c>
      <c r="AE13" s="722">
        <f>ป1!AE14</f>
        <v>0</v>
      </c>
      <c r="AF13" s="722">
        <f>ป1!AF14</f>
        <v>0</v>
      </c>
      <c r="AG13" s="722">
        <f>ป1!AG14</f>
        <v>0</v>
      </c>
      <c r="AH13" s="722">
        <f>ป1!AH14</f>
        <v>0</v>
      </c>
      <c r="AI13" s="722">
        <f>ป1!AI14</f>
        <v>0</v>
      </c>
      <c r="AJ13" s="722">
        <f>ป1!AJ14</f>
        <v>36</v>
      </c>
      <c r="AK13" s="722">
        <f>ป1!AK14</f>
        <v>8</v>
      </c>
      <c r="AL13" s="722">
        <f>ป1!AL14</f>
        <v>1</v>
      </c>
      <c r="AM13" s="722">
        <f>ป1!AM14</f>
        <v>2</v>
      </c>
      <c r="AN13" s="722">
        <f>ป1!AN14</f>
        <v>3</v>
      </c>
      <c r="AO13" s="722">
        <f>ป1!AO14</f>
        <v>1</v>
      </c>
      <c r="AP13" s="722">
        <f>ป1!AP14</f>
        <v>2</v>
      </c>
      <c r="AQ13" s="722">
        <f>ป1!AQ14</f>
        <v>3</v>
      </c>
      <c r="AR13" s="722">
        <f>ป1!AR14</f>
        <v>0</v>
      </c>
      <c r="AS13" s="722">
        <f>ป1!AS14</f>
        <v>0</v>
      </c>
      <c r="AT13" s="722">
        <f>ป1!AT14</f>
        <v>0</v>
      </c>
      <c r="AU13" s="723">
        <f>ป1!AU14</f>
        <v>0</v>
      </c>
      <c r="AV13" s="722">
        <f>ป1!AV14</f>
        <v>0</v>
      </c>
      <c r="AW13" s="722">
        <f>ป1!AW14</f>
        <v>0</v>
      </c>
      <c r="AX13" s="722">
        <f>ป1!AX14</f>
        <v>0</v>
      </c>
      <c r="AY13" s="722">
        <f>ป1!AY14</f>
        <v>0</v>
      </c>
      <c r="AZ13" s="722">
        <f>ป1!AZ14</f>
        <v>0</v>
      </c>
      <c r="BA13" s="723">
        <f>ป1!BA14</f>
        <v>0</v>
      </c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</row>
    <row r="14" spans="1:85" s="35" customFormat="1" hidden="1">
      <c r="A14" s="722">
        <v>3</v>
      </c>
      <c r="B14" s="722" t="str">
        <f>ป1!B15</f>
        <v>บ้านเกาะโคบ</v>
      </c>
      <c r="C14" s="722" t="str">
        <f>ป1!C15</f>
        <v>ปากพะยูน</v>
      </c>
      <c r="D14" s="722">
        <f>ป1!D15</f>
        <v>0</v>
      </c>
      <c r="E14" s="722">
        <f>ป1!E15</f>
        <v>47</v>
      </c>
      <c r="F14" s="722">
        <f>ป1!F15</f>
        <v>4</v>
      </c>
      <c r="G14" s="722" t="str">
        <f>ป1!G15</f>
        <v>ป</v>
      </c>
      <c r="H14" s="722">
        <f>ป1!H15</f>
        <v>8</v>
      </c>
      <c r="I14" s="722">
        <f>ป1!I15</f>
        <v>1</v>
      </c>
      <c r="J14" s="722">
        <f>ป1!J15</f>
        <v>5</v>
      </c>
      <c r="K14" s="722">
        <f>ป1!K15</f>
        <v>1</v>
      </c>
      <c r="L14" s="722">
        <f>ป1!L15</f>
        <v>5</v>
      </c>
      <c r="M14" s="722">
        <f>ป1!M15</f>
        <v>1</v>
      </c>
      <c r="N14" s="722">
        <f>ป1!N15</f>
        <v>3</v>
      </c>
      <c r="O14" s="722">
        <f>ป1!O15</f>
        <v>1</v>
      </c>
      <c r="P14" s="722">
        <f>ป1!P15</f>
        <v>3</v>
      </c>
      <c r="Q14" s="722">
        <f>ป1!Q15</f>
        <v>1</v>
      </c>
      <c r="R14" s="722">
        <f>ป1!R15</f>
        <v>7</v>
      </c>
      <c r="S14" s="722">
        <f>ป1!S15</f>
        <v>1</v>
      </c>
      <c r="T14" s="722">
        <f>ป1!T15</f>
        <v>5</v>
      </c>
      <c r="U14" s="722">
        <f>ป1!U15</f>
        <v>1</v>
      </c>
      <c r="V14" s="722">
        <f>ป1!V15</f>
        <v>8</v>
      </c>
      <c r="W14" s="722">
        <f>ป1!W15</f>
        <v>1</v>
      </c>
      <c r="X14" s="722">
        <f>ป1!X15</f>
        <v>0</v>
      </c>
      <c r="Y14" s="722">
        <f>ป1!Y15</f>
        <v>0</v>
      </c>
      <c r="Z14" s="722">
        <f>ป1!Z15</f>
        <v>0</v>
      </c>
      <c r="AA14" s="722">
        <f>ป1!AA15</f>
        <v>0</v>
      </c>
      <c r="AB14" s="722">
        <f>ป1!AB15</f>
        <v>0</v>
      </c>
      <c r="AC14" s="722">
        <f>ป1!AC15</f>
        <v>0</v>
      </c>
      <c r="AD14" s="722">
        <f>ป1!AD15</f>
        <v>0</v>
      </c>
      <c r="AE14" s="722">
        <f>ป1!AE15</f>
        <v>0</v>
      </c>
      <c r="AF14" s="722">
        <f>ป1!AF15</f>
        <v>0</v>
      </c>
      <c r="AG14" s="722">
        <f>ป1!AG15</f>
        <v>0</v>
      </c>
      <c r="AH14" s="722">
        <f>ป1!AH15</f>
        <v>0</v>
      </c>
      <c r="AI14" s="722">
        <f>ป1!AI15</f>
        <v>0</v>
      </c>
      <c r="AJ14" s="722">
        <f>ป1!AJ15</f>
        <v>44</v>
      </c>
      <c r="AK14" s="722">
        <f>ป1!AK15</f>
        <v>8</v>
      </c>
      <c r="AL14" s="722">
        <f>ป1!AL15</f>
        <v>1</v>
      </c>
      <c r="AM14" s="722">
        <f>ป1!AM15</f>
        <v>4</v>
      </c>
      <c r="AN14" s="722">
        <f>ป1!AN15</f>
        <v>5</v>
      </c>
      <c r="AO14" s="722">
        <f>ป1!AO15</f>
        <v>1</v>
      </c>
      <c r="AP14" s="722">
        <f>ป1!AP15</f>
        <v>3</v>
      </c>
      <c r="AQ14" s="722">
        <f>ป1!AQ15</f>
        <v>4</v>
      </c>
      <c r="AR14" s="722">
        <f>ป1!AR15</f>
        <v>0</v>
      </c>
      <c r="AS14" s="722">
        <f>ป1!AS15</f>
        <v>1</v>
      </c>
      <c r="AT14" s="722">
        <f>ป1!AT15</f>
        <v>1</v>
      </c>
      <c r="AU14" s="723">
        <f>ป1!AU15</f>
        <v>25</v>
      </c>
      <c r="AV14" s="722">
        <f>ป1!AV15</f>
        <v>1</v>
      </c>
      <c r="AW14" s="722">
        <f>ป1!AW15</f>
        <v>0</v>
      </c>
      <c r="AX14" s="722">
        <f>ป1!AX15</f>
        <v>0</v>
      </c>
      <c r="AY14" s="722">
        <f>ป1!AY15</f>
        <v>0</v>
      </c>
      <c r="AZ14" s="722">
        <f>ป1!AZ15</f>
        <v>0</v>
      </c>
      <c r="BA14" s="723">
        <f>ป1!BA15</f>
        <v>0</v>
      </c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</row>
    <row r="15" spans="1:85" s="35" customFormat="1" hidden="1">
      <c r="A15" s="722">
        <v>4</v>
      </c>
      <c r="B15" s="722" t="str">
        <f>ป1!B16</f>
        <v>วัดปลักปอม</v>
      </c>
      <c r="C15" s="722" t="str">
        <f>ป1!C16</f>
        <v>ตะโหมด</v>
      </c>
      <c r="D15" s="722">
        <f>ป1!D16</f>
        <v>0</v>
      </c>
      <c r="E15" s="722">
        <f>ป1!E16</f>
        <v>15</v>
      </c>
      <c r="F15" s="722">
        <f>ป1!F16</f>
        <v>4</v>
      </c>
      <c r="G15" s="722" t="str">
        <f>ป1!G16</f>
        <v>ป</v>
      </c>
      <c r="H15" s="722">
        <f>ป1!H16</f>
        <v>6</v>
      </c>
      <c r="I15" s="722">
        <f>ป1!I16</f>
        <v>1</v>
      </c>
      <c r="J15" s="722">
        <f>ป1!J16</f>
        <v>6</v>
      </c>
      <c r="K15" s="722">
        <f>ป1!K16</f>
        <v>1</v>
      </c>
      <c r="L15" s="722">
        <f>ป1!L16</f>
        <v>4</v>
      </c>
      <c r="M15" s="722">
        <f>ป1!M16</f>
        <v>1</v>
      </c>
      <c r="N15" s="722">
        <f>ป1!N16</f>
        <v>8</v>
      </c>
      <c r="O15" s="722">
        <f>ป1!O16</f>
        <v>1</v>
      </c>
      <c r="P15" s="722">
        <f>ป1!P16</f>
        <v>7</v>
      </c>
      <c r="Q15" s="722">
        <f>ป1!Q16</f>
        <v>1</v>
      </c>
      <c r="R15" s="722">
        <f>ป1!R16</f>
        <v>8</v>
      </c>
      <c r="S15" s="722">
        <f>ป1!S16</f>
        <v>1</v>
      </c>
      <c r="T15" s="722">
        <f>ป1!T16</f>
        <v>2</v>
      </c>
      <c r="U15" s="722">
        <f>ป1!U16</f>
        <v>1</v>
      </c>
      <c r="V15" s="722">
        <f>ป1!V16</f>
        <v>7</v>
      </c>
      <c r="W15" s="722">
        <f>ป1!W16</f>
        <v>1</v>
      </c>
      <c r="X15" s="722">
        <f>ป1!X16</f>
        <v>0</v>
      </c>
      <c r="Y15" s="722">
        <f>ป1!Y16</f>
        <v>0</v>
      </c>
      <c r="Z15" s="722">
        <f>ป1!Z16</f>
        <v>0</v>
      </c>
      <c r="AA15" s="722">
        <f>ป1!AA16</f>
        <v>0</v>
      </c>
      <c r="AB15" s="722">
        <f>ป1!AB16</f>
        <v>0</v>
      </c>
      <c r="AC15" s="722">
        <f>ป1!AC16</f>
        <v>0</v>
      </c>
      <c r="AD15" s="722">
        <f>ป1!AD16</f>
        <v>0</v>
      </c>
      <c r="AE15" s="722">
        <f>ป1!AE16</f>
        <v>0</v>
      </c>
      <c r="AF15" s="722">
        <f>ป1!AF16</f>
        <v>0</v>
      </c>
      <c r="AG15" s="722">
        <f>ป1!AG16</f>
        <v>0</v>
      </c>
      <c r="AH15" s="722">
        <f>ป1!AH16</f>
        <v>0</v>
      </c>
      <c r="AI15" s="722">
        <f>ป1!AI16</f>
        <v>0</v>
      </c>
      <c r="AJ15" s="722">
        <f>ป1!AJ16</f>
        <v>48</v>
      </c>
      <c r="AK15" s="722">
        <f>ป1!AK16</f>
        <v>8</v>
      </c>
      <c r="AL15" s="722">
        <f>ป1!AL16</f>
        <v>1</v>
      </c>
      <c r="AM15" s="722">
        <f>ป1!AM16</f>
        <v>4</v>
      </c>
      <c r="AN15" s="722">
        <f>ป1!AN16</f>
        <v>5</v>
      </c>
      <c r="AO15" s="722">
        <f>ป1!AO16</f>
        <v>1</v>
      </c>
      <c r="AP15" s="722">
        <f>ป1!AP16</f>
        <v>3</v>
      </c>
      <c r="AQ15" s="722">
        <f>ป1!AQ16</f>
        <v>4</v>
      </c>
      <c r="AR15" s="722">
        <f>ป1!AR16</f>
        <v>0</v>
      </c>
      <c r="AS15" s="722">
        <f>ป1!AS16</f>
        <v>1</v>
      </c>
      <c r="AT15" s="722">
        <f>ป1!AT16</f>
        <v>1</v>
      </c>
      <c r="AU15" s="723">
        <f>ป1!AU16</f>
        <v>25</v>
      </c>
      <c r="AV15" s="722">
        <f>ป1!AV16</f>
        <v>1</v>
      </c>
      <c r="AW15" s="722">
        <f>ป1!AW16</f>
        <v>0</v>
      </c>
      <c r="AX15" s="722">
        <f>ป1!AX16</f>
        <v>0</v>
      </c>
      <c r="AY15" s="722">
        <f>ป1!AY16</f>
        <v>0</v>
      </c>
      <c r="AZ15" s="722">
        <f>ป1!AZ16</f>
        <v>0</v>
      </c>
      <c r="BA15" s="723">
        <f>ป1!BA16</f>
        <v>0</v>
      </c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</row>
    <row r="16" spans="1:85" s="35" customFormat="1" hidden="1">
      <c r="A16" s="722">
        <v>5</v>
      </c>
      <c r="B16" s="722" t="str">
        <f>ป1!B17</f>
        <v>บ้านไสนายขัน</v>
      </c>
      <c r="C16" s="722" t="str">
        <f>ป1!C17</f>
        <v>เขาชัยสน</v>
      </c>
      <c r="D16" s="722">
        <f>ป1!D17</f>
        <v>0</v>
      </c>
      <c r="E16" s="722">
        <f>ป1!E17</f>
        <v>30</v>
      </c>
      <c r="F16" s="722">
        <f>ป1!F17</f>
        <v>1</v>
      </c>
      <c r="G16" s="722" t="str">
        <f>ป1!G17</f>
        <v>ป</v>
      </c>
      <c r="H16" s="722">
        <f>ป1!H17</f>
        <v>5</v>
      </c>
      <c r="I16" s="722">
        <f>ป1!I17</f>
        <v>1</v>
      </c>
      <c r="J16" s="722">
        <f>ป1!J17</f>
        <v>9</v>
      </c>
      <c r="K16" s="722">
        <f>ป1!K17</f>
        <v>1</v>
      </c>
      <c r="L16" s="722">
        <f>ป1!L17</f>
        <v>3</v>
      </c>
      <c r="M16" s="722">
        <f>ป1!M17</f>
        <v>1</v>
      </c>
      <c r="N16" s="722">
        <f>ป1!N17</f>
        <v>7</v>
      </c>
      <c r="O16" s="722">
        <f>ป1!O17</f>
        <v>1</v>
      </c>
      <c r="P16" s="722">
        <f>ป1!P17</f>
        <v>5</v>
      </c>
      <c r="Q16" s="722">
        <f>ป1!Q17</f>
        <v>1</v>
      </c>
      <c r="R16" s="722">
        <f>ป1!R17</f>
        <v>7</v>
      </c>
      <c r="S16" s="722">
        <f>ป1!S17</f>
        <v>1</v>
      </c>
      <c r="T16" s="722">
        <f>ป1!T17</f>
        <v>10</v>
      </c>
      <c r="U16" s="722">
        <f>ป1!U17</f>
        <v>1</v>
      </c>
      <c r="V16" s="722">
        <f>ป1!V17</f>
        <v>9</v>
      </c>
      <c r="W16" s="722">
        <f>ป1!W17</f>
        <v>1</v>
      </c>
      <c r="X16" s="722">
        <f>ป1!X17</f>
        <v>0</v>
      </c>
      <c r="Y16" s="722">
        <f>ป1!Y17</f>
        <v>0</v>
      </c>
      <c r="Z16" s="722">
        <f>ป1!Z17</f>
        <v>0</v>
      </c>
      <c r="AA16" s="722">
        <f>ป1!AA17</f>
        <v>0</v>
      </c>
      <c r="AB16" s="722">
        <f>ป1!AB17</f>
        <v>0</v>
      </c>
      <c r="AC16" s="722">
        <f>ป1!AC17</f>
        <v>0</v>
      </c>
      <c r="AD16" s="722">
        <f>ป1!AD17</f>
        <v>0</v>
      </c>
      <c r="AE16" s="722">
        <f>ป1!AE17</f>
        <v>0</v>
      </c>
      <c r="AF16" s="722">
        <f>ป1!AF17</f>
        <v>0</v>
      </c>
      <c r="AG16" s="722">
        <f>ป1!AG17</f>
        <v>0</v>
      </c>
      <c r="AH16" s="722">
        <f>ป1!AH17</f>
        <v>0</v>
      </c>
      <c r="AI16" s="722">
        <f>ป1!AI17</f>
        <v>0</v>
      </c>
      <c r="AJ16" s="722">
        <f>ป1!AJ17</f>
        <v>55</v>
      </c>
      <c r="AK16" s="722">
        <f>ป1!AK17</f>
        <v>8</v>
      </c>
      <c r="AL16" s="722">
        <f>ป1!AL17</f>
        <v>1</v>
      </c>
      <c r="AM16" s="722">
        <f>ป1!AM17</f>
        <v>4</v>
      </c>
      <c r="AN16" s="722">
        <f>ป1!AN17</f>
        <v>5</v>
      </c>
      <c r="AO16" s="722">
        <f>ป1!AO17</f>
        <v>1</v>
      </c>
      <c r="AP16" s="722">
        <f>ป1!AP17</f>
        <v>3</v>
      </c>
      <c r="AQ16" s="722">
        <f>ป1!AQ17</f>
        <v>4</v>
      </c>
      <c r="AR16" s="722">
        <f>ป1!AR17</f>
        <v>0</v>
      </c>
      <c r="AS16" s="722">
        <f>ป1!AS17</f>
        <v>1</v>
      </c>
      <c r="AT16" s="722">
        <f>ป1!AT17</f>
        <v>1</v>
      </c>
      <c r="AU16" s="723">
        <f>ป1!AU17</f>
        <v>25</v>
      </c>
      <c r="AV16" s="722">
        <f>ป1!AV17</f>
        <v>1</v>
      </c>
      <c r="AW16" s="722">
        <f>ป1!AW17</f>
        <v>0</v>
      </c>
      <c r="AX16" s="722">
        <f>ป1!AX17</f>
        <v>0</v>
      </c>
      <c r="AY16" s="722">
        <f>ป1!AY17</f>
        <v>0</v>
      </c>
      <c r="AZ16" s="722">
        <f>ป1!AZ17</f>
        <v>0</v>
      </c>
      <c r="BA16" s="723">
        <f>ป1!BA17</f>
        <v>0</v>
      </c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</row>
    <row r="17" spans="1:85" s="35" customFormat="1" hidden="1">
      <c r="A17" s="722">
        <v>6</v>
      </c>
      <c r="B17" s="722" t="str">
        <f>ป1!B18</f>
        <v>วัดสังฆวราราม</v>
      </c>
      <c r="C17" s="722" t="str">
        <f>ป1!C18</f>
        <v>บางแก้ว</v>
      </c>
      <c r="D17" s="722">
        <f>ป1!D18</f>
        <v>0</v>
      </c>
      <c r="E17" s="722">
        <f>ป1!E18</f>
        <v>18</v>
      </c>
      <c r="F17" s="722">
        <f>ป1!F18</f>
        <v>4</v>
      </c>
      <c r="G17" s="722" t="str">
        <f>ป1!G18</f>
        <v>ป</v>
      </c>
      <c r="H17" s="722">
        <f>ป1!H18</f>
        <v>0</v>
      </c>
      <c r="I17" s="722">
        <f>ป1!I18</f>
        <v>0</v>
      </c>
      <c r="J17" s="722">
        <f>ป1!J18</f>
        <v>0</v>
      </c>
      <c r="K17" s="722">
        <f>ป1!K18</f>
        <v>0</v>
      </c>
      <c r="L17" s="722">
        <f>ป1!L18</f>
        <v>10</v>
      </c>
      <c r="M17" s="722">
        <f>ป1!M18</f>
        <v>1</v>
      </c>
      <c r="N17" s="722">
        <f>ป1!N18</f>
        <v>10</v>
      </c>
      <c r="O17" s="722">
        <f>ป1!O18</f>
        <v>1</v>
      </c>
      <c r="P17" s="722">
        <f>ป1!P18</f>
        <v>12</v>
      </c>
      <c r="Q17" s="722">
        <f>ป1!Q18</f>
        <v>1</v>
      </c>
      <c r="R17" s="722">
        <f>ป1!R18</f>
        <v>4</v>
      </c>
      <c r="S17" s="722">
        <f>ป1!S18</f>
        <v>1</v>
      </c>
      <c r="T17" s="722">
        <f>ป1!T18</f>
        <v>9</v>
      </c>
      <c r="U17" s="722">
        <f>ป1!U18</f>
        <v>1</v>
      </c>
      <c r="V17" s="722">
        <f>ป1!V18</f>
        <v>10</v>
      </c>
      <c r="W17" s="722">
        <f>ป1!W18</f>
        <v>1</v>
      </c>
      <c r="X17" s="722">
        <f>ป1!X18</f>
        <v>0</v>
      </c>
      <c r="Y17" s="722">
        <f>ป1!Y18</f>
        <v>0</v>
      </c>
      <c r="Z17" s="722">
        <f>ป1!Z18</f>
        <v>0</v>
      </c>
      <c r="AA17" s="722">
        <f>ป1!AA18</f>
        <v>0</v>
      </c>
      <c r="AB17" s="722">
        <f>ป1!AB18</f>
        <v>0</v>
      </c>
      <c r="AC17" s="722">
        <f>ป1!AC18</f>
        <v>0</v>
      </c>
      <c r="AD17" s="722">
        <f>ป1!AD18</f>
        <v>0</v>
      </c>
      <c r="AE17" s="722">
        <f>ป1!AE18</f>
        <v>0</v>
      </c>
      <c r="AF17" s="722">
        <f>ป1!AF18</f>
        <v>0</v>
      </c>
      <c r="AG17" s="722">
        <f>ป1!AG18</f>
        <v>0</v>
      </c>
      <c r="AH17" s="722">
        <f>ป1!AH18</f>
        <v>0</v>
      </c>
      <c r="AI17" s="722">
        <f>ป1!AI18</f>
        <v>0</v>
      </c>
      <c r="AJ17" s="722">
        <f>ป1!AJ18</f>
        <v>55</v>
      </c>
      <c r="AK17" s="722">
        <f>ป1!AK18</f>
        <v>6</v>
      </c>
      <c r="AL17" s="722">
        <f>ป1!AL18</f>
        <v>1</v>
      </c>
      <c r="AM17" s="722">
        <f>ป1!AM18</f>
        <v>4</v>
      </c>
      <c r="AN17" s="722">
        <f>ป1!AN18</f>
        <v>5</v>
      </c>
      <c r="AO17" s="722">
        <f>ป1!AO18</f>
        <v>1</v>
      </c>
      <c r="AP17" s="722">
        <f>ป1!AP18</f>
        <v>3</v>
      </c>
      <c r="AQ17" s="722">
        <f>ป1!AQ18</f>
        <v>4</v>
      </c>
      <c r="AR17" s="722">
        <f>ป1!AR18</f>
        <v>0</v>
      </c>
      <c r="AS17" s="722">
        <f>ป1!AS18</f>
        <v>1</v>
      </c>
      <c r="AT17" s="722">
        <f>ป1!AT18</f>
        <v>1</v>
      </c>
      <c r="AU17" s="723">
        <f>ป1!AU18</f>
        <v>25</v>
      </c>
      <c r="AV17" s="722">
        <f>ป1!AV18</f>
        <v>1</v>
      </c>
      <c r="AW17" s="722">
        <f>ป1!AW18</f>
        <v>0</v>
      </c>
      <c r="AX17" s="722">
        <f>ป1!AX18</f>
        <v>0</v>
      </c>
      <c r="AY17" s="722">
        <f>ป1!AY18</f>
        <v>0</v>
      </c>
      <c r="AZ17" s="722">
        <f>ป1!AZ18</f>
        <v>0</v>
      </c>
      <c r="BA17" s="723">
        <f>ป1!BA18</f>
        <v>0</v>
      </c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</row>
    <row r="18" spans="1:85" s="35" customFormat="1" hidden="1">
      <c r="A18" s="722">
        <v>7</v>
      </c>
      <c r="B18" s="722" t="str">
        <f>ป1!B19</f>
        <v>วัดโตนด</v>
      </c>
      <c r="C18" s="722" t="str">
        <f>ป1!C19</f>
        <v>บางแก้ว</v>
      </c>
      <c r="D18" s="722">
        <f>ป1!D19</f>
        <v>0</v>
      </c>
      <c r="E18" s="722">
        <f>ป1!E19</f>
        <v>12</v>
      </c>
      <c r="F18" s="722">
        <f>ป1!F19</f>
        <v>4</v>
      </c>
      <c r="G18" s="722" t="str">
        <f>ป1!G19</f>
        <v>ป</v>
      </c>
      <c r="H18" s="722">
        <f>ป1!H19</f>
        <v>8</v>
      </c>
      <c r="I18" s="722">
        <f>ป1!I19</f>
        <v>1</v>
      </c>
      <c r="J18" s="722">
        <f>ป1!J19</f>
        <v>4</v>
      </c>
      <c r="K18" s="722">
        <f>ป1!K19</f>
        <v>1</v>
      </c>
      <c r="L18" s="722">
        <f>ป1!L19</f>
        <v>8</v>
      </c>
      <c r="M18" s="722">
        <f>ป1!M19</f>
        <v>1</v>
      </c>
      <c r="N18" s="722">
        <f>ป1!N19</f>
        <v>7</v>
      </c>
      <c r="O18" s="722">
        <f>ป1!O19</f>
        <v>1</v>
      </c>
      <c r="P18" s="722">
        <f>ป1!P19</f>
        <v>7</v>
      </c>
      <c r="Q18" s="722">
        <f>ป1!Q19</f>
        <v>1</v>
      </c>
      <c r="R18" s="722">
        <f>ป1!R19</f>
        <v>7</v>
      </c>
      <c r="S18" s="722">
        <f>ป1!S19</f>
        <v>1</v>
      </c>
      <c r="T18" s="722">
        <f>ป1!T19</f>
        <v>8</v>
      </c>
      <c r="U18" s="722">
        <f>ป1!U19</f>
        <v>1</v>
      </c>
      <c r="V18" s="722">
        <f>ป1!V19</f>
        <v>10</v>
      </c>
      <c r="W18" s="722">
        <f>ป1!W19</f>
        <v>1</v>
      </c>
      <c r="X18" s="722">
        <f>ป1!X19</f>
        <v>0</v>
      </c>
      <c r="Y18" s="722">
        <f>ป1!Y19</f>
        <v>0</v>
      </c>
      <c r="Z18" s="722">
        <f>ป1!Z19</f>
        <v>0</v>
      </c>
      <c r="AA18" s="722">
        <f>ป1!AA19</f>
        <v>0</v>
      </c>
      <c r="AB18" s="722">
        <f>ป1!AB19</f>
        <v>0</v>
      </c>
      <c r="AC18" s="722">
        <f>ป1!AC19</f>
        <v>0</v>
      </c>
      <c r="AD18" s="722">
        <f>ป1!AD19</f>
        <v>0</v>
      </c>
      <c r="AE18" s="722">
        <f>ป1!AE19</f>
        <v>0</v>
      </c>
      <c r="AF18" s="722">
        <f>ป1!AF19</f>
        <v>0</v>
      </c>
      <c r="AG18" s="722">
        <f>ป1!AG19</f>
        <v>0</v>
      </c>
      <c r="AH18" s="722">
        <f>ป1!AH19</f>
        <v>0</v>
      </c>
      <c r="AI18" s="722">
        <f>ป1!AI19</f>
        <v>0</v>
      </c>
      <c r="AJ18" s="722">
        <f>ป1!AJ19</f>
        <v>59</v>
      </c>
      <c r="AK18" s="722">
        <f>ป1!AK19</f>
        <v>8</v>
      </c>
      <c r="AL18" s="722">
        <f>ป1!AL19</f>
        <v>1</v>
      </c>
      <c r="AM18" s="722">
        <f>ป1!AM19</f>
        <v>4</v>
      </c>
      <c r="AN18" s="722">
        <f>ป1!AN19</f>
        <v>5</v>
      </c>
      <c r="AO18" s="722">
        <f>ป1!AO19</f>
        <v>1</v>
      </c>
      <c r="AP18" s="722">
        <f>ป1!AP19</f>
        <v>3</v>
      </c>
      <c r="AQ18" s="722">
        <f>ป1!AQ19</f>
        <v>4</v>
      </c>
      <c r="AR18" s="722">
        <f>ป1!AR19</f>
        <v>0</v>
      </c>
      <c r="AS18" s="722">
        <f>ป1!AS19</f>
        <v>1</v>
      </c>
      <c r="AT18" s="722">
        <f>ป1!AT19</f>
        <v>1</v>
      </c>
      <c r="AU18" s="723">
        <f>ป1!AU19</f>
        <v>25</v>
      </c>
      <c r="AV18" s="722">
        <f>ป1!AV19</f>
        <v>1</v>
      </c>
      <c r="AW18" s="722">
        <f>ป1!AW19</f>
        <v>0</v>
      </c>
      <c r="AX18" s="722">
        <f>ป1!AX19</f>
        <v>0</v>
      </c>
      <c r="AY18" s="722">
        <f>ป1!AY19</f>
        <v>0</v>
      </c>
      <c r="AZ18" s="722">
        <f>ป1!AZ19</f>
        <v>0</v>
      </c>
      <c r="BA18" s="723">
        <f>ป1!BA19</f>
        <v>0</v>
      </c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</row>
    <row r="19" spans="1:85" s="35" customFormat="1" hidden="1">
      <c r="A19" s="722">
        <v>8</v>
      </c>
      <c r="B19" s="722" t="str">
        <f>ป1!B20</f>
        <v>บ้านทุ่งหนองสิบบาท</v>
      </c>
      <c r="C19" s="722" t="str">
        <f>ป1!C20</f>
        <v>ตะโหมด</v>
      </c>
      <c r="D19" s="722">
        <f>ป1!D20</f>
        <v>0</v>
      </c>
      <c r="E19" s="722">
        <f>ป1!E20</f>
        <v>22</v>
      </c>
      <c r="F19" s="722">
        <f>ป1!F20</f>
        <v>4</v>
      </c>
      <c r="G19" s="722" t="str">
        <f>ป1!G20</f>
        <v>ป</v>
      </c>
      <c r="H19" s="722">
        <f>ป1!H20</f>
        <v>3</v>
      </c>
      <c r="I19" s="722">
        <f>ป1!I20</f>
        <v>1</v>
      </c>
      <c r="J19" s="722">
        <f>ป1!J20</f>
        <v>5</v>
      </c>
      <c r="K19" s="722">
        <f>ป1!K20</f>
        <v>1</v>
      </c>
      <c r="L19" s="722">
        <f>ป1!L20</f>
        <v>7</v>
      </c>
      <c r="M19" s="722">
        <f>ป1!M20</f>
        <v>1</v>
      </c>
      <c r="N19" s="722">
        <f>ป1!N20</f>
        <v>8</v>
      </c>
      <c r="O19" s="722">
        <f>ป1!O20</f>
        <v>1</v>
      </c>
      <c r="P19" s="722">
        <f>ป1!P20</f>
        <v>9</v>
      </c>
      <c r="Q19" s="722">
        <f>ป1!Q20</f>
        <v>1</v>
      </c>
      <c r="R19" s="722">
        <f>ป1!R20</f>
        <v>0</v>
      </c>
      <c r="S19" s="722">
        <f>ป1!S20</f>
        <v>0</v>
      </c>
      <c r="T19" s="722">
        <f>ป1!T20</f>
        <v>4</v>
      </c>
      <c r="U19" s="722">
        <f>ป1!U20</f>
        <v>1</v>
      </c>
      <c r="V19" s="722">
        <f>ป1!V20</f>
        <v>5</v>
      </c>
      <c r="W19" s="722">
        <f>ป1!W20</f>
        <v>1</v>
      </c>
      <c r="X19" s="722">
        <f>ป1!X20</f>
        <v>0</v>
      </c>
      <c r="Y19" s="722">
        <f>ป1!Y20</f>
        <v>0</v>
      </c>
      <c r="Z19" s="722">
        <f>ป1!Z20</f>
        <v>0</v>
      </c>
      <c r="AA19" s="722">
        <f>ป1!AA20</f>
        <v>0</v>
      </c>
      <c r="AB19" s="722">
        <f>ป1!AB20</f>
        <v>0</v>
      </c>
      <c r="AC19" s="722">
        <f>ป1!AC20</f>
        <v>0</v>
      </c>
      <c r="AD19" s="722">
        <f>ป1!AD20</f>
        <v>0</v>
      </c>
      <c r="AE19" s="722">
        <f>ป1!AE20</f>
        <v>0</v>
      </c>
      <c r="AF19" s="722">
        <f>ป1!AF20</f>
        <v>0</v>
      </c>
      <c r="AG19" s="722">
        <f>ป1!AG20</f>
        <v>0</v>
      </c>
      <c r="AH19" s="722">
        <f>ป1!AH20</f>
        <v>0</v>
      </c>
      <c r="AI19" s="722">
        <f>ป1!AI20</f>
        <v>0</v>
      </c>
      <c r="AJ19" s="722">
        <f>ป1!AJ20</f>
        <v>41</v>
      </c>
      <c r="AK19" s="722">
        <f>ป1!AK20</f>
        <v>7</v>
      </c>
      <c r="AL19" s="722">
        <f>ป1!AL20</f>
        <v>1</v>
      </c>
      <c r="AM19" s="722">
        <f>ป1!AM20</f>
        <v>4</v>
      </c>
      <c r="AN19" s="722">
        <f>ป1!AN20</f>
        <v>5</v>
      </c>
      <c r="AO19" s="722">
        <f>ป1!AO20</f>
        <v>1</v>
      </c>
      <c r="AP19" s="722">
        <f>ป1!AP20</f>
        <v>3</v>
      </c>
      <c r="AQ19" s="722">
        <f>ป1!AQ20</f>
        <v>4</v>
      </c>
      <c r="AR19" s="722">
        <f>ป1!AR20</f>
        <v>0</v>
      </c>
      <c r="AS19" s="722">
        <f>ป1!AS20</f>
        <v>1</v>
      </c>
      <c r="AT19" s="722">
        <f>ป1!AT20</f>
        <v>1</v>
      </c>
      <c r="AU19" s="723">
        <f>ป1!AU20</f>
        <v>25</v>
      </c>
      <c r="AV19" s="722">
        <f>ป1!AV20</f>
        <v>0</v>
      </c>
      <c r="AW19" s="722">
        <f>ป1!AW20</f>
        <v>0</v>
      </c>
      <c r="AX19" s="722">
        <f>ป1!AX20</f>
        <v>0</v>
      </c>
      <c r="AY19" s="722">
        <f>ป1!AY20</f>
        <v>0</v>
      </c>
      <c r="AZ19" s="722">
        <f>ป1!AZ20</f>
        <v>1</v>
      </c>
      <c r="BA19" s="723">
        <f>ป1!BA20</f>
        <v>25</v>
      </c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</row>
    <row r="20" spans="1:85" s="35" customFormat="1" hidden="1">
      <c r="A20" s="722">
        <v>9</v>
      </c>
      <c r="B20" s="722" t="str">
        <f>ป1!B21</f>
        <v>วัดควนนางพิมพ์</v>
      </c>
      <c r="C20" s="722" t="str">
        <f>ป1!C21</f>
        <v>ปากพะยูน</v>
      </c>
      <c r="D20" s="722">
        <f>ป1!D21</f>
        <v>0</v>
      </c>
      <c r="E20" s="722">
        <f>ป1!E21</f>
        <v>35</v>
      </c>
      <c r="F20" s="722">
        <f>ป1!F21</f>
        <v>4</v>
      </c>
      <c r="G20" s="722" t="str">
        <f>ป1!G21</f>
        <v>ป</v>
      </c>
      <c r="H20" s="722">
        <f>ป1!H21</f>
        <v>5</v>
      </c>
      <c r="I20" s="722">
        <f>ป1!I21</f>
        <v>1</v>
      </c>
      <c r="J20" s="722">
        <f>ป1!J21</f>
        <v>9</v>
      </c>
      <c r="K20" s="722">
        <f>ป1!K21</f>
        <v>1</v>
      </c>
      <c r="L20" s="722">
        <f>ป1!L21</f>
        <v>12</v>
      </c>
      <c r="M20" s="722">
        <f>ป1!M21</f>
        <v>1</v>
      </c>
      <c r="N20" s="722">
        <f>ป1!N21</f>
        <v>4</v>
      </c>
      <c r="O20" s="722">
        <f>ป1!O21</f>
        <v>1</v>
      </c>
      <c r="P20" s="722">
        <f>ป1!P21</f>
        <v>1</v>
      </c>
      <c r="Q20" s="722">
        <f>ป1!Q21</f>
        <v>1</v>
      </c>
      <c r="R20" s="722">
        <f>ป1!R21</f>
        <v>3</v>
      </c>
      <c r="S20" s="722">
        <f>ป1!S21</f>
        <v>1</v>
      </c>
      <c r="T20" s="722">
        <f>ป1!T21</f>
        <v>3</v>
      </c>
      <c r="U20" s="722">
        <f>ป1!U21</f>
        <v>1</v>
      </c>
      <c r="V20" s="722">
        <f>ป1!V21</f>
        <v>8</v>
      </c>
      <c r="W20" s="722">
        <f>ป1!W21</f>
        <v>1</v>
      </c>
      <c r="X20" s="722">
        <f>ป1!X21</f>
        <v>0</v>
      </c>
      <c r="Y20" s="722">
        <f>ป1!Y21</f>
        <v>0</v>
      </c>
      <c r="Z20" s="722">
        <f>ป1!Z21</f>
        <v>0</v>
      </c>
      <c r="AA20" s="722">
        <f>ป1!AA21</f>
        <v>0</v>
      </c>
      <c r="AB20" s="722">
        <f>ป1!AB21</f>
        <v>0</v>
      </c>
      <c r="AC20" s="722">
        <f>ป1!AC21</f>
        <v>0</v>
      </c>
      <c r="AD20" s="722">
        <f>ป1!AD21</f>
        <v>0</v>
      </c>
      <c r="AE20" s="722">
        <f>ป1!AE21</f>
        <v>0</v>
      </c>
      <c r="AF20" s="722">
        <f>ป1!AF21</f>
        <v>0</v>
      </c>
      <c r="AG20" s="722">
        <f>ป1!AG21</f>
        <v>0</v>
      </c>
      <c r="AH20" s="722">
        <f>ป1!AH21</f>
        <v>0</v>
      </c>
      <c r="AI20" s="722">
        <f>ป1!AI21</f>
        <v>0</v>
      </c>
      <c r="AJ20" s="722">
        <f>ป1!AJ21</f>
        <v>45</v>
      </c>
      <c r="AK20" s="722">
        <f>ป1!AK21</f>
        <v>8</v>
      </c>
      <c r="AL20" s="722">
        <f>ป1!AL21</f>
        <v>1</v>
      </c>
      <c r="AM20" s="722">
        <f>ป1!AM21</f>
        <v>4</v>
      </c>
      <c r="AN20" s="722">
        <f>ป1!AN21</f>
        <v>5</v>
      </c>
      <c r="AO20" s="722">
        <f>ป1!AO21</f>
        <v>1</v>
      </c>
      <c r="AP20" s="722">
        <f>ป1!AP21</f>
        <v>3</v>
      </c>
      <c r="AQ20" s="722">
        <f>ป1!AQ21</f>
        <v>4</v>
      </c>
      <c r="AR20" s="722">
        <f>ป1!AR21</f>
        <v>0</v>
      </c>
      <c r="AS20" s="722">
        <f>ป1!AS21</f>
        <v>1</v>
      </c>
      <c r="AT20" s="722">
        <f>ป1!AT21</f>
        <v>1</v>
      </c>
      <c r="AU20" s="723">
        <f>ป1!AU21</f>
        <v>25</v>
      </c>
      <c r="AV20" s="722">
        <f>ป1!AV21</f>
        <v>0</v>
      </c>
      <c r="AW20" s="722">
        <f>ป1!AW21</f>
        <v>0</v>
      </c>
      <c r="AX20" s="722">
        <f>ป1!AX21</f>
        <v>0</v>
      </c>
      <c r="AY20" s="722">
        <f>ป1!AY21</f>
        <v>0</v>
      </c>
      <c r="AZ20" s="722">
        <f>ป1!AZ21</f>
        <v>1</v>
      </c>
      <c r="BA20" s="723">
        <f>ป1!BA21</f>
        <v>25</v>
      </c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</row>
    <row r="21" spans="1:85" s="35" customFormat="1" hidden="1">
      <c r="A21" s="722">
        <v>10</v>
      </c>
      <c r="B21" s="722" t="str">
        <f>ป1!B22</f>
        <v>วัดควนโก(ไพศาลประชาอุปถัมภ์)</v>
      </c>
      <c r="C21" s="722" t="str">
        <f>ป1!C22</f>
        <v>เขาชัยสน</v>
      </c>
      <c r="D21" s="722">
        <f>ป1!D22</f>
        <v>0</v>
      </c>
      <c r="E21" s="722">
        <f>ป1!E22</f>
        <v>35</v>
      </c>
      <c r="F21" s="722">
        <f>ป1!F22</f>
        <v>4</v>
      </c>
      <c r="G21" s="722" t="str">
        <f>ป1!G22</f>
        <v>ป</v>
      </c>
      <c r="H21" s="722">
        <f>ป1!H22</f>
        <v>3</v>
      </c>
      <c r="I21" s="722">
        <f>ป1!I22</f>
        <v>1</v>
      </c>
      <c r="J21" s="722">
        <f>ป1!J22</f>
        <v>2</v>
      </c>
      <c r="K21" s="722">
        <f>ป1!K22</f>
        <v>1</v>
      </c>
      <c r="L21" s="722">
        <f>ป1!L22</f>
        <v>7</v>
      </c>
      <c r="M21" s="722">
        <f>ป1!M22</f>
        <v>1</v>
      </c>
      <c r="N21" s="722">
        <f>ป1!N22</f>
        <v>6</v>
      </c>
      <c r="O21" s="722">
        <f>ป1!O22</f>
        <v>1</v>
      </c>
      <c r="P21" s="722">
        <f>ป1!P22</f>
        <v>5</v>
      </c>
      <c r="Q21" s="722">
        <f>ป1!Q22</f>
        <v>1</v>
      </c>
      <c r="R21" s="722">
        <f>ป1!R22</f>
        <v>5</v>
      </c>
      <c r="S21" s="722">
        <f>ป1!S22</f>
        <v>1</v>
      </c>
      <c r="T21" s="722">
        <f>ป1!T22</f>
        <v>9</v>
      </c>
      <c r="U21" s="722">
        <f>ป1!U22</f>
        <v>1</v>
      </c>
      <c r="V21" s="722">
        <f>ป1!V22</f>
        <v>9</v>
      </c>
      <c r="W21" s="722">
        <f>ป1!W22</f>
        <v>1</v>
      </c>
      <c r="X21" s="722">
        <f>ป1!X22</f>
        <v>0</v>
      </c>
      <c r="Y21" s="722">
        <f>ป1!Y22</f>
        <v>0</v>
      </c>
      <c r="Z21" s="722">
        <f>ป1!Z22</f>
        <v>0</v>
      </c>
      <c r="AA21" s="722">
        <f>ป1!AA22</f>
        <v>0</v>
      </c>
      <c r="AB21" s="722">
        <f>ป1!AB22</f>
        <v>0</v>
      </c>
      <c r="AC21" s="722">
        <f>ป1!AC22</f>
        <v>0</v>
      </c>
      <c r="AD21" s="722">
        <f>ป1!AD22</f>
        <v>0</v>
      </c>
      <c r="AE21" s="722">
        <f>ป1!AE22</f>
        <v>0</v>
      </c>
      <c r="AF21" s="722">
        <f>ป1!AF22</f>
        <v>0</v>
      </c>
      <c r="AG21" s="722">
        <f>ป1!AG22</f>
        <v>0</v>
      </c>
      <c r="AH21" s="722">
        <f>ป1!AH22</f>
        <v>0</v>
      </c>
      <c r="AI21" s="722">
        <f>ป1!AI22</f>
        <v>0</v>
      </c>
      <c r="AJ21" s="722">
        <f>ป1!AJ22</f>
        <v>46</v>
      </c>
      <c r="AK21" s="722">
        <f>ป1!AK22</f>
        <v>8</v>
      </c>
      <c r="AL21" s="722">
        <f>ป1!AL22</f>
        <v>1</v>
      </c>
      <c r="AM21" s="722">
        <f>ป1!AM22</f>
        <v>4</v>
      </c>
      <c r="AN21" s="722">
        <f>ป1!AN22</f>
        <v>5</v>
      </c>
      <c r="AO21" s="722">
        <f>ป1!AO22</f>
        <v>1</v>
      </c>
      <c r="AP21" s="722">
        <f>ป1!AP22</f>
        <v>3</v>
      </c>
      <c r="AQ21" s="722">
        <f>ป1!AQ22</f>
        <v>4</v>
      </c>
      <c r="AR21" s="722">
        <f>ป1!AR22</f>
        <v>0</v>
      </c>
      <c r="AS21" s="722">
        <f>ป1!AS22</f>
        <v>1</v>
      </c>
      <c r="AT21" s="722">
        <f>ป1!AT22</f>
        <v>1</v>
      </c>
      <c r="AU21" s="723">
        <f>ป1!AU22</f>
        <v>25</v>
      </c>
      <c r="AV21" s="722">
        <f>ป1!AV22</f>
        <v>0</v>
      </c>
      <c r="AW21" s="722">
        <f>ป1!AW22</f>
        <v>0</v>
      </c>
      <c r="AX21" s="722">
        <f>ป1!AX22</f>
        <v>0</v>
      </c>
      <c r="AY21" s="722">
        <f>ป1!AY22</f>
        <v>0</v>
      </c>
      <c r="AZ21" s="722">
        <f>ป1!AZ22</f>
        <v>1</v>
      </c>
      <c r="BA21" s="723">
        <f>ป1!BA22</f>
        <v>25</v>
      </c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</row>
    <row r="22" spans="1:85" s="35" customFormat="1" hidden="1">
      <c r="A22" s="722">
        <v>11</v>
      </c>
      <c r="B22" s="722" t="str">
        <f>ป1!B23</f>
        <v>วัดโรจนาราม</v>
      </c>
      <c r="C22" s="722" t="str">
        <f>ป1!C23</f>
        <v>ปากพะยูน</v>
      </c>
      <c r="D22" s="722">
        <f>ป1!D23</f>
        <v>0</v>
      </c>
      <c r="E22" s="722">
        <f>ป1!E23</f>
        <v>40</v>
      </c>
      <c r="F22" s="722">
        <f>ป1!F23</f>
        <v>4</v>
      </c>
      <c r="G22" s="722" t="str">
        <f>ป1!G23</f>
        <v>ป</v>
      </c>
      <c r="H22" s="722">
        <f>ป1!H23</f>
        <v>10</v>
      </c>
      <c r="I22" s="722">
        <f>ป1!I23</f>
        <v>1</v>
      </c>
      <c r="J22" s="722">
        <f>ป1!J23</f>
        <v>4</v>
      </c>
      <c r="K22" s="722">
        <f>ป1!K23</f>
        <v>1</v>
      </c>
      <c r="L22" s="722">
        <f>ป1!L23</f>
        <v>9</v>
      </c>
      <c r="M22" s="722">
        <f>ป1!M23</f>
        <v>1</v>
      </c>
      <c r="N22" s="722">
        <f>ป1!N23</f>
        <v>8</v>
      </c>
      <c r="O22" s="722">
        <f>ป1!O23</f>
        <v>1</v>
      </c>
      <c r="P22" s="722">
        <f>ป1!P23</f>
        <v>10</v>
      </c>
      <c r="Q22" s="722">
        <f>ป1!Q23</f>
        <v>1</v>
      </c>
      <c r="R22" s="722">
        <f>ป1!R23</f>
        <v>3</v>
      </c>
      <c r="S22" s="722">
        <f>ป1!S23</f>
        <v>1</v>
      </c>
      <c r="T22" s="722">
        <f>ป1!T23</f>
        <v>6</v>
      </c>
      <c r="U22" s="722">
        <f>ป1!U23</f>
        <v>1</v>
      </c>
      <c r="V22" s="722">
        <f>ป1!V23</f>
        <v>8</v>
      </c>
      <c r="W22" s="722">
        <f>ป1!W23</f>
        <v>1</v>
      </c>
      <c r="X22" s="722">
        <f>ป1!X23</f>
        <v>0</v>
      </c>
      <c r="Y22" s="722">
        <f>ป1!Y23</f>
        <v>0</v>
      </c>
      <c r="Z22" s="722">
        <f>ป1!Z23</f>
        <v>0</v>
      </c>
      <c r="AA22" s="722">
        <f>ป1!AA23</f>
        <v>0</v>
      </c>
      <c r="AB22" s="722">
        <f>ป1!AB23</f>
        <v>0</v>
      </c>
      <c r="AC22" s="722">
        <f>ป1!AC23</f>
        <v>0</v>
      </c>
      <c r="AD22" s="722">
        <f>ป1!AD23</f>
        <v>0</v>
      </c>
      <c r="AE22" s="722">
        <f>ป1!AE23</f>
        <v>0</v>
      </c>
      <c r="AF22" s="722">
        <f>ป1!AF23</f>
        <v>0</v>
      </c>
      <c r="AG22" s="722">
        <f>ป1!AG23</f>
        <v>0</v>
      </c>
      <c r="AH22" s="722">
        <f>ป1!AH23</f>
        <v>0</v>
      </c>
      <c r="AI22" s="722">
        <f>ป1!AI23</f>
        <v>0</v>
      </c>
      <c r="AJ22" s="722">
        <f>ป1!AJ23</f>
        <v>58</v>
      </c>
      <c r="AK22" s="722">
        <f>ป1!AK23</f>
        <v>8</v>
      </c>
      <c r="AL22" s="722">
        <f>ป1!AL23</f>
        <v>1</v>
      </c>
      <c r="AM22" s="722">
        <f>ป1!AM23</f>
        <v>5</v>
      </c>
      <c r="AN22" s="722">
        <f>ป1!AN23</f>
        <v>6</v>
      </c>
      <c r="AO22" s="722">
        <f>ป1!AO23</f>
        <v>1</v>
      </c>
      <c r="AP22" s="722">
        <f>ป1!AP23</f>
        <v>3</v>
      </c>
      <c r="AQ22" s="722">
        <f>ป1!AQ23</f>
        <v>4</v>
      </c>
      <c r="AR22" s="722">
        <f>ป1!AR23</f>
        <v>0</v>
      </c>
      <c r="AS22" s="722">
        <f>ป1!AS23</f>
        <v>2</v>
      </c>
      <c r="AT22" s="722">
        <f>ป1!AT23</f>
        <v>2</v>
      </c>
      <c r="AU22" s="723">
        <f>ป1!AU23</f>
        <v>50</v>
      </c>
      <c r="AV22" s="722">
        <f>ป1!AV23</f>
        <v>0</v>
      </c>
      <c r="AW22" s="722">
        <f>ป1!AW23</f>
        <v>0</v>
      </c>
      <c r="AX22" s="722">
        <f>ป1!AX23</f>
        <v>0</v>
      </c>
      <c r="AY22" s="722">
        <f>ป1!AY23</f>
        <v>0</v>
      </c>
      <c r="AZ22" s="722">
        <f>ป1!AZ23</f>
        <v>2</v>
      </c>
      <c r="BA22" s="723">
        <f>ป1!BA23</f>
        <v>50</v>
      </c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</row>
    <row r="23" spans="1:85" s="35" customFormat="1" hidden="1">
      <c r="A23" s="722">
        <v>12</v>
      </c>
      <c r="B23" s="722" t="str">
        <f>ป1!B24</f>
        <v>บ้านแหลมดิน (หัสนันท์อุปถัมภ์)</v>
      </c>
      <c r="C23" s="722" t="str">
        <f>ป1!C24</f>
        <v>เขาชัยสน</v>
      </c>
      <c r="D23" s="722">
        <f>ป1!D24</f>
        <v>0</v>
      </c>
      <c r="E23" s="722">
        <f>ป1!E24</f>
        <v>21</v>
      </c>
      <c r="F23" s="722">
        <f>ป1!F24</f>
        <v>4</v>
      </c>
      <c r="G23" s="722" t="str">
        <f>ป1!G24</f>
        <v>ป</v>
      </c>
      <c r="H23" s="722">
        <f>ป1!H24</f>
        <v>0</v>
      </c>
      <c r="I23" s="722">
        <f>ป1!I24</f>
        <v>0</v>
      </c>
      <c r="J23" s="722">
        <f>ป1!J24</f>
        <v>0</v>
      </c>
      <c r="K23" s="722">
        <f>ป1!K24</f>
        <v>0</v>
      </c>
      <c r="L23" s="722">
        <f>ป1!L24</f>
        <v>7</v>
      </c>
      <c r="M23" s="722">
        <f>ป1!M24</f>
        <v>1</v>
      </c>
      <c r="N23" s="722">
        <f>ป1!N24</f>
        <v>7</v>
      </c>
      <c r="O23" s="722">
        <f>ป1!O24</f>
        <v>1</v>
      </c>
      <c r="P23" s="722">
        <f>ป1!P24</f>
        <v>5</v>
      </c>
      <c r="Q23" s="722">
        <f>ป1!Q24</f>
        <v>1</v>
      </c>
      <c r="R23" s="722">
        <f>ป1!R24</f>
        <v>5</v>
      </c>
      <c r="S23" s="722">
        <f>ป1!S24</f>
        <v>1</v>
      </c>
      <c r="T23" s="722">
        <f>ป1!T24</f>
        <v>7</v>
      </c>
      <c r="U23" s="722">
        <f>ป1!U24</f>
        <v>1</v>
      </c>
      <c r="V23" s="722">
        <f>ป1!V24</f>
        <v>6</v>
      </c>
      <c r="W23" s="722">
        <f>ป1!W24</f>
        <v>1</v>
      </c>
      <c r="X23" s="722">
        <f>ป1!X24</f>
        <v>0</v>
      </c>
      <c r="Y23" s="722">
        <f>ป1!Y24</f>
        <v>0</v>
      </c>
      <c r="Z23" s="722">
        <f>ป1!Z24</f>
        <v>0</v>
      </c>
      <c r="AA23" s="722">
        <f>ป1!AA24</f>
        <v>0</v>
      </c>
      <c r="AB23" s="722">
        <f>ป1!AB24</f>
        <v>0</v>
      </c>
      <c r="AC23" s="722">
        <f>ป1!AC24</f>
        <v>0</v>
      </c>
      <c r="AD23" s="722">
        <f>ป1!AD24</f>
        <v>0</v>
      </c>
      <c r="AE23" s="722">
        <f>ป1!AE24</f>
        <v>0</v>
      </c>
      <c r="AF23" s="722">
        <f>ป1!AF24</f>
        <v>0</v>
      </c>
      <c r="AG23" s="722">
        <f>ป1!AG24</f>
        <v>0</v>
      </c>
      <c r="AH23" s="722">
        <f>ป1!AH24</f>
        <v>0</v>
      </c>
      <c r="AI23" s="722">
        <f>ป1!AI24</f>
        <v>0</v>
      </c>
      <c r="AJ23" s="722">
        <f>ป1!AJ24</f>
        <v>37</v>
      </c>
      <c r="AK23" s="722">
        <f>ป1!AK24</f>
        <v>6</v>
      </c>
      <c r="AL23" s="722">
        <f>ป1!AL24</f>
        <v>1</v>
      </c>
      <c r="AM23" s="722">
        <f>ป1!AM24</f>
        <v>4</v>
      </c>
      <c r="AN23" s="722">
        <f>ป1!AN24</f>
        <v>5</v>
      </c>
      <c r="AO23" s="722">
        <f>ป1!AO24</f>
        <v>1</v>
      </c>
      <c r="AP23" s="722">
        <f>ป1!AP24</f>
        <v>2</v>
      </c>
      <c r="AQ23" s="722">
        <f>ป1!AQ24</f>
        <v>3</v>
      </c>
      <c r="AR23" s="722">
        <f>ป1!AR24</f>
        <v>0</v>
      </c>
      <c r="AS23" s="722">
        <f>ป1!AS24</f>
        <v>2</v>
      </c>
      <c r="AT23" s="722">
        <f>ป1!AT24</f>
        <v>2</v>
      </c>
      <c r="AU23" s="723">
        <f>ป1!AU24</f>
        <v>66.666666666666657</v>
      </c>
      <c r="AV23" s="722">
        <f>ป1!AV24</f>
        <v>0</v>
      </c>
      <c r="AW23" s="722">
        <f>ป1!AW24</f>
        <v>0</v>
      </c>
      <c r="AX23" s="722">
        <f>ป1!AX24</f>
        <v>0</v>
      </c>
      <c r="AY23" s="722">
        <f>ป1!AY24</f>
        <v>0</v>
      </c>
      <c r="AZ23" s="722">
        <f>ป1!AZ24</f>
        <v>2</v>
      </c>
      <c r="BA23" s="723">
        <f>ป1!BA24</f>
        <v>66.666666666666657</v>
      </c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</row>
    <row r="24" spans="1:85" s="35" customFormat="1" hidden="1">
      <c r="A24" s="722">
        <v>13</v>
      </c>
      <c r="B24" s="722" t="str">
        <f>ป1!B25</f>
        <v>บ้านคลองขุด</v>
      </c>
      <c r="C24" s="722" t="str">
        <f>ป1!C25</f>
        <v>เขาชัยสน</v>
      </c>
      <c r="D24" s="722">
        <f>ป1!D25</f>
        <v>0</v>
      </c>
      <c r="E24" s="722">
        <f>ป1!E25</f>
        <v>33</v>
      </c>
      <c r="F24" s="722">
        <f>ป1!F25</f>
        <v>4</v>
      </c>
      <c r="G24" s="722" t="str">
        <f>ป1!G25</f>
        <v>ป</v>
      </c>
      <c r="H24" s="722">
        <f>ป1!H25</f>
        <v>0</v>
      </c>
      <c r="I24" s="722">
        <f>ป1!I25</f>
        <v>0</v>
      </c>
      <c r="J24" s="722">
        <f>ป1!J25</f>
        <v>0</v>
      </c>
      <c r="K24" s="722">
        <f>ป1!K25</f>
        <v>0</v>
      </c>
      <c r="L24" s="722">
        <f>ป1!L25</f>
        <v>7</v>
      </c>
      <c r="M24" s="722">
        <f>ป1!M25</f>
        <v>1</v>
      </c>
      <c r="N24" s="722">
        <f>ป1!N25</f>
        <v>11</v>
      </c>
      <c r="O24" s="722">
        <f>ป1!O25</f>
        <v>1</v>
      </c>
      <c r="P24" s="722">
        <f>ป1!P25</f>
        <v>5</v>
      </c>
      <c r="Q24" s="722">
        <f>ป1!Q25</f>
        <v>1</v>
      </c>
      <c r="R24" s="722">
        <f>ป1!R25</f>
        <v>8</v>
      </c>
      <c r="S24" s="722">
        <f>ป1!S25</f>
        <v>1</v>
      </c>
      <c r="T24" s="722">
        <f>ป1!T25</f>
        <v>11</v>
      </c>
      <c r="U24" s="722">
        <f>ป1!U25</f>
        <v>1</v>
      </c>
      <c r="V24" s="722">
        <f>ป1!V25</f>
        <v>9</v>
      </c>
      <c r="W24" s="722">
        <f>ป1!W25</f>
        <v>1</v>
      </c>
      <c r="X24" s="722">
        <f>ป1!X25</f>
        <v>0</v>
      </c>
      <c r="Y24" s="722">
        <f>ป1!Y25</f>
        <v>0</v>
      </c>
      <c r="Z24" s="722">
        <f>ป1!Z25</f>
        <v>0</v>
      </c>
      <c r="AA24" s="722">
        <f>ป1!AA25</f>
        <v>0</v>
      </c>
      <c r="AB24" s="722">
        <f>ป1!AB25</f>
        <v>0</v>
      </c>
      <c r="AC24" s="722">
        <f>ป1!AC25</f>
        <v>0</v>
      </c>
      <c r="AD24" s="722">
        <f>ป1!AD25</f>
        <v>0</v>
      </c>
      <c r="AE24" s="722">
        <f>ป1!AE25</f>
        <v>0</v>
      </c>
      <c r="AF24" s="722">
        <f>ป1!AF25</f>
        <v>0</v>
      </c>
      <c r="AG24" s="722">
        <f>ป1!AG25</f>
        <v>0</v>
      </c>
      <c r="AH24" s="722">
        <f>ป1!AH25</f>
        <v>0</v>
      </c>
      <c r="AI24" s="722">
        <f>ป1!AI25</f>
        <v>0</v>
      </c>
      <c r="AJ24" s="722">
        <f>ป1!AJ25</f>
        <v>51</v>
      </c>
      <c r="AK24" s="722">
        <f>ป1!AK25</f>
        <v>6</v>
      </c>
      <c r="AL24" s="722">
        <f>ป1!AL25</f>
        <v>1</v>
      </c>
      <c r="AM24" s="722">
        <f>ป1!AM25</f>
        <v>6</v>
      </c>
      <c r="AN24" s="722">
        <f>ป1!AN25</f>
        <v>7</v>
      </c>
      <c r="AO24" s="722">
        <f>ป1!AO25</f>
        <v>1</v>
      </c>
      <c r="AP24" s="722">
        <f>ป1!AP25</f>
        <v>3</v>
      </c>
      <c r="AQ24" s="722">
        <f>ป1!AQ25</f>
        <v>4</v>
      </c>
      <c r="AR24" s="722">
        <f>ป1!AR25</f>
        <v>0</v>
      </c>
      <c r="AS24" s="722">
        <f>ป1!AS25</f>
        <v>3</v>
      </c>
      <c r="AT24" s="722">
        <f>ป1!AT25</f>
        <v>3</v>
      </c>
      <c r="AU24" s="723">
        <f>ป1!AU25</f>
        <v>75</v>
      </c>
      <c r="AV24" s="722">
        <f>ป1!AV25</f>
        <v>0</v>
      </c>
      <c r="AW24" s="722">
        <f>ป1!AW25</f>
        <v>0</v>
      </c>
      <c r="AX24" s="722">
        <f>ป1!AX25</f>
        <v>0</v>
      </c>
      <c r="AY24" s="722">
        <f>ป1!AY25</f>
        <v>0</v>
      </c>
      <c r="AZ24" s="722">
        <f>ป1!AZ25</f>
        <v>3</v>
      </c>
      <c r="BA24" s="723">
        <f>ป1!BA25</f>
        <v>75</v>
      </c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</row>
    <row r="25" spans="1:85" s="35" customFormat="1" hidden="1">
      <c r="A25" s="722">
        <v>14</v>
      </c>
      <c r="B25" s="722" t="str">
        <f>ป1!B26</f>
        <v>วัดท่านางพรหม</v>
      </c>
      <c r="C25" s="722" t="str">
        <f>ป1!C26</f>
        <v>เขาชัยสน</v>
      </c>
      <c r="D25" s="722">
        <f>ป1!D26</f>
        <v>0</v>
      </c>
      <c r="E25" s="722">
        <f>ป1!E26</f>
        <v>18</v>
      </c>
      <c r="F25" s="722">
        <f>ป1!F26</f>
        <v>1</v>
      </c>
      <c r="G25" s="722" t="str">
        <f>ป1!G26</f>
        <v>ป</v>
      </c>
      <c r="H25" s="722">
        <f>ป1!H26</f>
        <v>2</v>
      </c>
      <c r="I25" s="722">
        <f>ป1!I26</f>
        <v>1</v>
      </c>
      <c r="J25" s="722">
        <f>ป1!J26</f>
        <v>2</v>
      </c>
      <c r="K25" s="722">
        <f>ป1!K26</f>
        <v>1</v>
      </c>
      <c r="L25" s="722">
        <f>ป1!L26</f>
        <v>4</v>
      </c>
      <c r="M25" s="722">
        <f>ป1!M26</f>
        <v>1</v>
      </c>
      <c r="N25" s="722">
        <f>ป1!N26</f>
        <v>5</v>
      </c>
      <c r="O25" s="722">
        <f>ป1!O26</f>
        <v>1</v>
      </c>
      <c r="P25" s="722">
        <f>ป1!P26</f>
        <v>1</v>
      </c>
      <c r="Q25" s="722">
        <f>ป1!Q26</f>
        <v>1</v>
      </c>
      <c r="R25" s="722">
        <f>ป1!R26</f>
        <v>7</v>
      </c>
      <c r="S25" s="722">
        <f>ป1!S26</f>
        <v>1</v>
      </c>
      <c r="T25" s="722">
        <f>ป1!T26</f>
        <v>5</v>
      </c>
      <c r="U25" s="722">
        <f>ป1!U26</f>
        <v>1</v>
      </c>
      <c r="V25" s="722">
        <f>ป1!V26</f>
        <v>4</v>
      </c>
      <c r="W25" s="722">
        <f>ป1!W26</f>
        <v>1</v>
      </c>
      <c r="X25" s="722">
        <f>ป1!X26</f>
        <v>0</v>
      </c>
      <c r="Y25" s="722">
        <f>ป1!Y26</f>
        <v>0</v>
      </c>
      <c r="Z25" s="722">
        <f>ป1!Z26</f>
        <v>0</v>
      </c>
      <c r="AA25" s="722">
        <f>ป1!AA26</f>
        <v>0</v>
      </c>
      <c r="AB25" s="722">
        <f>ป1!AB26</f>
        <v>0</v>
      </c>
      <c r="AC25" s="722">
        <f>ป1!AC26</f>
        <v>0</v>
      </c>
      <c r="AD25" s="722">
        <f>ป1!AD26</f>
        <v>0</v>
      </c>
      <c r="AE25" s="722">
        <f>ป1!AE26</f>
        <v>0</v>
      </c>
      <c r="AF25" s="722">
        <f>ป1!AF26</f>
        <v>0</v>
      </c>
      <c r="AG25" s="722">
        <f>ป1!AG26</f>
        <v>0</v>
      </c>
      <c r="AH25" s="722">
        <f>ป1!AH26</f>
        <v>0</v>
      </c>
      <c r="AI25" s="722">
        <f>ป1!AI26</f>
        <v>0</v>
      </c>
      <c r="AJ25" s="722">
        <f>ป1!AJ26</f>
        <v>30</v>
      </c>
      <c r="AK25" s="722">
        <f>ป1!AK26</f>
        <v>8</v>
      </c>
      <c r="AL25" s="722">
        <f>ป1!AL26</f>
        <v>1</v>
      </c>
      <c r="AM25" s="722">
        <f>ป1!AM26</f>
        <v>5</v>
      </c>
      <c r="AN25" s="722">
        <f>ป1!AN26</f>
        <v>6</v>
      </c>
      <c r="AO25" s="722">
        <f>ป1!AO26</f>
        <v>1</v>
      </c>
      <c r="AP25" s="722">
        <f>ป1!AP26</f>
        <v>2</v>
      </c>
      <c r="AQ25" s="722">
        <f>ป1!AQ26</f>
        <v>3</v>
      </c>
      <c r="AR25" s="722">
        <f>ป1!AR26</f>
        <v>0</v>
      </c>
      <c r="AS25" s="722">
        <f>ป1!AS26</f>
        <v>3</v>
      </c>
      <c r="AT25" s="722">
        <f>ป1!AT26</f>
        <v>3</v>
      </c>
      <c r="AU25" s="723">
        <f>ป1!AU26</f>
        <v>100</v>
      </c>
      <c r="AV25" s="722">
        <f>ป1!AV26</f>
        <v>0</v>
      </c>
      <c r="AW25" s="722">
        <f>ป1!AW26</f>
        <v>0</v>
      </c>
      <c r="AX25" s="722">
        <f>ป1!AX26</f>
        <v>0</v>
      </c>
      <c r="AY25" s="722">
        <f>ป1!AY26</f>
        <v>0</v>
      </c>
      <c r="AZ25" s="722">
        <f>ป1!AZ26</f>
        <v>3</v>
      </c>
      <c r="BA25" s="723">
        <f>ป1!BA26</f>
        <v>100</v>
      </c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</row>
    <row r="26" spans="1:85" s="35" customFormat="1" hidden="1">
      <c r="A26" s="722">
        <v>15</v>
      </c>
      <c r="B26" s="722" t="str">
        <f>ป1!B27</f>
        <v>วัดสะทัง</v>
      </c>
      <c r="C26" s="722" t="str">
        <f>ป1!C27</f>
        <v>เขาชัยสน</v>
      </c>
      <c r="D26" s="722">
        <f>ป1!D27</f>
        <v>0</v>
      </c>
      <c r="E26" s="722">
        <f>ป1!E27</f>
        <v>27</v>
      </c>
      <c r="F26" s="722">
        <f>ป1!F27</f>
        <v>4</v>
      </c>
      <c r="G26" s="722" t="str">
        <f>ป1!G27</f>
        <v>ป</v>
      </c>
      <c r="H26" s="722">
        <f>ป1!H27</f>
        <v>2</v>
      </c>
      <c r="I26" s="722">
        <f>ป1!I27</f>
        <v>1</v>
      </c>
      <c r="J26" s="722">
        <f>ป1!J27</f>
        <v>8</v>
      </c>
      <c r="K26" s="722">
        <f>ป1!K27</f>
        <v>1</v>
      </c>
      <c r="L26" s="722">
        <f>ป1!L27</f>
        <v>7</v>
      </c>
      <c r="M26" s="722">
        <f>ป1!M27</f>
        <v>1</v>
      </c>
      <c r="N26" s="722">
        <f>ป1!N27</f>
        <v>3</v>
      </c>
      <c r="O26" s="722">
        <f>ป1!O27</f>
        <v>1</v>
      </c>
      <c r="P26" s="722">
        <f>ป1!P27</f>
        <v>1</v>
      </c>
      <c r="Q26" s="722">
        <f>ป1!Q27</f>
        <v>1</v>
      </c>
      <c r="R26" s="722">
        <f>ป1!R27</f>
        <v>4</v>
      </c>
      <c r="S26" s="722">
        <f>ป1!S27</f>
        <v>1</v>
      </c>
      <c r="T26" s="722">
        <f>ป1!T27</f>
        <v>3</v>
      </c>
      <c r="U26" s="722">
        <f>ป1!U27</f>
        <v>1</v>
      </c>
      <c r="V26" s="722">
        <f>ป1!V27</f>
        <v>8</v>
      </c>
      <c r="W26" s="722">
        <f>ป1!W27</f>
        <v>1</v>
      </c>
      <c r="X26" s="722">
        <f>ป1!X27</f>
        <v>0</v>
      </c>
      <c r="Y26" s="722">
        <f>ป1!Y27</f>
        <v>0</v>
      </c>
      <c r="Z26" s="722">
        <f>ป1!Z27</f>
        <v>0</v>
      </c>
      <c r="AA26" s="722">
        <f>ป1!AA27</f>
        <v>0</v>
      </c>
      <c r="AB26" s="722">
        <f>ป1!AB27</f>
        <v>0</v>
      </c>
      <c r="AC26" s="722">
        <f>ป1!AC27</f>
        <v>0</v>
      </c>
      <c r="AD26" s="722">
        <f>ป1!AD27</f>
        <v>0</v>
      </c>
      <c r="AE26" s="722">
        <f>ป1!AE27</f>
        <v>0</v>
      </c>
      <c r="AF26" s="722">
        <f>ป1!AF27</f>
        <v>0</v>
      </c>
      <c r="AG26" s="722">
        <f>ป1!AG27</f>
        <v>0</v>
      </c>
      <c r="AH26" s="722">
        <f>ป1!AH27</f>
        <v>0</v>
      </c>
      <c r="AI26" s="722">
        <f>ป1!AI27</f>
        <v>0</v>
      </c>
      <c r="AJ26" s="722">
        <f>ป1!AJ27</f>
        <v>36</v>
      </c>
      <c r="AK26" s="722">
        <f>ป1!AK27</f>
        <v>8</v>
      </c>
      <c r="AL26" s="722">
        <f>ป1!AL27</f>
        <v>1</v>
      </c>
      <c r="AM26" s="722">
        <f>ป1!AM27</f>
        <v>6</v>
      </c>
      <c r="AN26" s="722">
        <f>ป1!AN27</f>
        <v>7</v>
      </c>
      <c r="AO26" s="722">
        <f>ป1!AO27</f>
        <v>1</v>
      </c>
      <c r="AP26" s="722">
        <f>ป1!AP27</f>
        <v>2</v>
      </c>
      <c r="AQ26" s="722">
        <f>ป1!AQ27</f>
        <v>3</v>
      </c>
      <c r="AR26" s="722">
        <f>ป1!AR27</f>
        <v>0</v>
      </c>
      <c r="AS26" s="722">
        <f>ป1!AS27</f>
        <v>4</v>
      </c>
      <c r="AT26" s="722">
        <f>ป1!AT27</f>
        <v>4</v>
      </c>
      <c r="AU26" s="723">
        <f>ป1!AU27</f>
        <v>133.33333333333331</v>
      </c>
      <c r="AV26" s="722">
        <f>ป1!AV27</f>
        <v>0</v>
      </c>
      <c r="AW26" s="722">
        <f>ป1!AW27</f>
        <v>0</v>
      </c>
      <c r="AX26" s="722">
        <f>ป1!AX27</f>
        <v>0</v>
      </c>
      <c r="AY26" s="722">
        <f>ป1!AY27</f>
        <v>0</v>
      </c>
      <c r="AZ26" s="722">
        <f>ป1!AZ27</f>
        <v>4</v>
      </c>
      <c r="BA26" s="723">
        <f>ป1!BA27</f>
        <v>133.33333333333331</v>
      </c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</row>
    <row r="27" spans="1:85" s="35" customFormat="1" hidden="1">
      <c r="A27" s="722">
        <v>16</v>
      </c>
      <c r="B27" s="722" t="str">
        <f>ป1!B28</f>
        <v>วัดโพธิยาราม</v>
      </c>
      <c r="C27" s="722" t="str">
        <f>ป1!C28</f>
        <v>เขาชัยสน</v>
      </c>
      <c r="D27" s="722">
        <f>ป1!D28</f>
        <v>0</v>
      </c>
      <c r="E27" s="722">
        <f>ป1!E28</f>
        <v>25</v>
      </c>
      <c r="F27" s="722">
        <f>ป1!F28</f>
        <v>1</v>
      </c>
      <c r="G27" s="722" t="str">
        <f>ป1!G28</f>
        <v>ป</v>
      </c>
      <c r="H27" s="722">
        <f>ป1!H28</f>
        <v>5</v>
      </c>
      <c r="I27" s="722">
        <f>ป1!I28</f>
        <v>1</v>
      </c>
      <c r="J27" s="722">
        <f>ป1!J28</f>
        <v>4</v>
      </c>
      <c r="K27" s="722">
        <f>ป1!K28</f>
        <v>1</v>
      </c>
      <c r="L27" s="722">
        <f>ป1!L28</f>
        <v>7</v>
      </c>
      <c r="M27" s="722">
        <f>ป1!M28</f>
        <v>1</v>
      </c>
      <c r="N27" s="722">
        <f>ป1!N28</f>
        <v>9</v>
      </c>
      <c r="O27" s="722">
        <f>ป1!O28</f>
        <v>1</v>
      </c>
      <c r="P27" s="722">
        <f>ป1!P28</f>
        <v>9</v>
      </c>
      <c r="Q27" s="722">
        <f>ป1!Q28</f>
        <v>1</v>
      </c>
      <c r="R27" s="722">
        <f>ป1!R28</f>
        <v>11</v>
      </c>
      <c r="S27" s="722">
        <f>ป1!S28</f>
        <v>1</v>
      </c>
      <c r="T27" s="722">
        <f>ป1!T28</f>
        <v>6</v>
      </c>
      <c r="U27" s="722">
        <f>ป1!U28</f>
        <v>1</v>
      </c>
      <c r="V27" s="722">
        <f>ป1!V28</f>
        <v>7</v>
      </c>
      <c r="W27" s="722">
        <f>ป1!W28</f>
        <v>1</v>
      </c>
      <c r="X27" s="722">
        <f>ป1!X28</f>
        <v>0</v>
      </c>
      <c r="Y27" s="722">
        <f>ป1!Y28</f>
        <v>0</v>
      </c>
      <c r="Z27" s="722">
        <f>ป1!Z28</f>
        <v>0</v>
      </c>
      <c r="AA27" s="722">
        <f>ป1!AA28</f>
        <v>0</v>
      </c>
      <c r="AB27" s="722">
        <f>ป1!AB28</f>
        <v>0</v>
      </c>
      <c r="AC27" s="722">
        <f>ป1!AC28</f>
        <v>0</v>
      </c>
      <c r="AD27" s="722">
        <f>ป1!AD28</f>
        <v>0</v>
      </c>
      <c r="AE27" s="722">
        <f>ป1!AE28</f>
        <v>0</v>
      </c>
      <c r="AF27" s="722">
        <f>ป1!AF28</f>
        <v>0</v>
      </c>
      <c r="AG27" s="722">
        <f>ป1!AG28</f>
        <v>0</v>
      </c>
      <c r="AH27" s="722">
        <f>ป1!AH28</f>
        <v>0</v>
      </c>
      <c r="AI27" s="722">
        <f>ป1!AI28</f>
        <v>0</v>
      </c>
      <c r="AJ27" s="722">
        <f>ป1!AJ28</f>
        <v>58</v>
      </c>
      <c r="AK27" s="722">
        <f>ป1!AK28</f>
        <v>8</v>
      </c>
      <c r="AL27" s="722">
        <f>ป1!AL28</f>
        <v>1</v>
      </c>
      <c r="AM27" s="722">
        <f>ป1!AM28</f>
        <v>12</v>
      </c>
      <c r="AN27" s="722">
        <f>ป1!AN28</f>
        <v>13</v>
      </c>
      <c r="AO27" s="722">
        <f>ป1!AO28</f>
        <v>1</v>
      </c>
      <c r="AP27" s="722">
        <f>ป1!AP28</f>
        <v>3</v>
      </c>
      <c r="AQ27" s="722">
        <f>ป1!AQ28</f>
        <v>4</v>
      </c>
      <c r="AR27" s="722">
        <f>ป1!AR28</f>
        <v>0</v>
      </c>
      <c r="AS27" s="722">
        <f>ป1!AS28</f>
        <v>9</v>
      </c>
      <c r="AT27" s="722">
        <f>ป1!AT28</f>
        <v>9</v>
      </c>
      <c r="AU27" s="723">
        <f>ป1!AU28</f>
        <v>225</v>
      </c>
      <c r="AV27" s="722">
        <f>ป1!AV28</f>
        <v>1</v>
      </c>
      <c r="AW27" s="722">
        <f>ป1!AW28</f>
        <v>0</v>
      </c>
      <c r="AX27" s="722">
        <f>ป1!AX28</f>
        <v>0</v>
      </c>
      <c r="AY27" s="722">
        <f>ป1!AY28</f>
        <v>0</v>
      </c>
      <c r="AZ27" s="722">
        <f>ป1!AZ28</f>
        <v>8</v>
      </c>
      <c r="BA27" s="723">
        <f>ป1!BA28</f>
        <v>200</v>
      </c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</row>
    <row r="28" spans="1:85" s="35" customFormat="1" hidden="1">
      <c r="A28" s="722">
        <v>17</v>
      </c>
      <c r="B28" s="722" t="str">
        <f>ป2!B13</f>
        <v>วัดปัณณาราม</v>
      </c>
      <c r="C28" s="722" t="str">
        <f>ป2!C13</f>
        <v>บางแก้ว</v>
      </c>
      <c r="D28" s="722">
        <f>ป2!D13</f>
        <v>0</v>
      </c>
      <c r="E28" s="722">
        <f>ป2!E13</f>
        <v>16</v>
      </c>
      <c r="F28" s="722">
        <f>ป2!F13</f>
        <v>4</v>
      </c>
      <c r="G28" s="722" t="str">
        <f>ป2!G13</f>
        <v>ป</v>
      </c>
      <c r="H28" s="722">
        <f>ป2!H13</f>
        <v>0</v>
      </c>
      <c r="I28" s="722">
        <f>ป2!I13</f>
        <v>0</v>
      </c>
      <c r="J28" s="722">
        <f>ป2!J13</f>
        <v>0</v>
      </c>
      <c r="K28" s="722">
        <f>ป2!K13</f>
        <v>0</v>
      </c>
      <c r="L28" s="722">
        <f>ป2!L13</f>
        <v>9</v>
      </c>
      <c r="M28" s="722">
        <f>ป2!M13</f>
        <v>1</v>
      </c>
      <c r="N28" s="722">
        <f>ป2!N13</f>
        <v>16</v>
      </c>
      <c r="O28" s="722">
        <f>ป2!O13</f>
        <v>1</v>
      </c>
      <c r="P28" s="722">
        <f>ป2!P13</f>
        <v>12</v>
      </c>
      <c r="Q28" s="722">
        <f>ป2!Q13</f>
        <v>1</v>
      </c>
      <c r="R28" s="722">
        <f>ป2!R13</f>
        <v>15</v>
      </c>
      <c r="S28" s="722">
        <f>ป2!S13</f>
        <v>1</v>
      </c>
      <c r="T28" s="722">
        <f>ป2!T13</f>
        <v>13</v>
      </c>
      <c r="U28" s="722">
        <f>ป2!U13</f>
        <v>1</v>
      </c>
      <c r="V28" s="722">
        <f>ป2!V13</f>
        <v>12</v>
      </c>
      <c r="W28" s="722">
        <f>ป2!W13</f>
        <v>1</v>
      </c>
      <c r="X28" s="722">
        <f>ป2!X13</f>
        <v>0</v>
      </c>
      <c r="Y28" s="722">
        <f>ป2!Y13</f>
        <v>0</v>
      </c>
      <c r="Z28" s="722">
        <f>ป2!Z13</f>
        <v>0</v>
      </c>
      <c r="AA28" s="722">
        <f>ป2!AA13</f>
        <v>0</v>
      </c>
      <c r="AB28" s="722">
        <f>ป2!AB13</f>
        <v>0</v>
      </c>
      <c r="AC28" s="722">
        <f>ป2!AC13</f>
        <v>0</v>
      </c>
      <c r="AD28" s="722">
        <f>ป2!AD13</f>
        <v>0</v>
      </c>
      <c r="AE28" s="722">
        <f>ป2!AE13</f>
        <v>0</v>
      </c>
      <c r="AF28" s="722">
        <f>ป2!AF13</f>
        <v>0</v>
      </c>
      <c r="AG28" s="722">
        <f>ป2!AG13</f>
        <v>0</v>
      </c>
      <c r="AH28" s="722">
        <f>ป2!AH13</f>
        <v>0</v>
      </c>
      <c r="AI28" s="722">
        <f>ป2!AI13</f>
        <v>0</v>
      </c>
      <c r="AJ28" s="722">
        <f>ป2!AJ13</f>
        <v>77</v>
      </c>
      <c r="AK28" s="722">
        <f>ป2!AK13</f>
        <v>6</v>
      </c>
      <c r="AL28" s="722">
        <f>ป2!AL13</f>
        <v>1</v>
      </c>
      <c r="AM28" s="722">
        <f>ป2!AM13</f>
        <v>5</v>
      </c>
      <c r="AN28" s="722">
        <f>ป2!AN13</f>
        <v>6</v>
      </c>
      <c r="AO28" s="722">
        <f>ป2!AO13</f>
        <v>1</v>
      </c>
      <c r="AP28" s="722">
        <f>ป2!AP13</f>
        <v>4</v>
      </c>
      <c r="AQ28" s="722">
        <f>ป2!AQ13</f>
        <v>5</v>
      </c>
      <c r="AR28" s="722">
        <f>ป2!AR13</f>
        <v>0</v>
      </c>
      <c r="AS28" s="722">
        <f>ป2!AS13</f>
        <v>1</v>
      </c>
      <c r="AT28" s="722">
        <f>ป2!AT13</f>
        <v>1</v>
      </c>
      <c r="AU28" s="723">
        <f>ป2!AU13</f>
        <v>20</v>
      </c>
      <c r="AV28" s="722">
        <f>ป2!AV13</f>
        <v>2</v>
      </c>
      <c r="AW28" s="722">
        <f>ป2!AW13</f>
        <v>0</v>
      </c>
      <c r="AX28" s="722">
        <f>ป2!AX13</f>
        <v>0</v>
      </c>
      <c r="AY28" s="722">
        <f>ป2!AY13</f>
        <v>0</v>
      </c>
      <c r="AZ28" s="722">
        <f>ป2!AZ13</f>
        <v>-1</v>
      </c>
      <c r="BA28" s="723">
        <f>ป2!BA13</f>
        <v>-20</v>
      </c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</row>
    <row r="29" spans="1:85" s="35" customFormat="1" hidden="1">
      <c r="A29" s="722">
        <v>18</v>
      </c>
      <c r="B29" s="722" t="str">
        <f>ป2!B14</f>
        <v>บ้านปากบางนาคราช</v>
      </c>
      <c r="C29" s="722" t="str">
        <f>ป2!C14</f>
        <v>ปากพะยูน</v>
      </c>
      <c r="D29" s="722">
        <f>ป2!D14</f>
        <v>0</v>
      </c>
      <c r="E29" s="722">
        <f>ป2!E14</f>
        <v>34</v>
      </c>
      <c r="F29" s="722">
        <f>ป2!F14</f>
        <v>4</v>
      </c>
      <c r="G29" s="722" t="str">
        <f>ป2!G14</f>
        <v>ป</v>
      </c>
      <c r="H29" s="722">
        <f>ป2!H14</f>
        <v>9</v>
      </c>
      <c r="I29" s="722">
        <f>ป2!I14</f>
        <v>1</v>
      </c>
      <c r="J29" s="722">
        <f>ป2!J14</f>
        <v>14</v>
      </c>
      <c r="K29" s="722">
        <f>ป2!K14</f>
        <v>1</v>
      </c>
      <c r="L29" s="722">
        <f>ป2!L14</f>
        <v>9</v>
      </c>
      <c r="M29" s="722">
        <f>ป2!M14</f>
        <v>1</v>
      </c>
      <c r="N29" s="722">
        <f>ป2!N14</f>
        <v>8</v>
      </c>
      <c r="O29" s="722">
        <f>ป2!O14</f>
        <v>1</v>
      </c>
      <c r="P29" s="722">
        <f>ป2!P14</f>
        <v>10</v>
      </c>
      <c r="Q29" s="722">
        <f>ป2!Q14</f>
        <v>1</v>
      </c>
      <c r="R29" s="722">
        <f>ป2!R14</f>
        <v>15</v>
      </c>
      <c r="S29" s="722">
        <f>ป2!S14</f>
        <v>1</v>
      </c>
      <c r="T29" s="722">
        <f>ป2!T14</f>
        <v>8</v>
      </c>
      <c r="U29" s="722">
        <f>ป2!U14</f>
        <v>1</v>
      </c>
      <c r="V29" s="722">
        <f>ป2!V14</f>
        <v>9</v>
      </c>
      <c r="W29" s="722">
        <f>ป2!W14</f>
        <v>1</v>
      </c>
      <c r="X29" s="722">
        <f>ป2!X14</f>
        <v>0</v>
      </c>
      <c r="Y29" s="722">
        <f>ป2!Y14</f>
        <v>0</v>
      </c>
      <c r="Z29" s="722">
        <f>ป2!Z14</f>
        <v>0</v>
      </c>
      <c r="AA29" s="722">
        <f>ป2!AA14</f>
        <v>0</v>
      </c>
      <c r="AB29" s="722">
        <f>ป2!AB14</f>
        <v>0</v>
      </c>
      <c r="AC29" s="722">
        <f>ป2!AC14</f>
        <v>0</v>
      </c>
      <c r="AD29" s="722">
        <f>ป2!AD14</f>
        <v>0</v>
      </c>
      <c r="AE29" s="722">
        <f>ป2!AE14</f>
        <v>0</v>
      </c>
      <c r="AF29" s="722">
        <f>ป2!AF14</f>
        <v>0</v>
      </c>
      <c r="AG29" s="722">
        <f>ป2!AG14</f>
        <v>0</v>
      </c>
      <c r="AH29" s="722">
        <f>ป2!AH14</f>
        <v>0</v>
      </c>
      <c r="AI29" s="722">
        <f>ป2!AI14</f>
        <v>0</v>
      </c>
      <c r="AJ29" s="722">
        <f>ป2!AJ14</f>
        <v>82</v>
      </c>
      <c r="AK29" s="722">
        <f>ป2!AK14</f>
        <v>8</v>
      </c>
      <c r="AL29" s="722">
        <f>ป2!AL14</f>
        <v>1</v>
      </c>
      <c r="AM29" s="722">
        <f>ป2!AM14</f>
        <v>5</v>
      </c>
      <c r="AN29" s="722">
        <f>ป2!AN14</f>
        <v>6</v>
      </c>
      <c r="AO29" s="722">
        <f>ป2!AO14</f>
        <v>1</v>
      </c>
      <c r="AP29" s="722">
        <f>ป2!AP14</f>
        <v>5</v>
      </c>
      <c r="AQ29" s="722">
        <f>ป2!AQ14</f>
        <v>6</v>
      </c>
      <c r="AR29" s="722">
        <f>ป2!AR14</f>
        <v>0</v>
      </c>
      <c r="AS29" s="722">
        <f>ป2!AS14</f>
        <v>0</v>
      </c>
      <c r="AT29" s="722">
        <f>ป2!AT14</f>
        <v>0</v>
      </c>
      <c r="AU29" s="723">
        <f>ป2!AU14</f>
        <v>0</v>
      </c>
      <c r="AV29" s="722">
        <f>ป2!AV14</f>
        <v>0</v>
      </c>
      <c r="AW29" s="722">
        <f>ป2!AW14</f>
        <v>0</v>
      </c>
      <c r="AX29" s="722">
        <f>ป2!AX14</f>
        <v>1</v>
      </c>
      <c r="AY29" s="722">
        <f>ป2!AY14</f>
        <v>0</v>
      </c>
      <c r="AZ29" s="722">
        <f>ป2!AZ14</f>
        <v>1</v>
      </c>
      <c r="BA29" s="723">
        <f>ป2!BA14</f>
        <v>16.666666666666664</v>
      </c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</row>
    <row r="30" spans="1:85" s="35" customFormat="1" hidden="1">
      <c r="A30" s="722">
        <v>19</v>
      </c>
      <c r="B30" s="722" t="str">
        <f>ป2!B15</f>
        <v>บ้านควนหินแท่น</v>
      </c>
      <c r="C30" s="722" t="str">
        <f>ป2!C15</f>
        <v>ป่าบอน</v>
      </c>
      <c r="D30" s="722">
        <f>ป2!D15</f>
        <v>0</v>
      </c>
      <c r="E30" s="722">
        <f>ป2!E15</f>
        <v>36</v>
      </c>
      <c r="F30" s="722">
        <f>ป2!F15</f>
        <v>4</v>
      </c>
      <c r="G30" s="722" t="str">
        <f>ป2!G15</f>
        <v>ป</v>
      </c>
      <c r="H30" s="722">
        <f>ป2!H15</f>
        <v>8</v>
      </c>
      <c r="I30" s="722">
        <f>ป2!I15</f>
        <v>1</v>
      </c>
      <c r="J30" s="722">
        <f>ป2!J15</f>
        <v>16</v>
      </c>
      <c r="K30" s="722">
        <f>ป2!K15</f>
        <v>1</v>
      </c>
      <c r="L30" s="722">
        <f>ป2!L15</f>
        <v>15</v>
      </c>
      <c r="M30" s="722">
        <f>ป2!M15</f>
        <v>1</v>
      </c>
      <c r="N30" s="722">
        <f>ป2!N15</f>
        <v>16</v>
      </c>
      <c r="O30" s="722">
        <f>ป2!O15</f>
        <v>1</v>
      </c>
      <c r="P30" s="722">
        <f>ป2!P15</f>
        <v>13</v>
      </c>
      <c r="Q30" s="722">
        <f>ป2!Q15</f>
        <v>1</v>
      </c>
      <c r="R30" s="722">
        <f>ป2!R15</f>
        <v>21</v>
      </c>
      <c r="S30" s="722">
        <f>ป2!S15</f>
        <v>1</v>
      </c>
      <c r="T30" s="722">
        <f>ป2!T15</f>
        <v>10</v>
      </c>
      <c r="U30" s="722">
        <f>ป2!U15</f>
        <v>1</v>
      </c>
      <c r="V30" s="722">
        <f>ป2!V15</f>
        <v>11</v>
      </c>
      <c r="W30" s="722">
        <f>ป2!W15</f>
        <v>1</v>
      </c>
      <c r="X30" s="722">
        <f>ป2!X15</f>
        <v>0</v>
      </c>
      <c r="Y30" s="722">
        <f>ป2!Y15</f>
        <v>0</v>
      </c>
      <c r="Z30" s="722">
        <f>ป2!Z15</f>
        <v>0</v>
      </c>
      <c r="AA30" s="722">
        <f>ป2!AA15</f>
        <v>0</v>
      </c>
      <c r="AB30" s="722">
        <f>ป2!AB15</f>
        <v>0</v>
      </c>
      <c r="AC30" s="722">
        <f>ป2!AC15</f>
        <v>0</v>
      </c>
      <c r="AD30" s="722">
        <f>ป2!AD15</f>
        <v>0</v>
      </c>
      <c r="AE30" s="722">
        <f>ป2!AE15</f>
        <v>0</v>
      </c>
      <c r="AF30" s="722">
        <f>ป2!AF15</f>
        <v>0</v>
      </c>
      <c r="AG30" s="722">
        <f>ป2!AG15</f>
        <v>0</v>
      </c>
      <c r="AH30" s="722">
        <f>ป2!AH15</f>
        <v>0</v>
      </c>
      <c r="AI30" s="722">
        <f>ป2!AI15</f>
        <v>0</v>
      </c>
      <c r="AJ30" s="722">
        <f>ป2!AJ15</f>
        <v>110</v>
      </c>
      <c r="AK30" s="722">
        <f>ป2!AK15</f>
        <v>8</v>
      </c>
      <c r="AL30" s="722">
        <f>ป2!AL15</f>
        <v>1</v>
      </c>
      <c r="AM30" s="722">
        <f>ป2!AM15</f>
        <v>6</v>
      </c>
      <c r="AN30" s="722">
        <f>ป2!AN15</f>
        <v>7</v>
      </c>
      <c r="AO30" s="722">
        <f>ป2!AO15</f>
        <v>1</v>
      </c>
      <c r="AP30" s="722">
        <f>ป2!AP15</f>
        <v>6</v>
      </c>
      <c r="AQ30" s="722">
        <f>ป2!AQ15</f>
        <v>7</v>
      </c>
      <c r="AR30" s="722">
        <f>ป2!AR15</f>
        <v>0</v>
      </c>
      <c r="AS30" s="722">
        <f>ป2!AS15</f>
        <v>0</v>
      </c>
      <c r="AT30" s="722">
        <f>ป2!AT15</f>
        <v>0</v>
      </c>
      <c r="AU30" s="723">
        <f>ป2!AU15</f>
        <v>0</v>
      </c>
      <c r="AV30" s="722">
        <f>ป2!AV15</f>
        <v>0</v>
      </c>
      <c r="AW30" s="722">
        <f>ป2!AW15</f>
        <v>0</v>
      </c>
      <c r="AX30" s="722">
        <f>ป2!AX15</f>
        <v>0</v>
      </c>
      <c r="AY30" s="722">
        <f>ป2!AY15</f>
        <v>0</v>
      </c>
      <c r="AZ30" s="722">
        <f>ป2!AZ15</f>
        <v>0</v>
      </c>
      <c r="BA30" s="723">
        <f>ป2!BA15</f>
        <v>0</v>
      </c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</row>
    <row r="31" spans="1:85" s="35" customFormat="1" hidden="1">
      <c r="A31" s="722">
        <v>20</v>
      </c>
      <c r="B31" s="722" t="str">
        <f>ป2!B16</f>
        <v>บ้านช่องฟืน</v>
      </c>
      <c r="C31" s="722" t="str">
        <f>ป2!C16</f>
        <v>ปากพะยูน</v>
      </c>
      <c r="D31" s="722">
        <f>ป2!D16</f>
        <v>0</v>
      </c>
      <c r="E31" s="722">
        <f>ป2!E16</f>
        <v>45</v>
      </c>
      <c r="F31" s="722">
        <f>ป2!F16</f>
        <v>4</v>
      </c>
      <c r="G31" s="722" t="str">
        <f>ป2!G16</f>
        <v>ป</v>
      </c>
      <c r="H31" s="722">
        <f>ป2!H16</f>
        <v>13</v>
      </c>
      <c r="I31" s="722">
        <f>ป2!I16</f>
        <v>1</v>
      </c>
      <c r="J31" s="722">
        <f>ป2!J16</f>
        <v>14</v>
      </c>
      <c r="K31" s="722">
        <f>ป2!K16</f>
        <v>1</v>
      </c>
      <c r="L31" s="722">
        <f>ป2!L16</f>
        <v>17</v>
      </c>
      <c r="M31" s="722">
        <f>ป2!M16</f>
        <v>1</v>
      </c>
      <c r="N31" s="722">
        <f>ป2!N16</f>
        <v>12</v>
      </c>
      <c r="O31" s="722">
        <f>ป2!O16</f>
        <v>1</v>
      </c>
      <c r="P31" s="722">
        <f>ป2!P16</f>
        <v>14</v>
      </c>
      <c r="Q31" s="722">
        <f>ป2!Q16</f>
        <v>1</v>
      </c>
      <c r="R31" s="722">
        <f>ป2!R16</f>
        <v>8</v>
      </c>
      <c r="S31" s="722">
        <f>ป2!S16</f>
        <v>1</v>
      </c>
      <c r="T31" s="722">
        <f>ป2!T16</f>
        <v>16</v>
      </c>
      <c r="U31" s="722">
        <f>ป2!U16</f>
        <v>1</v>
      </c>
      <c r="V31" s="722">
        <f>ป2!V16</f>
        <v>12</v>
      </c>
      <c r="W31" s="722">
        <f>ป2!W16</f>
        <v>1</v>
      </c>
      <c r="X31" s="722">
        <f>ป2!X16</f>
        <v>0</v>
      </c>
      <c r="Y31" s="722">
        <f>ป2!Y16</f>
        <v>0</v>
      </c>
      <c r="Z31" s="722">
        <f>ป2!Z16</f>
        <v>0</v>
      </c>
      <c r="AA31" s="722">
        <f>ป2!AA16</f>
        <v>0</v>
      </c>
      <c r="AB31" s="722">
        <f>ป2!AB16</f>
        <v>0</v>
      </c>
      <c r="AC31" s="722">
        <f>ป2!AC16</f>
        <v>0</v>
      </c>
      <c r="AD31" s="722">
        <f>ป2!AD16</f>
        <v>0</v>
      </c>
      <c r="AE31" s="722">
        <f>ป2!AE16</f>
        <v>0</v>
      </c>
      <c r="AF31" s="722">
        <f>ป2!AF16</f>
        <v>0</v>
      </c>
      <c r="AG31" s="722">
        <f>ป2!AG16</f>
        <v>0</v>
      </c>
      <c r="AH31" s="722">
        <f>ป2!AH16</f>
        <v>0</v>
      </c>
      <c r="AI31" s="722">
        <f>ป2!AI16</f>
        <v>0</v>
      </c>
      <c r="AJ31" s="722">
        <f>ป2!AJ16</f>
        <v>106</v>
      </c>
      <c r="AK31" s="722">
        <f>ป2!AK16</f>
        <v>8</v>
      </c>
      <c r="AL31" s="722">
        <f>ป2!AL16</f>
        <v>1</v>
      </c>
      <c r="AM31" s="722">
        <f>ป2!AM16</f>
        <v>8</v>
      </c>
      <c r="AN31" s="722">
        <f>ป2!AN16</f>
        <v>9</v>
      </c>
      <c r="AO31" s="722">
        <f>ป2!AO16</f>
        <v>1</v>
      </c>
      <c r="AP31" s="722">
        <f>ป2!AP16</f>
        <v>6</v>
      </c>
      <c r="AQ31" s="722">
        <f>ป2!AQ16</f>
        <v>7</v>
      </c>
      <c r="AR31" s="722">
        <f>ป2!AR16</f>
        <v>0</v>
      </c>
      <c r="AS31" s="722">
        <f>ป2!AS16</f>
        <v>2</v>
      </c>
      <c r="AT31" s="722">
        <f>ป2!AT16</f>
        <v>2</v>
      </c>
      <c r="AU31" s="723">
        <f>ป2!AU16</f>
        <v>28.571428571428569</v>
      </c>
      <c r="AV31" s="722">
        <f>ป2!AV16</f>
        <v>1</v>
      </c>
      <c r="AW31" s="722">
        <f>ป2!AW16</f>
        <v>0</v>
      </c>
      <c r="AX31" s="722">
        <f>ป2!AX16</f>
        <v>0</v>
      </c>
      <c r="AY31" s="722">
        <f>ป2!AY16</f>
        <v>0</v>
      </c>
      <c r="AZ31" s="722">
        <f>ป2!AZ16</f>
        <v>1</v>
      </c>
      <c r="BA31" s="723">
        <f>ป2!BA16</f>
        <v>14.285714285714285</v>
      </c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</row>
    <row r="32" spans="1:85" s="35" customFormat="1" hidden="1">
      <c r="A32" s="722">
        <v>21</v>
      </c>
      <c r="B32" s="722" t="str">
        <f>ป2!B17</f>
        <v>วัดนาหม่อม (เชนวิทยา)</v>
      </c>
      <c r="C32" s="722" t="str">
        <f>ป2!C17</f>
        <v>บางแก้ว</v>
      </c>
      <c r="D32" s="722">
        <f>ป2!D17</f>
        <v>0</v>
      </c>
      <c r="E32" s="722">
        <f>ป2!E17</f>
        <v>18</v>
      </c>
      <c r="F32" s="722">
        <f>ป2!F17</f>
        <v>4</v>
      </c>
      <c r="G32" s="722" t="str">
        <f>ป2!G17</f>
        <v>ป</v>
      </c>
      <c r="H32" s="722">
        <f>ป2!H17</f>
        <v>4</v>
      </c>
      <c r="I32" s="722">
        <f>ป2!I17</f>
        <v>1</v>
      </c>
      <c r="J32" s="722">
        <f>ป2!J17</f>
        <v>8</v>
      </c>
      <c r="K32" s="722">
        <f>ป2!K17</f>
        <v>1</v>
      </c>
      <c r="L32" s="722">
        <f>ป2!L17</f>
        <v>14</v>
      </c>
      <c r="M32" s="722">
        <f>ป2!M17</f>
        <v>1</v>
      </c>
      <c r="N32" s="722">
        <f>ป2!N17</f>
        <v>5</v>
      </c>
      <c r="O32" s="722">
        <f>ป2!O17</f>
        <v>1</v>
      </c>
      <c r="P32" s="722">
        <f>ป2!P17</f>
        <v>8</v>
      </c>
      <c r="Q32" s="722">
        <f>ป2!Q17</f>
        <v>1</v>
      </c>
      <c r="R32" s="722">
        <f>ป2!R17</f>
        <v>13</v>
      </c>
      <c r="S32" s="722">
        <f>ป2!S17</f>
        <v>1</v>
      </c>
      <c r="T32" s="722">
        <f>ป2!T17</f>
        <v>7</v>
      </c>
      <c r="U32" s="722">
        <f>ป2!U17</f>
        <v>1</v>
      </c>
      <c r="V32" s="722">
        <f>ป2!V17</f>
        <v>10</v>
      </c>
      <c r="W32" s="722">
        <f>ป2!W17</f>
        <v>1</v>
      </c>
      <c r="X32" s="722">
        <f>ป2!X17</f>
        <v>0</v>
      </c>
      <c r="Y32" s="722">
        <f>ป2!Y17</f>
        <v>0</v>
      </c>
      <c r="Z32" s="722">
        <f>ป2!Z17</f>
        <v>0</v>
      </c>
      <c r="AA32" s="722">
        <f>ป2!AA17</f>
        <v>0</v>
      </c>
      <c r="AB32" s="722">
        <f>ป2!AB17</f>
        <v>0</v>
      </c>
      <c r="AC32" s="722">
        <f>ป2!AC17</f>
        <v>0</v>
      </c>
      <c r="AD32" s="722">
        <f>ป2!AD17</f>
        <v>0</v>
      </c>
      <c r="AE32" s="722">
        <f>ป2!AE17</f>
        <v>0</v>
      </c>
      <c r="AF32" s="722">
        <f>ป2!AF17</f>
        <v>0</v>
      </c>
      <c r="AG32" s="722">
        <f>ป2!AG17</f>
        <v>0</v>
      </c>
      <c r="AH32" s="722">
        <f>ป2!AH17</f>
        <v>0</v>
      </c>
      <c r="AI32" s="722">
        <f>ป2!AI17</f>
        <v>0</v>
      </c>
      <c r="AJ32" s="722">
        <f>ป2!AJ17</f>
        <v>69</v>
      </c>
      <c r="AK32" s="722">
        <f>ป2!AK17</f>
        <v>8</v>
      </c>
      <c r="AL32" s="722">
        <f>ป2!AL17</f>
        <v>1</v>
      </c>
      <c r="AM32" s="722">
        <f>ป2!AM17</f>
        <v>5</v>
      </c>
      <c r="AN32" s="722">
        <f>ป2!AN17</f>
        <v>6</v>
      </c>
      <c r="AO32" s="722">
        <f>ป2!AO17</f>
        <v>1</v>
      </c>
      <c r="AP32" s="722">
        <f>ป2!AP17</f>
        <v>4</v>
      </c>
      <c r="AQ32" s="722">
        <f>ป2!AQ17</f>
        <v>5</v>
      </c>
      <c r="AR32" s="722">
        <f>ป2!AR17</f>
        <v>0</v>
      </c>
      <c r="AS32" s="722">
        <f>ป2!AS17</f>
        <v>1</v>
      </c>
      <c r="AT32" s="722">
        <f>ป2!AT17</f>
        <v>1</v>
      </c>
      <c r="AU32" s="723">
        <f>ป2!AU17</f>
        <v>20</v>
      </c>
      <c r="AV32" s="722">
        <f>ป2!AV17</f>
        <v>0</v>
      </c>
      <c r="AW32" s="722">
        <f>ป2!AW17</f>
        <v>0</v>
      </c>
      <c r="AX32" s="722">
        <f>ป2!AX17</f>
        <v>0</v>
      </c>
      <c r="AY32" s="722">
        <f>ป2!AY17</f>
        <v>0</v>
      </c>
      <c r="AZ32" s="722">
        <f>ป2!AZ17</f>
        <v>1</v>
      </c>
      <c r="BA32" s="723">
        <f>ป2!BA17</f>
        <v>20</v>
      </c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</row>
    <row r="33" spans="1:85" s="35" customFormat="1" hidden="1">
      <c r="A33" s="722">
        <v>22</v>
      </c>
      <c r="B33" s="722" t="str">
        <f>ป2!B18</f>
        <v>วัดนาปะขอ</v>
      </c>
      <c r="C33" s="722" t="str">
        <f>ป2!C18</f>
        <v>บางแก้ว</v>
      </c>
      <c r="D33" s="722">
        <f>ป2!D18</f>
        <v>0</v>
      </c>
      <c r="E33" s="722">
        <f>ป2!E18</f>
        <v>15</v>
      </c>
      <c r="F33" s="722">
        <f>ป2!F18</f>
        <v>1</v>
      </c>
      <c r="G33" s="722" t="str">
        <f>ป2!G18</f>
        <v>ป</v>
      </c>
      <c r="H33" s="722">
        <f>ป2!H18</f>
        <v>6</v>
      </c>
      <c r="I33" s="722">
        <f>ป2!I18</f>
        <v>1</v>
      </c>
      <c r="J33" s="722">
        <f>ป2!J18</f>
        <v>9</v>
      </c>
      <c r="K33" s="722">
        <f>ป2!K18</f>
        <v>1</v>
      </c>
      <c r="L33" s="722">
        <f>ป2!L18</f>
        <v>10</v>
      </c>
      <c r="M33" s="722">
        <f>ป2!M18</f>
        <v>1</v>
      </c>
      <c r="N33" s="722">
        <f>ป2!N18</f>
        <v>6</v>
      </c>
      <c r="O33" s="722">
        <f>ป2!O18</f>
        <v>1</v>
      </c>
      <c r="P33" s="722">
        <f>ป2!P18</f>
        <v>9</v>
      </c>
      <c r="Q33" s="722">
        <f>ป2!Q18</f>
        <v>1</v>
      </c>
      <c r="R33" s="722">
        <f>ป2!R18</f>
        <v>9</v>
      </c>
      <c r="S33" s="722">
        <f>ป2!S18</f>
        <v>1</v>
      </c>
      <c r="T33" s="722">
        <f>ป2!T18</f>
        <v>15</v>
      </c>
      <c r="U33" s="722">
        <f>ป2!U18</f>
        <v>1</v>
      </c>
      <c r="V33" s="722">
        <f>ป2!V18</f>
        <v>10</v>
      </c>
      <c r="W33" s="722">
        <f>ป2!W18</f>
        <v>1</v>
      </c>
      <c r="X33" s="722">
        <f>ป2!X18</f>
        <v>0</v>
      </c>
      <c r="Y33" s="722">
        <f>ป2!Y18</f>
        <v>0</v>
      </c>
      <c r="Z33" s="722">
        <f>ป2!Z18</f>
        <v>0</v>
      </c>
      <c r="AA33" s="722">
        <f>ป2!AA18</f>
        <v>0</v>
      </c>
      <c r="AB33" s="722">
        <f>ป2!AB18</f>
        <v>0</v>
      </c>
      <c r="AC33" s="722">
        <f>ป2!AC18</f>
        <v>0</v>
      </c>
      <c r="AD33" s="722">
        <f>ป2!AD18</f>
        <v>0</v>
      </c>
      <c r="AE33" s="722">
        <f>ป2!AE18</f>
        <v>0</v>
      </c>
      <c r="AF33" s="722">
        <f>ป2!AF18</f>
        <v>0</v>
      </c>
      <c r="AG33" s="722">
        <f>ป2!AG18</f>
        <v>0</v>
      </c>
      <c r="AH33" s="722">
        <f>ป2!AH18</f>
        <v>0</v>
      </c>
      <c r="AI33" s="722">
        <f>ป2!AI18</f>
        <v>0</v>
      </c>
      <c r="AJ33" s="722">
        <f>ป2!AJ18</f>
        <v>74</v>
      </c>
      <c r="AK33" s="722">
        <f>ป2!AK18</f>
        <v>8</v>
      </c>
      <c r="AL33" s="722">
        <f>ป2!AL18</f>
        <v>1</v>
      </c>
      <c r="AM33" s="722">
        <f>ป2!AM18</f>
        <v>6</v>
      </c>
      <c r="AN33" s="722">
        <f>ป2!AN18</f>
        <v>7</v>
      </c>
      <c r="AO33" s="722">
        <f>ป2!AO18</f>
        <v>1</v>
      </c>
      <c r="AP33" s="722">
        <f>ป2!AP18</f>
        <v>4</v>
      </c>
      <c r="AQ33" s="722">
        <f>ป2!AQ18</f>
        <v>5</v>
      </c>
      <c r="AR33" s="722">
        <f>ป2!AR18</f>
        <v>0</v>
      </c>
      <c r="AS33" s="722">
        <f>ป2!AS18</f>
        <v>2</v>
      </c>
      <c r="AT33" s="722">
        <f>ป2!AT18</f>
        <v>2</v>
      </c>
      <c r="AU33" s="723">
        <f>ป2!AU18</f>
        <v>40</v>
      </c>
      <c r="AV33" s="722">
        <f>ป2!AV18</f>
        <v>1</v>
      </c>
      <c r="AW33" s="722">
        <f>ป2!AW18</f>
        <v>0</v>
      </c>
      <c r="AX33" s="722">
        <f>ป2!AX18</f>
        <v>0</v>
      </c>
      <c r="AY33" s="722">
        <f>ป2!AY18</f>
        <v>0</v>
      </c>
      <c r="AZ33" s="722">
        <f>ป2!AZ18</f>
        <v>1</v>
      </c>
      <c r="BA33" s="723">
        <f>ป2!BA18</f>
        <v>20</v>
      </c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</row>
    <row r="34" spans="1:85" s="35" customFormat="1" hidden="1">
      <c r="A34" s="722">
        <v>23</v>
      </c>
      <c r="B34" s="722" t="str">
        <f>ป2!B19</f>
        <v>บ้านท่านางพรหม (ธนาคารกรุงเทพ 8)</v>
      </c>
      <c r="C34" s="722" t="str">
        <f>ป2!C19</f>
        <v>เขาชัยสน</v>
      </c>
      <c r="D34" s="722">
        <f>ป2!D19</f>
        <v>0</v>
      </c>
      <c r="E34" s="722">
        <f>ป2!E19</f>
        <v>15</v>
      </c>
      <c r="F34" s="722">
        <f>ป2!F19</f>
        <v>4</v>
      </c>
      <c r="G34" s="722" t="str">
        <f>ป2!G19</f>
        <v>ป</v>
      </c>
      <c r="H34" s="722">
        <f>ป2!H19</f>
        <v>7</v>
      </c>
      <c r="I34" s="722">
        <f>ป2!I19</f>
        <v>1</v>
      </c>
      <c r="J34" s="722">
        <f>ป2!J19</f>
        <v>8</v>
      </c>
      <c r="K34" s="722">
        <f>ป2!K19</f>
        <v>1</v>
      </c>
      <c r="L34" s="722">
        <f>ป2!L19</f>
        <v>15</v>
      </c>
      <c r="M34" s="722">
        <f>ป2!M19</f>
        <v>1</v>
      </c>
      <c r="N34" s="722">
        <f>ป2!N19</f>
        <v>7</v>
      </c>
      <c r="O34" s="722">
        <f>ป2!O19</f>
        <v>1</v>
      </c>
      <c r="P34" s="722">
        <f>ป2!P19</f>
        <v>11</v>
      </c>
      <c r="Q34" s="722">
        <f>ป2!Q19</f>
        <v>1</v>
      </c>
      <c r="R34" s="722">
        <f>ป2!R19</f>
        <v>6</v>
      </c>
      <c r="S34" s="722">
        <f>ป2!S19</f>
        <v>1</v>
      </c>
      <c r="T34" s="722">
        <f>ป2!T19</f>
        <v>9</v>
      </c>
      <c r="U34" s="722">
        <f>ป2!U19</f>
        <v>1</v>
      </c>
      <c r="V34" s="722">
        <f>ป2!V19</f>
        <v>12</v>
      </c>
      <c r="W34" s="722">
        <f>ป2!W19</f>
        <v>1</v>
      </c>
      <c r="X34" s="722">
        <f>ป2!X19</f>
        <v>0</v>
      </c>
      <c r="Y34" s="722">
        <f>ป2!Y19</f>
        <v>0</v>
      </c>
      <c r="Z34" s="722">
        <f>ป2!Z19</f>
        <v>0</v>
      </c>
      <c r="AA34" s="722">
        <f>ป2!AA19</f>
        <v>0</v>
      </c>
      <c r="AB34" s="722">
        <f>ป2!AB19</f>
        <v>0</v>
      </c>
      <c r="AC34" s="722">
        <f>ป2!AC19</f>
        <v>0</v>
      </c>
      <c r="AD34" s="722">
        <f>ป2!AD19</f>
        <v>0</v>
      </c>
      <c r="AE34" s="722">
        <f>ป2!AE19</f>
        <v>0</v>
      </c>
      <c r="AF34" s="722">
        <f>ป2!AF19</f>
        <v>0</v>
      </c>
      <c r="AG34" s="722">
        <f>ป2!AG19</f>
        <v>0</v>
      </c>
      <c r="AH34" s="722">
        <f>ป2!AH19</f>
        <v>0</v>
      </c>
      <c r="AI34" s="722">
        <f>ป2!AI19</f>
        <v>0</v>
      </c>
      <c r="AJ34" s="722">
        <f>ป2!AJ19</f>
        <v>75</v>
      </c>
      <c r="AK34" s="722">
        <f>ป2!AK19</f>
        <v>8</v>
      </c>
      <c r="AL34" s="722">
        <f>ป2!AL19</f>
        <v>1</v>
      </c>
      <c r="AM34" s="722">
        <f>ป2!AM19</f>
        <v>6</v>
      </c>
      <c r="AN34" s="722">
        <f>ป2!AN19</f>
        <v>7</v>
      </c>
      <c r="AO34" s="722">
        <f>ป2!AO19</f>
        <v>1</v>
      </c>
      <c r="AP34" s="722">
        <f>ป2!AP19</f>
        <v>4</v>
      </c>
      <c r="AQ34" s="722">
        <f>ป2!AQ19</f>
        <v>5</v>
      </c>
      <c r="AR34" s="722">
        <f>ป2!AR19</f>
        <v>0</v>
      </c>
      <c r="AS34" s="722">
        <f>ป2!AS19</f>
        <v>2</v>
      </c>
      <c r="AT34" s="722">
        <f>ป2!AT19</f>
        <v>2</v>
      </c>
      <c r="AU34" s="723">
        <f>ป2!AU19</f>
        <v>40</v>
      </c>
      <c r="AV34" s="722">
        <f>ป2!AV19</f>
        <v>0</v>
      </c>
      <c r="AW34" s="722">
        <f>ป2!AW19</f>
        <v>1</v>
      </c>
      <c r="AX34" s="722">
        <f>ป2!AX19</f>
        <v>0</v>
      </c>
      <c r="AY34" s="722">
        <f>ป2!AY19</f>
        <v>0</v>
      </c>
      <c r="AZ34" s="722">
        <f>ป2!AZ19</f>
        <v>1</v>
      </c>
      <c r="BA34" s="723">
        <f>ป2!BA19</f>
        <v>20</v>
      </c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</row>
    <row r="35" spans="1:85" s="35" customFormat="1" hidden="1">
      <c r="A35" s="722">
        <v>24</v>
      </c>
      <c r="B35" s="722" t="str">
        <f>ป2!B20</f>
        <v>บ้านแหลม</v>
      </c>
      <c r="C35" s="722" t="str">
        <f>ป2!C20</f>
        <v>ปากพะยูน</v>
      </c>
      <c r="D35" s="722">
        <f>ป2!D20</f>
        <v>0</v>
      </c>
      <c r="E35" s="722">
        <f>ป2!E20</f>
        <v>18</v>
      </c>
      <c r="F35" s="722">
        <f>ป2!F20</f>
        <v>4</v>
      </c>
      <c r="G35" s="722" t="str">
        <f>ป2!G20</f>
        <v>ป</v>
      </c>
      <c r="H35" s="722">
        <f>ป2!H20</f>
        <v>11</v>
      </c>
      <c r="I35" s="722">
        <f>ป2!I20</f>
        <v>1</v>
      </c>
      <c r="J35" s="722">
        <f>ป2!J20</f>
        <v>14</v>
      </c>
      <c r="K35" s="722">
        <f>ป2!K20</f>
        <v>1</v>
      </c>
      <c r="L35" s="722">
        <f>ป2!L20</f>
        <v>11</v>
      </c>
      <c r="M35" s="722">
        <f>ป2!M20</f>
        <v>1</v>
      </c>
      <c r="N35" s="722">
        <f>ป2!N20</f>
        <v>7</v>
      </c>
      <c r="O35" s="722">
        <f>ป2!O20</f>
        <v>1</v>
      </c>
      <c r="P35" s="722">
        <f>ป2!P20</f>
        <v>11</v>
      </c>
      <c r="Q35" s="722">
        <f>ป2!Q20</f>
        <v>1</v>
      </c>
      <c r="R35" s="722">
        <f>ป2!R20</f>
        <v>11</v>
      </c>
      <c r="S35" s="722">
        <f>ป2!S20</f>
        <v>1</v>
      </c>
      <c r="T35" s="722">
        <f>ป2!T20</f>
        <v>9</v>
      </c>
      <c r="U35" s="722">
        <f>ป2!U20</f>
        <v>1</v>
      </c>
      <c r="V35" s="722">
        <f>ป2!V20</f>
        <v>6</v>
      </c>
      <c r="W35" s="722">
        <f>ป2!W20</f>
        <v>1</v>
      </c>
      <c r="X35" s="722">
        <f>ป2!X20</f>
        <v>0</v>
      </c>
      <c r="Y35" s="722">
        <f>ป2!Y20</f>
        <v>0</v>
      </c>
      <c r="Z35" s="722">
        <f>ป2!Z20</f>
        <v>0</v>
      </c>
      <c r="AA35" s="722">
        <f>ป2!AA20</f>
        <v>0</v>
      </c>
      <c r="AB35" s="722">
        <f>ป2!AB20</f>
        <v>0</v>
      </c>
      <c r="AC35" s="722">
        <f>ป2!AC20</f>
        <v>0</v>
      </c>
      <c r="AD35" s="722">
        <f>ป2!AD20</f>
        <v>0</v>
      </c>
      <c r="AE35" s="722">
        <f>ป2!AE20</f>
        <v>0</v>
      </c>
      <c r="AF35" s="722">
        <f>ป2!AF20</f>
        <v>0</v>
      </c>
      <c r="AG35" s="722">
        <f>ป2!AG20</f>
        <v>0</v>
      </c>
      <c r="AH35" s="722">
        <f>ป2!AH20</f>
        <v>0</v>
      </c>
      <c r="AI35" s="722">
        <f>ป2!AI20</f>
        <v>0</v>
      </c>
      <c r="AJ35" s="722">
        <f>ป2!AJ20</f>
        <v>80</v>
      </c>
      <c r="AK35" s="722">
        <f>ป2!AK20</f>
        <v>8</v>
      </c>
      <c r="AL35" s="722">
        <f>ป2!AL20</f>
        <v>1</v>
      </c>
      <c r="AM35" s="722">
        <f>ป2!AM20</f>
        <v>5</v>
      </c>
      <c r="AN35" s="722">
        <f>ป2!AN20</f>
        <v>6</v>
      </c>
      <c r="AO35" s="722">
        <f>ป2!AO20</f>
        <v>1</v>
      </c>
      <c r="AP35" s="722">
        <f>ป2!AP20</f>
        <v>4</v>
      </c>
      <c r="AQ35" s="722">
        <f>ป2!AQ20</f>
        <v>5</v>
      </c>
      <c r="AR35" s="722">
        <f>ป2!AR20</f>
        <v>0</v>
      </c>
      <c r="AS35" s="722">
        <f>ป2!AS20</f>
        <v>1</v>
      </c>
      <c r="AT35" s="722">
        <f>ป2!AT20</f>
        <v>1</v>
      </c>
      <c r="AU35" s="723">
        <f>ป2!AU20</f>
        <v>20</v>
      </c>
      <c r="AV35" s="722">
        <f>ป2!AV20</f>
        <v>0</v>
      </c>
      <c r="AW35" s="722">
        <f>ป2!AW20</f>
        <v>0</v>
      </c>
      <c r="AX35" s="722">
        <f>ป2!AX20</f>
        <v>0</v>
      </c>
      <c r="AY35" s="722">
        <f>ป2!AY20</f>
        <v>0</v>
      </c>
      <c r="AZ35" s="722">
        <f>ป2!AZ20</f>
        <v>1</v>
      </c>
      <c r="BA35" s="723">
        <f>ป2!BA20</f>
        <v>20</v>
      </c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</row>
    <row r="36" spans="1:85" s="35" customFormat="1" hidden="1">
      <c r="A36" s="722">
        <v>25</v>
      </c>
      <c r="B36" s="722" t="str">
        <f>ป2!B21</f>
        <v>วัดสุภาษิตาราม</v>
      </c>
      <c r="C36" s="722" t="str">
        <f>ป2!C21</f>
        <v>ปากพะยูน</v>
      </c>
      <c r="D36" s="722">
        <f>ป2!D21</f>
        <v>0</v>
      </c>
      <c r="E36" s="722">
        <f>ป2!E21</f>
        <v>24</v>
      </c>
      <c r="F36" s="722">
        <f>ป2!F21</f>
        <v>4</v>
      </c>
      <c r="G36" s="722" t="str">
        <f>ป2!G21</f>
        <v>ป</v>
      </c>
      <c r="H36" s="722">
        <f>ป2!H21</f>
        <v>15</v>
      </c>
      <c r="I36" s="722">
        <f>ป2!I21</f>
        <v>1</v>
      </c>
      <c r="J36" s="722">
        <f>ป2!J21</f>
        <v>17</v>
      </c>
      <c r="K36" s="722">
        <f>ป2!K21</f>
        <v>1</v>
      </c>
      <c r="L36" s="722">
        <f>ป2!L21</f>
        <v>8</v>
      </c>
      <c r="M36" s="722">
        <f>ป2!M21</f>
        <v>1</v>
      </c>
      <c r="N36" s="722">
        <f>ป2!N21</f>
        <v>13</v>
      </c>
      <c r="O36" s="722">
        <f>ป2!O21</f>
        <v>1</v>
      </c>
      <c r="P36" s="722">
        <f>ป2!P21</f>
        <v>12</v>
      </c>
      <c r="Q36" s="722">
        <f>ป2!Q21</f>
        <v>1</v>
      </c>
      <c r="R36" s="722">
        <f>ป2!R21</f>
        <v>15</v>
      </c>
      <c r="S36" s="722">
        <f>ป2!S21</f>
        <v>1</v>
      </c>
      <c r="T36" s="722">
        <f>ป2!T21</f>
        <v>10</v>
      </c>
      <c r="U36" s="722">
        <f>ป2!U21</f>
        <v>1</v>
      </c>
      <c r="V36" s="722">
        <f>ป2!V21</f>
        <v>14</v>
      </c>
      <c r="W36" s="722">
        <f>ป2!W21</f>
        <v>1</v>
      </c>
      <c r="X36" s="722">
        <f>ป2!X21</f>
        <v>0</v>
      </c>
      <c r="Y36" s="722">
        <f>ป2!Y21</f>
        <v>0</v>
      </c>
      <c r="Z36" s="722">
        <f>ป2!Z21</f>
        <v>0</v>
      </c>
      <c r="AA36" s="722">
        <f>ป2!AA21</f>
        <v>0</v>
      </c>
      <c r="AB36" s="722">
        <f>ป2!AB21</f>
        <v>0</v>
      </c>
      <c r="AC36" s="722">
        <f>ป2!AC21</f>
        <v>0</v>
      </c>
      <c r="AD36" s="722">
        <f>ป2!AD21</f>
        <v>0</v>
      </c>
      <c r="AE36" s="722">
        <f>ป2!AE21</f>
        <v>0</v>
      </c>
      <c r="AF36" s="722">
        <f>ป2!AF21</f>
        <v>0</v>
      </c>
      <c r="AG36" s="722">
        <f>ป2!AG21</f>
        <v>0</v>
      </c>
      <c r="AH36" s="722">
        <f>ป2!AH21</f>
        <v>0</v>
      </c>
      <c r="AI36" s="722">
        <f>ป2!AI21</f>
        <v>0</v>
      </c>
      <c r="AJ36" s="722">
        <f>ป2!AJ21</f>
        <v>104</v>
      </c>
      <c r="AK36" s="722">
        <f>ป2!AK21</f>
        <v>8</v>
      </c>
      <c r="AL36" s="722">
        <f>ป2!AL21</f>
        <v>1</v>
      </c>
      <c r="AM36" s="722">
        <f>ป2!AM21</f>
        <v>8</v>
      </c>
      <c r="AN36" s="722">
        <f>ป2!AN21</f>
        <v>9</v>
      </c>
      <c r="AO36" s="722">
        <f>ป2!AO21</f>
        <v>1</v>
      </c>
      <c r="AP36" s="722">
        <f>ป2!AP21</f>
        <v>6</v>
      </c>
      <c r="AQ36" s="722">
        <f>ป2!AQ21</f>
        <v>7</v>
      </c>
      <c r="AR36" s="722">
        <f>ป2!AR21</f>
        <v>0</v>
      </c>
      <c r="AS36" s="722">
        <f>ป2!AS21</f>
        <v>2</v>
      </c>
      <c r="AT36" s="722">
        <f>ป2!AT21</f>
        <v>2</v>
      </c>
      <c r="AU36" s="723">
        <f>ป2!AU21</f>
        <v>28.571428571428569</v>
      </c>
      <c r="AV36" s="722">
        <f>ป2!AV21</f>
        <v>0</v>
      </c>
      <c r="AW36" s="722">
        <f>ป2!AW21</f>
        <v>0</v>
      </c>
      <c r="AX36" s="722">
        <f>ป2!AX21</f>
        <v>0</v>
      </c>
      <c r="AY36" s="722">
        <f>ป2!AY21</f>
        <v>0</v>
      </c>
      <c r="AZ36" s="722">
        <f>ป2!AZ21</f>
        <v>2</v>
      </c>
      <c r="BA36" s="723">
        <f>ป2!BA21</f>
        <v>28.571428571428569</v>
      </c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</row>
    <row r="37" spans="1:85" s="35" customFormat="1" hidden="1">
      <c r="A37" s="722">
        <v>26</v>
      </c>
      <c r="B37" s="722" t="str">
        <f>ป2!B22</f>
        <v>วัดควนขี้แรด</v>
      </c>
      <c r="C37" s="722" t="str">
        <f>ป2!C22</f>
        <v>กงหรา</v>
      </c>
      <c r="D37" s="722">
        <f>ป2!D22</f>
        <v>0</v>
      </c>
      <c r="E37" s="722">
        <f>ป2!E22</f>
        <v>4</v>
      </c>
      <c r="F37" s="722">
        <f>ป2!F22</f>
        <v>4</v>
      </c>
      <c r="G37" s="722" t="str">
        <f>ป2!G22</f>
        <v>ป</v>
      </c>
      <c r="H37" s="722">
        <f>ป2!H22</f>
        <v>11</v>
      </c>
      <c r="I37" s="722">
        <f>ป2!I22</f>
        <v>1</v>
      </c>
      <c r="J37" s="722">
        <f>ป2!J22</f>
        <v>10</v>
      </c>
      <c r="K37" s="722">
        <f>ป2!K22</f>
        <v>1</v>
      </c>
      <c r="L37" s="722">
        <f>ป2!L22</f>
        <v>8</v>
      </c>
      <c r="M37" s="722">
        <f>ป2!M22</f>
        <v>1</v>
      </c>
      <c r="N37" s="722">
        <f>ป2!N22</f>
        <v>15</v>
      </c>
      <c r="O37" s="722">
        <f>ป2!O22</f>
        <v>1</v>
      </c>
      <c r="P37" s="722">
        <f>ป2!P22</f>
        <v>11</v>
      </c>
      <c r="Q37" s="722">
        <f>ป2!Q22</f>
        <v>1</v>
      </c>
      <c r="R37" s="722">
        <f>ป2!R22</f>
        <v>16</v>
      </c>
      <c r="S37" s="722">
        <f>ป2!S22</f>
        <v>1</v>
      </c>
      <c r="T37" s="722">
        <f>ป2!T22</f>
        <v>18</v>
      </c>
      <c r="U37" s="722">
        <f>ป2!U22</f>
        <v>1</v>
      </c>
      <c r="V37" s="722">
        <f>ป2!V22</f>
        <v>16</v>
      </c>
      <c r="W37" s="722">
        <f>ป2!W22</f>
        <v>1</v>
      </c>
      <c r="X37" s="722">
        <f>ป2!X22</f>
        <v>0</v>
      </c>
      <c r="Y37" s="722">
        <f>ป2!Y22</f>
        <v>0</v>
      </c>
      <c r="Z37" s="722">
        <f>ป2!Z22</f>
        <v>0</v>
      </c>
      <c r="AA37" s="722">
        <f>ป2!AA22</f>
        <v>0</v>
      </c>
      <c r="AB37" s="722">
        <f>ป2!AB22</f>
        <v>0</v>
      </c>
      <c r="AC37" s="722">
        <f>ป2!AC22</f>
        <v>0</v>
      </c>
      <c r="AD37" s="722">
        <f>ป2!AD22</f>
        <v>0</v>
      </c>
      <c r="AE37" s="722">
        <f>ป2!AE22</f>
        <v>0</v>
      </c>
      <c r="AF37" s="722">
        <f>ป2!AF22</f>
        <v>0</v>
      </c>
      <c r="AG37" s="722">
        <f>ป2!AG22</f>
        <v>0</v>
      </c>
      <c r="AH37" s="722">
        <f>ป2!AH22</f>
        <v>0</v>
      </c>
      <c r="AI37" s="722">
        <f>ป2!AI22</f>
        <v>0</v>
      </c>
      <c r="AJ37" s="722">
        <f>ป2!AJ22</f>
        <v>105</v>
      </c>
      <c r="AK37" s="722">
        <f>ป2!AK22</f>
        <v>8</v>
      </c>
      <c r="AL37" s="722">
        <f>ป2!AL22</f>
        <v>1</v>
      </c>
      <c r="AM37" s="722">
        <f>ป2!AM22</f>
        <v>9</v>
      </c>
      <c r="AN37" s="722">
        <f>ป2!AN22</f>
        <v>10</v>
      </c>
      <c r="AO37" s="722">
        <f>ป2!AO22</f>
        <v>1</v>
      </c>
      <c r="AP37" s="722">
        <f>ป2!AP22</f>
        <v>6</v>
      </c>
      <c r="AQ37" s="722">
        <f>ป2!AQ22</f>
        <v>7</v>
      </c>
      <c r="AR37" s="722">
        <f>ป2!AR22</f>
        <v>0</v>
      </c>
      <c r="AS37" s="722">
        <f>ป2!AS22</f>
        <v>3</v>
      </c>
      <c r="AT37" s="722">
        <f>ป2!AT22</f>
        <v>3</v>
      </c>
      <c r="AU37" s="723">
        <f>ป2!AU22</f>
        <v>42.857142857142854</v>
      </c>
      <c r="AV37" s="722">
        <f>ป2!AV22</f>
        <v>1</v>
      </c>
      <c r="AW37" s="722">
        <f>ป2!AW22</f>
        <v>0</v>
      </c>
      <c r="AX37" s="722">
        <f>ป2!AX22</f>
        <v>0</v>
      </c>
      <c r="AY37" s="722">
        <f>ป2!AY22</f>
        <v>0</v>
      </c>
      <c r="AZ37" s="722">
        <f>ป2!AZ22</f>
        <v>2</v>
      </c>
      <c r="BA37" s="723">
        <f>ป2!BA22</f>
        <v>28.571428571428569</v>
      </c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</row>
    <row r="38" spans="1:85" s="35" customFormat="1" hidden="1">
      <c r="A38" s="722">
        <v>27</v>
      </c>
      <c r="B38" s="722" t="str">
        <f>ป2!B23</f>
        <v>บ้านคลองใหญ่</v>
      </c>
      <c r="C38" s="722" t="str">
        <f>ป2!C23</f>
        <v>ตะโหมด</v>
      </c>
      <c r="D38" s="722">
        <f>ป2!D23</f>
        <v>0</v>
      </c>
      <c r="E38" s="722">
        <f>ป2!E23</f>
        <v>26</v>
      </c>
      <c r="F38" s="722">
        <f>ป2!F23</f>
        <v>4</v>
      </c>
      <c r="G38" s="722" t="str">
        <f>ป2!G23</f>
        <v>ป</v>
      </c>
      <c r="H38" s="722">
        <f>ป2!H23</f>
        <v>15</v>
      </c>
      <c r="I38" s="722">
        <f>ป2!I23</f>
        <v>1</v>
      </c>
      <c r="J38" s="722">
        <f>ป2!J23</f>
        <v>21</v>
      </c>
      <c r="K38" s="722">
        <f>ป2!K23</f>
        <v>1</v>
      </c>
      <c r="L38" s="722">
        <f>ป2!L23</f>
        <v>15</v>
      </c>
      <c r="M38" s="722">
        <f>ป2!M23</f>
        <v>1</v>
      </c>
      <c r="N38" s="722">
        <f>ป2!N23</f>
        <v>5</v>
      </c>
      <c r="O38" s="722">
        <f>ป2!O23</f>
        <v>1</v>
      </c>
      <c r="P38" s="722">
        <f>ป2!P23</f>
        <v>14</v>
      </c>
      <c r="Q38" s="722">
        <f>ป2!Q23</f>
        <v>1</v>
      </c>
      <c r="R38" s="722">
        <f>ป2!R23</f>
        <v>9</v>
      </c>
      <c r="S38" s="722">
        <f>ป2!S23</f>
        <v>1</v>
      </c>
      <c r="T38" s="722">
        <f>ป2!T23</f>
        <v>15</v>
      </c>
      <c r="U38" s="722">
        <f>ป2!U23</f>
        <v>1</v>
      </c>
      <c r="V38" s="722">
        <f>ป2!V23</f>
        <v>19</v>
      </c>
      <c r="W38" s="722">
        <f>ป2!W23</f>
        <v>1</v>
      </c>
      <c r="X38" s="722">
        <f>ป2!X23</f>
        <v>0</v>
      </c>
      <c r="Y38" s="722">
        <f>ป2!Y23</f>
        <v>0</v>
      </c>
      <c r="Z38" s="722">
        <f>ป2!Z23</f>
        <v>0</v>
      </c>
      <c r="AA38" s="722">
        <f>ป2!AA23</f>
        <v>0</v>
      </c>
      <c r="AB38" s="722">
        <f>ป2!AB23</f>
        <v>0</v>
      </c>
      <c r="AC38" s="722">
        <f>ป2!AC23</f>
        <v>0</v>
      </c>
      <c r="AD38" s="722">
        <f>ป2!AD23</f>
        <v>0</v>
      </c>
      <c r="AE38" s="722">
        <f>ป2!AE23</f>
        <v>0</v>
      </c>
      <c r="AF38" s="722">
        <f>ป2!AF23</f>
        <v>0</v>
      </c>
      <c r="AG38" s="722">
        <f>ป2!AG23</f>
        <v>0</v>
      </c>
      <c r="AH38" s="722">
        <f>ป2!AH23</f>
        <v>0</v>
      </c>
      <c r="AI38" s="722">
        <f>ป2!AI23</f>
        <v>0</v>
      </c>
      <c r="AJ38" s="722">
        <f>ป2!AJ23</f>
        <v>113</v>
      </c>
      <c r="AK38" s="722">
        <f>ป2!AK23</f>
        <v>8</v>
      </c>
      <c r="AL38" s="722">
        <f>ป2!AL23</f>
        <v>1</v>
      </c>
      <c r="AM38" s="722">
        <f>ป2!AM23</f>
        <v>8</v>
      </c>
      <c r="AN38" s="722">
        <f>ป2!AN23</f>
        <v>9</v>
      </c>
      <c r="AO38" s="722">
        <f>ป2!AO23</f>
        <v>1</v>
      </c>
      <c r="AP38" s="722">
        <f>ป2!AP23</f>
        <v>6</v>
      </c>
      <c r="AQ38" s="722">
        <f>ป2!AQ23</f>
        <v>7</v>
      </c>
      <c r="AR38" s="722">
        <f>ป2!AR23</f>
        <v>0</v>
      </c>
      <c r="AS38" s="722">
        <f>ป2!AS23</f>
        <v>2</v>
      </c>
      <c r="AT38" s="722">
        <f>ป2!AT23</f>
        <v>2</v>
      </c>
      <c r="AU38" s="723">
        <f>ป2!AU23</f>
        <v>28.571428571428569</v>
      </c>
      <c r="AV38" s="722">
        <f>ป2!AV23</f>
        <v>0</v>
      </c>
      <c r="AW38" s="722">
        <f>ป2!AW23</f>
        <v>0</v>
      </c>
      <c r="AX38" s="722">
        <f>ป2!AX23</f>
        <v>0</v>
      </c>
      <c r="AY38" s="722">
        <f>ป2!AY23</f>
        <v>0</v>
      </c>
      <c r="AZ38" s="722">
        <f>ป2!AZ23</f>
        <v>2</v>
      </c>
      <c r="BA38" s="723">
        <f>ป2!BA23</f>
        <v>28.571428571428569</v>
      </c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</row>
    <row r="39" spans="1:85" s="35" customFormat="1" hidden="1">
      <c r="A39" s="722">
        <v>28</v>
      </c>
      <c r="B39" s="722" t="str">
        <f>ป2!B24</f>
        <v>วัดหานโพธิ์</v>
      </c>
      <c r="C39" s="722" t="str">
        <f>ป2!C24</f>
        <v>เขาชัยสน</v>
      </c>
      <c r="D39" s="722">
        <f>ป2!D24</f>
        <v>0</v>
      </c>
      <c r="E39" s="722">
        <f>ป2!E24</f>
        <v>25</v>
      </c>
      <c r="F39" s="722">
        <f>ป2!F24</f>
        <v>4</v>
      </c>
      <c r="G39" s="722" t="str">
        <f>ป2!G24</f>
        <v>ป</v>
      </c>
      <c r="H39" s="722">
        <f>ป2!H24</f>
        <v>4</v>
      </c>
      <c r="I39" s="722">
        <f>ป2!I24</f>
        <v>1</v>
      </c>
      <c r="J39" s="722">
        <f>ป2!J24</f>
        <v>4</v>
      </c>
      <c r="K39" s="722">
        <f>ป2!K24</f>
        <v>1</v>
      </c>
      <c r="L39" s="722">
        <f>ป2!L24</f>
        <v>20</v>
      </c>
      <c r="M39" s="722">
        <f>ป2!M24</f>
        <v>1</v>
      </c>
      <c r="N39" s="722">
        <f>ป2!N24</f>
        <v>12</v>
      </c>
      <c r="O39" s="722">
        <f>ป2!O24</f>
        <v>1</v>
      </c>
      <c r="P39" s="722">
        <f>ป2!P24</f>
        <v>11</v>
      </c>
      <c r="Q39" s="722">
        <f>ป2!Q24</f>
        <v>1</v>
      </c>
      <c r="R39" s="722">
        <f>ป2!R24</f>
        <v>14</v>
      </c>
      <c r="S39" s="722">
        <f>ป2!S24</f>
        <v>1</v>
      </c>
      <c r="T39" s="722">
        <f>ป2!T24</f>
        <v>9</v>
      </c>
      <c r="U39" s="722">
        <f>ป2!U24</f>
        <v>1</v>
      </c>
      <c r="V39" s="722">
        <f>ป2!V24</f>
        <v>7</v>
      </c>
      <c r="W39" s="722">
        <f>ป2!W24</f>
        <v>1</v>
      </c>
      <c r="X39" s="722">
        <f>ป2!X24</f>
        <v>0</v>
      </c>
      <c r="Y39" s="722">
        <f>ป2!Y24</f>
        <v>0</v>
      </c>
      <c r="Z39" s="722">
        <f>ป2!Z24</f>
        <v>0</v>
      </c>
      <c r="AA39" s="722">
        <f>ป2!AA24</f>
        <v>0</v>
      </c>
      <c r="AB39" s="722">
        <f>ป2!AB24</f>
        <v>0</v>
      </c>
      <c r="AC39" s="722">
        <f>ป2!AC24</f>
        <v>0</v>
      </c>
      <c r="AD39" s="722">
        <f>ป2!AD24</f>
        <v>0</v>
      </c>
      <c r="AE39" s="722">
        <f>ป2!AE24</f>
        <v>0</v>
      </c>
      <c r="AF39" s="722">
        <f>ป2!AF24</f>
        <v>0</v>
      </c>
      <c r="AG39" s="722">
        <f>ป2!AG24</f>
        <v>0</v>
      </c>
      <c r="AH39" s="722">
        <f>ป2!AH24</f>
        <v>0</v>
      </c>
      <c r="AI39" s="722">
        <f>ป2!AI24</f>
        <v>0</v>
      </c>
      <c r="AJ39" s="722">
        <f>ป2!AJ24</f>
        <v>81</v>
      </c>
      <c r="AK39" s="722">
        <f>ป2!AK24</f>
        <v>8</v>
      </c>
      <c r="AL39" s="722">
        <f>ป2!AL24</f>
        <v>1</v>
      </c>
      <c r="AM39" s="722">
        <f>ป2!AM24</f>
        <v>7</v>
      </c>
      <c r="AN39" s="722">
        <f>ป2!AN24</f>
        <v>8</v>
      </c>
      <c r="AO39" s="722">
        <f>ป2!AO24</f>
        <v>1</v>
      </c>
      <c r="AP39" s="722">
        <f>ป2!AP24</f>
        <v>5</v>
      </c>
      <c r="AQ39" s="722">
        <f>ป2!AQ24</f>
        <v>6</v>
      </c>
      <c r="AR39" s="722">
        <f>ป2!AR24</f>
        <v>0</v>
      </c>
      <c r="AS39" s="722">
        <f>ป2!AS24</f>
        <v>2</v>
      </c>
      <c r="AT39" s="722">
        <f>ป2!AT24</f>
        <v>2</v>
      </c>
      <c r="AU39" s="723">
        <f>ป2!AU24</f>
        <v>33.333333333333329</v>
      </c>
      <c r="AV39" s="722">
        <f>ป2!AV24</f>
        <v>0</v>
      </c>
      <c r="AW39" s="722">
        <f>ป2!AW24</f>
        <v>0</v>
      </c>
      <c r="AX39" s="722">
        <f>ป2!AX24</f>
        <v>0</v>
      </c>
      <c r="AY39" s="722">
        <f>ป2!AY24</f>
        <v>0</v>
      </c>
      <c r="AZ39" s="722">
        <f>ป2!AZ24</f>
        <v>2</v>
      </c>
      <c r="BA39" s="723">
        <f>ป2!BA24</f>
        <v>33.333333333333329</v>
      </c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</row>
    <row r="40" spans="1:85" s="35" customFormat="1" hidden="1">
      <c r="A40" s="722">
        <v>29</v>
      </c>
      <c r="B40" s="722" t="str">
        <f>ป2!B25</f>
        <v>บ้านโคกม่วง (ดำประชาอุทิศ)</v>
      </c>
      <c r="C40" s="722" t="str">
        <f>ป2!C25</f>
        <v>เขาชัยสน</v>
      </c>
      <c r="D40" s="722">
        <f>ป2!D25</f>
        <v>0</v>
      </c>
      <c r="E40" s="722">
        <f>ป2!E25</f>
        <v>20</v>
      </c>
      <c r="F40" s="722">
        <f>ป2!F25</f>
        <v>4</v>
      </c>
      <c r="G40" s="722" t="str">
        <f>ป2!G25</f>
        <v>ป</v>
      </c>
      <c r="H40" s="722">
        <f>ป2!H25</f>
        <v>12</v>
      </c>
      <c r="I40" s="722">
        <f>ป2!I25</f>
        <v>1</v>
      </c>
      <c r="J40" s="722">
        <f>ป2!J25</f>
        <v>12</v>
      </c>
      <c r="K40" s="722">
        <f>ป2!K25</f>
        <v>1</v>
      </c>
      <c r="L40" s="722">
        <f>ป2!L25</f>
        <v>14</v>
      </c>
      <c r="M40" s="722">
        <f>ป2!M25</f>
        <v>1</v>
      </c>
      <c r="N40" s="722">
        <f>ป2!N25</f>
        <v>11</v>
      </c>
      <c r="O40" s="722">
        <f>ป2!O25</f>
        <v>1</v>
      </c>
      <c r="P40" s="722">
        <f>ป2!P25</f>
        <v>14</v>
      </c>
      <c r="Q40" s="722">
        <f>ป2!Q25</f>
        <v>1</v>
      </c>
      <c r="R40" s="722">
        <f>ป2!R25</f>
        <v>9</v>
      </c>
      <c r="S40" s="722">
        <f>ป2!S25</f>
        <v>1</v>
      </c>
      <c r="T40" s="722">
        <f>ป2!T25</f>
        <v>15</v>
      </c>
      <c r="U40" s="722">
        <f>ป2!U25</f>
        <v>1</v>
      </c>
      <c r="V40" s="722">
        <f>ป2!V25</f>
        <v>9</v>
      </c>
      <c r="W40" s="722">
        <f>ป2!W25</f>
        <v>1</v>
      </c>
      <c r="X40" s="722">
        <f>ป2!X25</f>
        <v>0</v>
      </c>
      <c r="Y40" s="722">
        <f>ป2!Y25</f>
        <v>0</v>
      </c>
      <c r="Z40" s="722">
        <f>ป2!Z25</f>
        <v>0</v>
      </c>
      <c r="AA40" s="722">
        <f>ป2!AA25</f>
        <v>0</v>
      </c>
      <c r="AB40" s="722">
        <f>ป2!AB25</f>
        <v>0</v>
      </c>
      <c r="AC40" s="722">
        <f>ป2!AC25</f>
        <v>0</v>
      </c>
      <c r="AD40" s="722">
        <f>ป2!AD25</f>
        <v>0</v>
      </c>
      <c r="AE40" s="722">
        <f>ป2!AE25</f>
        <v>0</v>
      </c>
      <c r="AF40" s="722">
        <f>ป2!AF25</f>
        <v>0</v>
      </c>
      <c r="AG40" s="722">
        <f>ป2!AG25</f>
        <v>0</v>
      </c>
      <c r="AH40" s="722">
        <f>ป2!AH25</f>
        <v>0</v>
      </c>
      <c r="AI40" s="722">
        <f>ป2!AI25</f>
        <v>0</v>
      </c>
      <c r="AJ40" s="722">
        <f>ป2!AJ25</f>
        <v>96</v>
      </c>
      <c r="AK40" s="722">
        <f>ป2!AK25</f>
        <v>8</v>
      </c>
      <c r="AL40" s="722">
        <f>ป2!AL25</f>
        <v>1</v>
      </c>
      <c r="AM40" s="722">
        <f>ป2!AM25</f>
        <v>7</v>
      </c>
      <c r="AN40" s="722">
        <f>ป2!AN25</f>
        <v>8</v>
      </c>
      <c r="AO40" s="722">
        <f>ป2!AO25</f>
        <v>1</v>
      </c>
      <c r="AP40" s="722">
        <f>ป2!AP25</f>
        <v>5</v>
      </c>
      <c r="AQ40" s="722">
        <f>ป2!AQ25</f>
        <v>6</v>
      </c>
      <c r="AR40" s="722">
        <f>ป2!AR25</f>
        <v>0</v>
      </c>
      <c r="AS40" s="722">
        <f>ป2!AS25</f>
        <v>2</v>
      </c>
      <c r="AT40" s="722">
        <f>ป2!AT25</f>
        <v>2</v>
      </c>
      <c r="AU40" s="723">
        <f>ป2!AU25</f>
        <v>33.333333333333329</v>
      </c>
      <c r="AV40" s="722">
        <f>ป2!AV25</f>
        <v>0</v>
      </c>
      <c r="AW40" s="722">
        <f>ป2!AW25</f>
        <v>0</v>
      </c>
      <c r="AX40" s="722">
        <f>ป2!AX25</f>
        <v>0</v>
      </c>
      <c r="AY40" s="722">
        <f>ป2!AY25</f>
        <v>0</v>
      </c>
      <c r="AZ40" s="722">
        <f>ป2!AZ25</f>
        <v>2</v>
      </c>
      <c r="BA40" s="723">
        <f>ป2!BA25</f>
        <v>33.333333333333329</v>
      </c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</row>
    <row r="41" spans="1:85" s="35" customFormat="1" hidden="1">
      <c r="A41" s="722">
        <v>30</v>
      </c>
      <c r="B41" s="722" t="str">
        <f>ป2!B26</f>
        <v>วัดแหลมจองถนน</v>
      </c>
      <c r="C41" s="722" t="str">
        <f>ป2!C26</f>
        <v>เขาชัยสน</v>
      </c>
      <c r="D41" s="722">
        <f>ป2!D26</f>
        <v>0</v>
      </c>
      <c r="E41" s="722">
        <f>ป2!E26</f>
        <v>15</v>
      </c>
      <c r="F41" s="722">
        <f>ป2!F26</f>
        <v>4</v>
      </c>
      <c r="G41" s="722" t="str">
        <f>ป2!G26</f>
        <v>ป</v>
      </c>
      <c r="H41" s="722">
        <f>ป2!H26</f>
        <v>8</v>
      </c>
      <c r="I41" s="722">
        <f>ป2!I26</f>
        <v>1</v>
      </c>
      <c r="J41" s="722">
        <f>ป2!J26</f>
        <v>14</v>
      </c>
      <c r="K41" s="722">
        <f>ป2!K26</f>
        <v>1</v>
      </c>
      <c r="L41" s="722">
        <f>ป2!L26</f>
        <v>14</v>
      </c>
      <c r="M41" s="722">
        <f>ป2!M26</f>
        <v>1</v>
      </c>
      <c r="N41" s="722">
        <f>ป2!N26</f>
        <v>12</v>
      </c>
      <c r="O41" s="722">
        <f>ป2!O26</f>
        <v>1</v>
      </c>
      <c r="P41" s="722">
        <f>ป2!P26</f>
        <v>7</v>
      </c>
      <c r="Q41" s="722">
        <f>ป2!Q26</f>
        <v>1</v>
      </c>
      <c r="R41" s="722">
        <f>ป2!R26</f>
        <v>16</v>
      </c>
      <c r="S41" s="722">
        <f>ป2!S26</f>
        <v>1</v>
      </c>
      <c r="T41" s="722">
        <f>ป2!T26</f>
        <v>14</v>
      </c>
      <c r="U41" s="722">
        <f>ป2!U26</f>
        <v>1</v>
      </c>
      <c r="V41" s="722">
        <f>ป2!V26</f>
        <v>15</v>
      </c>
      <c r="W41" s="722">
        <f>ป2!W26</f>
        <v>1</v>
      </c>
      <c r="X41" s="722">
        <f>ป2!X26</f>
        <v>0</v>
      </c>
      <c r="Y41" s="722">
        <f>ป2!Y26</f>
        <v>0</v>
      </c>
      <c r="Z41" s="722">
        <f>ป2!Z26</f>
        <v>0</v>
      </c>
      <c r="AA41" s="722">
        <f>ป2!AA26</f>
        <v>0</v>
      </c>
      <c r="AB41" s="722">
        <f>ป2!AB26</f>
        <v>0</v>
      </c>
      <c r="AC41" s="722">
        <f>ป2!AC26</f>
        <v>0</v>
      </c>
      <c r="AD41" s="722">
        <f>ป2!AD26</f>
        <v>0</v>
      </c>
      <c r="AE41" s="722">
        <f>ป2!AE26</f>
        <v>0</v>
      </c>
      <c r="AF41" s="722">
        <f>ป2!AF26</f>
        <v>0</v>
      </c>
      <c r="AG41" s="722">
        <f>ป2!AG26</f>
        <v>0</v>
      </c>
      <c r="AH41" s="722">
        <f>ป2!AH26</f>
        <v>0</v>
      </c>
      <c r="AI41" s="722">
        <f>ป2!AI26</f>
        <v>0</v>
      </c>
      <c r="AJ41" s="722">
        <f>ป2!AJ26</f>
        <v>100</v>
      </c>
      <c r="AK41" s="722">
        <f>ป2!AK26</f>
        <v>8</v>
      </c>
      <c r="AL41" s="722">
        <f>ป2!AL26</f>
        <v>1</v>
      </c>
      <c r="AM41" s="722">
        <f>ป2!AM26</f>
        <v>7</v>
      </c>
      <c r="AN41" s="722">
        <f>ป2!AN26</f>
        <v>8</v>
      </c>
      <c r="AO41" s="722">
        <f>ป2!AO26</f>
        <v>1</v>
      </c>
      <c r="AP41" s="722">
        <f>ป2!AP26</f>
        <v>5</v>
      </c>
      <c r="AQ41" s="722">
        <f>ป2!AQ26</f>
        <v>6</v>
      </c>
      <c r="AR41" s="722">
        <f>ป2!AR26</f>
        <v>0</v>
      </c>
      <c r="AS41" s="722">
        <f>ป2!AS26</f>
        <v>2</v>
      </c>
      <c r="AT41" s="722">
        <f>ป2!AT26</f>
        <v>2</v>
      </c>
      <c r="AU41" s="723">
        <f>ป2!AU26</f>
        <v>33.333333333333329</v>
      </c>
      <c r="AV41" s="722">
        <f>ป2!AV26</f>
        <v>0</v>
      </c>
      <c r="AW41" s="722">
        <f>ป2!AW26</f>
        <v>0</v>
      </c>
      <c r="AX41" s="722">
        <f>ป2!AX26</f>
        <v>0</v>
      </c>
      <c r="AY41" s="722">
        <f>ป2!AY26</f>
        <v>0</v>
      </c>
      <c r="AZ41" s="722">
        <f>ป2!AZ26</f>
        <v>2</v>
      </c>
      <c r="BA41" s="723">
        <f>ป2!BA26</f>
        <v>33.333333333333329</v>
      </c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</row>
    <row r="42" spans="1:85" s="35" customFormat="1" hidden="1">
      <c r="A42" s="722">
        <v>31</v>
      </c>
      <c r="B42" s="722" t="str">
        <f>ป2!B27</f>
        <v>บ้านเกาะหมาก</v>
      </c>
      <c r="C42" s="722" t="str">
        <f>ป2!C27</f>
        <v>ปากพะยูน</v>
      </c>
      <c r="D42" s="722">
        <f>ป2!D27</f>
        <v>0</v>
      </c>
      <c r="E42" s="722">
        <f>ป2!E27</f>
        <v>51</v>
      </c>
      <c r="F42" s="722">
        <f>ป2!F27</f>
        <v>4</v>
      </c>
      <c r="G42" s="722" t="str">
        <f>ป2!G27</f>
        <v>ป</v>
      </c>
      <c r="H42" s="722">
        <f>ป2!H27</f>
        <v>11</v>
      </c>
      <c r="I42" s="722">
        <f>ป2!I27</f>
        <v>1</v>
      </c>
      <c r="J42" s="722">
        <f>ป2!J27</f>
        <v>13</v>
      </c>
      <c r="K42" s="722">
        <f>ป2!K27</f>
        <v>1</v>
      </c>
      <c r="L42" s="722">
        <f>ป2!L27</f>
        <v>9</v>
      </c>
      <c r="M42" s="722">
        <f>ป2!M27</f>
        <v>1</v>
      </c>
      <c r="N42" s="722">
        <f>ป2!N27</f>
        <v>8</v>
      </c>
      <c r="O42" s="722">
        <f>ป2!O27</f>
        <v>1</v>
      </c>
      <c r="P42" s="722">
        <f>ป2!P27</f>
        <v>18</v>
      </c>
      <c r="Q42" s="722">
        <f>ป2!Q27</f>
        <v>1</v>
      </c>
      <c r="R42" s="722">
        <f>ป2!R27</f>
        <v>17</v>
      </c>
      <c r="S42" s="722">
        <f>ป2!S27</f>
        <v>1</v>
      </c>
      <c r="T42" s="722">
        <f>ป2!T27</f>
        <v>14</v>
      </c>
      <c r="U42" s="722">
        <f>ป2!U27</f>
        <v>1</v>
      </c>
      <c r="V42" s="722">
        <f>ป2!V27</f>
        <v>10</v>
      </c>
      <c r="W42" s="722">
        <f>ป2!W27</f>
        <v>1</v>
      </c>
      <c r="X42" s="722">
        <f>ป2!X27</f>
        <v>0</v>
      </c>
      <c r="Y42" s="722">
        <f>ป2!Y27</f>
        <v>0</v>
      </c>
      <c r="Z42" s="722">
        <f>ป2!Z27</f>
        <v>0</v>
      </c>
      <c r="AA42" s="722">
        <f>ป2!AA27</f>
        <v>0</v>
      </c>
      <c r="AB42" s="722">
        <f>ป2!AB27</f>
        <v>0</v>
      </c>
      <c r="AC42" s="722">
        <f>ป2!AC27</f>
        <v>0</v>
      </c>
      <c r="AD42" s="722">
        <f>ป2!AD27</f>
        <v>0</v>
      </c>
      <c r="AE42" s="722">
        <f>ป2!AE27</f>
        <v>0</v>
      </c>
      <c r="AF42" s="722">
        <f>ป2!AF27</f>
        <v>0</v>
      </c>
      <c r="AG42" s="722">
        <f>ป2!AG27</f>
        <v>0</v>
      </c>
      <c r="AH42" s="722">
        <f>ป2!AH27</f>
        <v>0</v>
      </c>
      <c r="AI42" s="722">
        <f>ป2!AI27</f>
        <v>0</v>
      </c>
      <c r="AJ42" s="722">
        <f>ป2!AJ27</f>
        <v>100</v>
      </c>
      <c r="AK42" s="722">
        <f>ป2!AK27</f>
        <v>8</v>
      </c>
      <c r="AL42" s="722">
        <f>ป2!AL27</f>
        <v>1</v>
      </c>
      <c r="AM42" s="722">
        <f>ป2!AM27</f>
        <v>8</v>
      </c>
      <c r="AN42" s="722">
        <f>ป2!AN27</f>
        <v>9</v>
      </c>
      <c r="AO42" s="722">
        <f>ป2!AO27</f>
        <v>1</v>
      </c>
      <c r="AP42" s="722">
        <f>ป2!AP27</f>
        <v>5</v>
      </c>
      <c r="AQ42" s="722">
        <f>ป2!AQ27</f>
        <v>6</v>
      </c>
      <c r="AR42" s="722">
        <f>ป2!AR27</f>
        <v>0</v>
      </c>
      <c r="AS42" s="722">
        <f>ป2!AS27</f>
        <v>3</v>
      </c>
      <c r="AT42" s="722">
        <f>ป2!AT27</f>
        <v>3</v>
      </c>
      <c r="AU42" s="723">
        <f>ป2!AU27</f>
        <v>50</v>
      </c>
      <c r="AV42" s="722">
        <f>ป2!AV27</f>
        <v>1</v>
      </c>
      <c r="AW42" s="722">
        <f>ป2!AW27</f>
        <v>0</v>
      </c>
      <c r="AX42" s="722">
        <f>ป2!AX27</f>
        <v>0</v>
      </c>
      <c r="AY42" s="722">
        <f>ป2!AY27</f>
        <v>0</v>
      </c>
      <c r="AZ42" s="722">
        <f>ป2!AZ27</f>
        <v>2</v>
      </c>
      <c r="BA42" s="723">
        <f>ป2!BA27</f>
        <v>33.333333333333329</v>
      </c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</row>
    <row r="43" spans="1:85" s="35" customFormat="1" hidden="1">
      <c r="A43" s="722">
        <v>32</v>
      </c>
      <c r="B43" s="722" t="str">
        <f>ป2!B28</f>
        <v>บ้านเกาะเสือ</v>
      </c>
      <c r="C43" s="722" t="str">
        <f>ป2!C28</f>
        <v>ปากพะยูน</v>
      </c>
      <c r="D43" s="722">
        <f>ป2!D28</f>
        <v>0</v>
      </c>
      <c r="E43" s="722">
        <f>ป2!E28</f>
        <v>29</v>
      </c>
      <c r="F43" s="722">
        <f>ป2!F28</f>
        <v>4</v>
      </c>
      <c r="G43" s="722" t="str">
        <f>ป2!G28</f>
        <v>ป</v>
      </c>
      <c r="H43" s="722">
        <f>ป2!H28</f>
        <v>8</v>
      </c>
      <c r="I43" s="722">
        <f>ป2!I28</f>
        <v>1</v>
      </c>
      <c r="J43" s="722">
        <f>ป2!J28</f>
        <v>9</v>
      </c>
      <c r="K43" s="722">
        <f>ป2!K28</f>
        <v>1</v>
      </c>
      <c r="L43" s="722">
        <f>ป2!L28</f>
        <v>12</v>
      </c>
      <c r="M43" s="722">
        <f>ป2!M28</f>
        <v>1</v>
      </c>
      <c r="N43" s="722">
        <f>ป2!N28</f>
        <v>12</v>
      </c>
      <c r="O43" s="722">
        <f>ป2!O28</f>
        <v>1</v>
      </c>
      <c r="P43" s="722">
        <f>ป2!P28</f>
        <v>11</v>
      </c>
      <c r="Q43" s="722">
        <f>ป2!Q28</f>
        <v>1</v>
      </c>
      <c r="R43" s="722">
        <f>ป2!R28</f>
        <v>8</v>
      </c>
      <c r="S43" s="722">
        <f>ป2!S28</f>
        <v>1</v>
      </c>
      <c r="T43" s="722">
        <f>ป2!T28</f>
        <v>9</v>
      </c>
      <c r="U43" s="722">
        <f>ป2!U28</f>
        <v>1</v>
      </c>
      <c r="V43" s="722">
        <f>ป2!V28</f>
        <v>2</v>
      </c>
      <c r="W43" s="722">
        <f>ป2!W28</f>
        <v>1</v>
      </c>
      <c r="X43" s="722">
        <f>ป2!X28</f>
        <v>0</v>
      </c>
      <c r="Y43" s="722">
        <f>ป2!Y28</f>
        <v>0</v>
      </c>
      <c r="Z43" s="722">
        <f>ป2!Z28</f>
        <v>0</v>
      </c>
      <c r="AA43" s="722">
        <f>ป2!AA28</f>
        <v>0</v>
      </c>
      <c r="AB43" s="722">
        <f>ป2!AB28</f>
        <v>0</v>
      </c>
      <c r="AC43" s="722">
        <f>ป2!AC28</f>
        <v>0</v>
      </c>
      <c r="AD43" s="722">
        <f>ป2!AD28</f>
        <v>0</v>
      </c>
      <c r="AE43" s="722">
        <f>ป2!AE28</f>
        <v>0</v>
      </c>
      <c r="AF43" s="722">
        <f>ป2!AF28</f>
        <v>0</v>
      </c>
      <c r="AG43" s="722">
        <f>ป2!AG28</f>
        <v>0</v>
      </c>
      <c r="AH43" s="722">
        <f>ป2!AH28</f>
        <v>0</v>
      </c>
      <c r="AI43" s="722">
        <f>ป2!AI28</f>
        <v>0</v>
      </c>
      <c r="AJ43" s="722">
        <f>ป2!AJ28</f>
        <v>71</v>
      </c>
      <c r="AK43" s="722">
        <f>ป2!AK28</f>
        <v>8</v>
      </c>
      <c r="AL43" s="722">
        <f>ป2!AL28</f>
        <v>1</v>
      </c>
      <c r="AM43" s="722">
        <f>ป2!AM28</f>
        <v>6</v>
      </c>
      <c r="AN43" s="722">
        <f>ป2!AN28</f>
        <v>7</v>
      </c>
      <c r="AO43" s="722">
        <f>ป2!AO28</f>
        <v>1</v>
      </c>
      <c r="AP43" s="722">
        <f>ป2!AP28</f>
        <v>4</v>
      </c>
      <c r="AQ43" s="722">
        <f>ป2!AQ28</f>
        <v>5</v>
      </c>
      <c r="AR43" s="722">
        <f>ป2!AR28</f>
        <v>0</v>
      </c>
      <c r="AS43" s="722">
        <f>ป2!AS28</f>
        <v>2</v>
      </c>
      <c r="AT43" s="722">
        <f>ป2!AT28</f>
        <v>2</v>
      </c>
      <c r="AU43" s="723">
        <f>ป2!AU28</f>
        <v>40</v>
      </c>
      <c r="AV43" s="722">
        <f>ป2!AV28</f>
        <v>0</v>
      </c>
      <c r="AW43" s="722">
        <f>ป2!AW28</f>
        <v>0</v>
      </c>
      <c r="AX43" s="722">
        <f>ป2!AX28</f>
        <v>0</v>
      </c>
      <c r="AY43" s="722">
        <f>ป2!AY28</f>
        <v>0</v>
      </c>
      <c r="AZ43" s="722">
        <f>ป2!AZ28</f>
        <v>2</v>
      </c>
      <c r="BA43" s="723">
        <f>ป2!BA28</f>
        <v>40</v>
      </c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</row>
    <row r="44" spans="1:85" s="35" customFormat="1" hidden="1">
      <c r="A44" s="722">
        <v>33</v>
      </c>
      <c r="B44" s="722" t="str">
        <f>ป2!B29</f>
        <v>บ้านท่าวา</v>
      </c>
      <c r="C44" s="722" t="str">
        <f>ป2!C29</f>
        <v>ปากพะยูน</v>
      </c>
      <c r="D44" s="722">
        <f>ป2!D29</f>
        <v>0</v>
      </c>
      <c r="E44" s="722">
        <f>ป2!E29</f>
        <v>35</v>
      </c>
      <c r="F44" s="722">
        <f>ป2!F29</f>
        <v>4</v>
      </c>
      <c r="G44" s="722" t="str">
        <f>ป2!G29</f>
        <v>ป</v>
      </c>
      <c r="H44" s="722">
        <f>ป2!H29</f>
        <v>10</v>
      </c>
      <c r="I44" s="722">
        <f>ป2!I29</f>
        <v>1</v>
      </c>
      <c r="J44" s="722">
        <f>ป2!J29</f>
        <v>8</v>
      </c>
      <c r="K44" s="722">
        <f>ป2!K29</f>
        <v>1</v>
      </c>
      <c r="L44" s="722">
        <f>ป2!L29</f>
        <v>9</v>
      </c>
      <c r="M44" s="722">
        <f>ป2!M29</f>
        <v>1</v>
      </c>
      <c r="N44" s="722">
        <f>ป2!N29</f>
        <v>13</v>
      </c>
      <c r="O44" s="722">
        <f>ป2!O29</f>
        <v>1</v>
      </c>
      <c r="P44" s="722">
        <f>ป2!P29</f>
        <v>8</v>
      </c>
      <c r="Q44" s="722">
        <f>ป2!Q29</f>
        <v>1</v>
      </c>
      <c r="R44" s="722">
        <f>ป2!R29</f>
        <v>7</v>
      </c>
      <c r="S44" s="722">
        <f>ป2!S29</f>
        <v>1</v>
      </c>
      <c r="T44" s="722">
        <f>ป2!T29</f>
        <v>9</v>
      </c>
      <c r="U44" s="722">
        <f>ป2!U29</f>
        <v>1</v>
      </c>
      <c r="V44" s="722">
        <f>ป2!V29</f>
        <v>10</v>
      </c>
      <c r="W44" s="722">
        <f>ป2!W29</f>
        <v>1</v>
      </c>
      <c r="X44" s="722">
        <f>ป2!X29</f>
        <v>0</v>
      </c>
      <c r="Y44" s="722">
        <f>ป2!Y29</f>
        <v>0</v>
      </c>
      <c r="Z44" s="722">
        <f>ป2!Z29</f>
        <v>0</v>
      </c>
      <c r="AA44" s="722">
        <f>ป2!AA29</f>
        <v>0</v>
      </c>
      <c r="AB44" s="722">
        <f>ป2!AB29</f>
        <v>0</v>
      </c>
      <c r="AC44" s="722">
        <f>ป2!AC29</f>
        <v>0</v>
      </c>
      <c r="AD44" s="722">
        <f>ป2!AD29</f>
        <v>0</v>
      </c>
      <c r="AE44" s="722">
        <f>ป2!AE29</f>
        <v>0</v>
      </c>
      <c r="AF44" s="722">
        <f>ป2!AF29</f>
        <v>0</v>
      </c>
      <c r="AG44" s="722">
        <f>ป2!AG29</f>
        <v>0</v>
      </c>
      <c r="AH44" s="722">
        <f>ป2!AH29</f>
        <v>0</v>
      </c>
      <c r="AI44" s="722">
        <f>ป2!AI29</f>
        <v>0</v>
      </c>
      <c r="AJ44" s="722">
        <f>ป2!AJ29</f>
        <v>74</v>
      </c>
      <c r="AK44" s="722">
        <f>ป2!AK29</f>
        <v>8</v>
      </c>
      <c r="AL44" s="722">
        <f>ป2!AL29</f>
        <v>1</v>
      </c>
      <c r="AM44" s="722">
        <f>ป2!AM29</f>
        <v>6</v>
      </c>
      <c r="AN44" s="722">
        <f>ป2!AN29</f>
        <v>7</v>
      </c>
      <c r="AO44" s="722">
        <f>ป2!AO29</f>
        <v>1</v>
      </c>
      <c r="AP44" s="722">
        <f>ป2!AP29</f>
        <v>4</v>
      </c>
      <c r="AQ44" s="722">
        <f>ป2!AQ29</f>
        <v>5</v>
      </c>
      <c r="AR44" s="722">
        <f>ป2!AR29</f>
        <v>0</v>
      </c>
      <c r="AS44" s="722">
        <f>ป2!AS29</f>
        <v>2</v>
      </c>
      <c r="AT44" s="722">
        <f>ป2!AT29</f>
        <v>2</v>
      </c>
      <c r="AU44" s="723">
        <f>ป2!AU29</f>
        <v>40</v>
      </c>
      <c r="AV44" s="722">
        <f>ป2!AV29</f>
        <v>0</v>
      </c>
      <c r="AW44" s="722">
        <f>ป2!AW29</f>
        <v>0</v>
      </c>
      <c r="AX44" s="722">
        <f>ป2!AX29</f>
        <v>0</v>
      </c>
      <c r="AY44" s="722">
        <f>ป2!AY29</f>
        <v>0</v>
      </c>
      <c r="AZ44" s="722">
        <f>ป2!AZ29</f>
        <v>2</v>
      </c>
      <c r="BA44" s="723">
        <f>ป2!BA29</f>
        <v>40</v>
      </c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</row>
    <row r="45" spans="1:85" s="35" customFormat="1" hidden="1">
      <c r="A45" s="722">
        <v>34</v>
      </c>
      <c r="B45" s="722" t="str">
        <f>ป2!B30</f>
        <v>บ้านวังปริง</v>
      </c>
      <c r="C45" s="722" t="str">
        <f>ป2!C30</f>
        <v>กงหรา</v>
      </c>
      <c r="D45" s="722">
        <f>ป2!D30</f>
        <v>0</v>
      </c>
      <c r="E45" s="722">
        <f>ป2!E30</f>
        <v>9</v>
      </c>
      <c r="F45" s="722">
        <f>ป2!F30</f>
        <v>4</v>
      </c>
      <c r="G45" s="722" t="str">
        <f>ป2!G30</f>
        <v>ป</v>
      </c>
      <c r="H45" s="722">
        <f>ป2!H30</f>
        <v>10</v>
      </c>
      <c r="I45" s="722">
        <f>ป2!I30</f>
        <v>1</v>
      </c>
      <c r="J45" s="722">
        <f>ป2!J30</f>
        <v>14</v>
      </c>
      <c r="K45" s="722">
        <f>ป2!K30</f>
        <v>1</v>
      </c>
      <c r="L45" s="722">
        <f>ป2!L30</f>
        <v>8</v>
      </c>
      <c r="M45" s="722">
        <f>ป2!M30</f>
        <v>1</v>
      </c>
      <c r="N45" s="722">
        <f>ป2!N30</f>
        <v>15</v>
      </c>
      <c r="O45" s="722">
        <f>ป2!O30</f>
        <v>1</v>
      </c>
      <c r="P45" s="722">
        <f>ป2!P30</f>
        <v>14</v>
      </c>
      <c r="Q45" s="722">
        <f>ป2!Q30</f>
        <v>1</v>
      </c>
      <c r="R45" s="722">
        <f>ป2!R30</f>
        <v>14</v>
      </c>
      <c r="S45" s="722">
        <f>ป2!S30</f>
        <v>1</v>
      </c>
      <c r="T45" s="722">
        <f>ป2!T30</f>
        <v>16</v>
      </c>
      <c r="U45" s="722">
        <f>ป2!U30</f>
        <v>1</v>
      </c>
      <c r="V45" s="722">
        <f>ป2!V30</f>
        <v>13</v>
      </c>
      <c r="W45" s="722">
        <f>ป2!W30</f>
        <v>1</v>
      </c>
      <c r="X45" s="722">
        <f>ป2!X30</f>
        <v>0</v>
      </c>
      <c r="Y45" s="722">
        <f>ป2!Y30</f>
        <v>0</v>
      </c>
      <c r="Z45" s="722">
        <f>ป2!Z30</f>
        <v>0</v>
      </c>
      <c r="AA45" s="722">
        <f>ป2!AA30</f>
        <v>0</v>
      </c>
      <c r="AB45" s="722">
        <f>ป2!AB30</f>
        <v>0</v>
      </c>
      <c r="AC45" s="722">
        <f>ป2!AC30</f>
        <v>0</v>
      </c>
      <c r="AD45" s="722">
        <f>ป2!AD30</f>
        <v>0</v>
      </c>
      <c r="AE45" s="722">
        <f>ป2!AE30</f>
        <v>0</v>
      </c>
      <c r="AF45" s="722">
        <f>ป2!AF30</f>
        <v>0</v>
      </c>
      <c r="AG45" s="722">
        <f>ป2!AG30</f>
        <v>0</v>
      </c>
      <c r="AH45" s="722">
        <f>ป2!AH30</f>
        <v>0</v>
      </c>
      <c r="AI45" s="722">
        <f>ป2!AI30</f>
        <v>0</v>
      </c>
      <c r="AJ45" s="722">
        <f>ป2!AJ30</f>
        <v>104</v>
      </c>
      <c r="AK45" s="722">
        <f>ป2!AK30</f>
        <v>8</v>
      </c>
      <c r="AL45" s="722">
        <f>ป2!AL30</f>
        <v>1</v>
      </c>
      <c r="AM45" s="722">
        <f>ป2!AM30</f>
        <v>9</v>
      </c>
      <c r="AN45" s="722">
        <f>ป2!AN30</f>
        <v>10</v>
      </c>
      <c r="AO45" s="722">
        <f>ป2!AO30</f>
        <v>1</v>
      </c>
      <c r="AP45" s="722">
        <f>ป2!AP30</f>
        <v>6</v>
      </c>
      <c r="AQ45" s="722">
        <f>ป2!AQ30</f>
        <v>7</v>
      </c>
      <c r="AR45" s="722">
        <f>ป2!AR30</f>
        <v>0</v>
      </c>
      <c r="AS45" s="722">
        <f>ป2!AS30</f>
        <v>3</v>
      </c>
      <c r="AT45" s="722">
        <f>ป2!AT30</f>
        <v>3</v>
      </c>
      <c r="AU45" s="723">
        <f>ป2!AU30</f>
        <v>42.857142857142854</v>
      </c>
      <c r="AV45" s="722">
        <f>ป2!AV30</f>
        <v>0</v>
      </c>
      <c r="AW45" s="722">
        <f>ป2!AW30</f>
        <v>0</v>
      </c>
      <c r="AX45" s="722">
        <f>ป2!AX30</f>
        <v>0</v>
      </c>
      <c r="AY45" s="722">
        <f>ป2!AY30</f>
        <v>0</v>
      </c>
      <c r="AZ45" s="722">
        <f>ป2!AZ30</f>
        <v>3</v>
      </c>
      <c r="BA45" s="723">
        <f>ป2!BA30</f>
        <v>42.857142857142854</v>
      </c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</row>
    <row r="46" spans="1:85" s="35" customFormat="1" hidden="1">
      <c r="A46" s="722">
        <v>35</v>
      </c>
      <c r="B46" s="722" t="str">
        <f>ป2!B31</f>
        <v>วัดไทรพอน</v>
      </c>
      <c r="C46" s="722" t="str">
        <f>ป2!C31</f>
        <v>ปากพะยูน</v>
      </c>
      <c r="D46" s="722">
        <f>ป2!D31</f>
        <v>0</v>
      </c>
      <c r="E46" s="722">
        <f>ป2!E31</f>
        <v>35</v>
      </c>
      <c r="F46" s="722">
        <f>ป2!F31</f>
        <v>4</v>
      </c>
      <c r="G46" s="722" t="str">
        <f>ป2!G31</f>
        <v>ป</v>
      </c>
      <c r="H46" s="722">
        <f>ป2!H31</f>
        <v>8</v>
      </c>
      <c r="I46" s="722">
        <f>ป2!I31</f>
        <v>1</v>
      </c>
      <c r="J46" s="722">
        <f>ป2!J31</f>
        <v>12</v>
      </c>
      <c r="K46" s="722">
        <f>ป2!K31</f>
        <v>1</v>
      </c>
      <c r="L46" s="722">
        <f>ป2!L31</f>
        <v>13</v>
      </c>
      <c r="M46" s="722">
        <f>ป2!M31</f>
        <v>1</v>
      </c>
      <c r="N46" s="722">
        <f>ป2!N31</f>
        <v>16</v>
      </c>
      <c r="O46" s="722">
        <f>ป2!O31</f>
        <v>1</v>
      </c>
      <c r="P46" s="722">
        <f>ป2!P31</f>
        <v>19</v>
      </c>
      <c r="Q46" s="722">
        <f>ป2!Q31</f>
        <v>1</v>
      </c>
      <c r="R46" s="722">
        <f>ป2!R31</f>
        <v>13</v>
      </c>
      <c r="S46" s="722">
        <f>ป2!S31</f>
        <v>1</v>
      </c>
      <c r="T46" s="722">
        <f>ป2!T31</f>
        <v>17</v>
      </c>
      <c r="U46" s="722">
        <f>ป2!U31</f>
        <v>1</v>
      </c>
      <c r="V46" s="722">
        <f>ป2!V31</f>
        <v>12</v>
      </c>
      <c r="W46" s="722">
        <f>ป2!W31</f>
        <v>1</v>
      </c>
      <c r="X46" s="722">
        <f>ป2!X31</f>
        <v>0</v>
      </c>
      <c r="Y46" s="722">
        <f>ป2!Y31</f>
        <v>0</v>
      </c>
      <c r="Z46" s="722">
        <f>ป2!Z31</f>
        <v>0</v>
      </c>
      <c r="AA46" s="722">
        <f>ป2!AA31</f>
        <v>0</v>
      </c>
      <c r="AB46" s="722">
        <f>ป2!AB31</f>
        <v>0</v>
      </c>
      <c r="AC46" s="722">
        <f>ป2!AC31</f>
        <v>0</v>
      </c>
      <c r="AD46" s="722">
        <f>ป2!AD31</f>
        <v>0</v>
      </c>
      <c r="AE46" s="722">
        <f>ป2!AE31</f>
        <v>0</v>
      </c>
      <c r="AF46" s="722">
        <f>ป2!AF31</f>
        <v>0</v>
      </c>
      <c r="AG46" s="722">
        <f>ป2!AG31</f>
        <v>0</v>
      </c>
      <c r="AH46" s="722">
        <f>ป2!AH31</f>
        <v>0</v>
      </c>
      <c r="AI46" s="722">
        <f>ป2!AI31</f>
        <v>0</v>
      </c>
      <c r="AJ46" s="722">
        <f>ป2!AJ31</f>
        <v>110</v>
      </c>
      <c r="AK46" s="722">
        <f>ป2!AK31</f>
        <v>8</v>
      </c>
      <c r="AL46" s="722">
        <f>ป2!AL31</f>
        <v>1</v>
      </c>
      <c r="AM46" s="722">
        <f>ป2!AM31</f>
        <v>9</v>
      </c>
      <c r="AN46" s="722">
        <f>ป2!AN31</f>
        <v>10</v>
      </c>
      <c r="AO46" s="722">
        <f>ป2!AO31</f>
        <v>1</v>
      </c>
      <c r="AP46" s="722">
        <f>ป2!AP31</f>
        <v>6</v>
      </c>
      <c r="AQ46" s="722">
        <f>ป2!AQ31</f>
        <v>7</v>
      </c>
      <c r="AR46" s="722">
        <f>ป2!AR31</f>
        <v>0</v>
      </c>
      <c r="AS46" s="722">
        <f>ป2!AS31</f>
        <v>3</v>
      </c>
      <c r="AT46" s="722">
        <f>ป2!AT31</f>
        <v>3</v>
      </c>
      <c r="AU46" s="723">
        <f>ป2!AU31</f>
        <v>42.857142857142854</v>
      </c>
      <c r="AV46" s="722">
        <f>ป2!AV31</f>
        <v>0</v>
      </c>
      <c r="AW46" s="722">
        <f>ป2!AW31</f>
        <v>0</v>
      </c>
      <c r="AX46" s="722">
        <f>ป2!AX31</f>
        <v>0</v>
      </c>
      <c r="AY46" s="722">
        <f>ป2!AY31</f>
        <v>0</v>
      </c>
      <c r="AZ46" s="722">
        <f>ป2!AZ31</f>
        <v>3</v>
      </c>
      <c r="BA46" s="723">
        <f>ป2!BA31</f>
        <v>42.857142857142854</v>
      </c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</row>
    <row r="47" spans="1:85" s="35" customFormat="1" hidden="1">
      <c r="A47" s="722">
        <v>36</v>
      </c>
      <c r="B47" s="722" t="str">
        <f>ป2!B32</f>
        <v>บ้านควนโคกยา</v>
      </c>
      <c r="C47" s="722" t="str">
        <f>ป2!C32</f>
        <v>เขาชัยสน</v>
      </c>
      <c r="D47" s="722">
        <f>ป2!D32</f>
        <v>0</v>
      </c>
      <c r="E47" s="722">
        <f>ป2!E32</f>
        <v>10</v>
      </c>
      <c r="F47" s="722">
        <f>ป2!F32</f>
        <v>4</v>
      </c>
      <c r="G47" s="722" t="str">
        <f>ป2!G32</f>
        <v>ป</v>
      </c>
      <c r="H47" s="722">
        <f>ป2!H32</f>
        <v>17</v>
      </c>
      <c r="I47" s="722">
        <f>ป2!I32</f>
        <v>1</v>
      </c>
      <c r="J47" s="722">
        <f>ป2!J32</f>
        <v>7</v>
      </c>
      <c r="K47" s="722">
        <f>ป2!K32</f>
        <v>1</v>
      </c>
      <c r="L47" s="722">
        <f>ป2!L32</f>
        <v>27</v>
      </c>
      <c r="M47" s="722">
        <f>ป2!M32</f>
        <v>1</v>
      </c>
      <c r="N47" s="722">
        <f>ป2!N32</f>
        <v>17</v>
      </c>
      <c r="O47" s="722">
        <f>ป2!O32</f>
        <v>1</v>
      </c>
      <c r="P47" s="722">
        <f>ป2!P32</f>
        <v>10</v>
      </c>
      <c r="Q47" s="722">
        <f>ป2!Q32</f>
        <v>1</v>
      </c>
      <c r="R47" s="722">
        <f>ป2!R32</f>
        <v>11</v>
      </c>
      <c r="S47" s="722">
        <f>ป2!S32</f>
        <v>1</v>
      </c>
      <c r="T47" s="722">
        <f>ป2!T32</f>
        <v>12</v>
      </c>
      <c r="U47" s="722">
        <f>ป2!U32</f>
        <v>1</v>
      </c>
      <c r="V47" s="722">
        <f>ป2!V32</f>
        <v>14</v>
      </c>
      <c r="W47" s="722">
        <f>ป2!W32</f>
        <v>1</v>
      </c>
      <c r="X47" s="722">
        <f>ป2!X32</f>
        <v>0</v>
      </c>
      <c r="Y47" s="722">
        <f>ป2!Y32</f>
        <v>0</v>
      </c>
      <c r="Z47" s="722">
        <f>ป2!Z32</f>
        <v>0</v>
      </c>
      <c r="AA47" s="722">
        <f>ป2!AA32</f>
        <v>0</v>
      </c>
      <c r="AB47" s="722">
        <f>ป2!AB32</f>
        <v>0</v>
      </c>
      <c r="AC47" s="722">
        <f>ป2!AC32</f>
        <v>0</v>
      </c>
      <c r="AD47" s="722">
        <f>ป2!AD32</f>
        <v>0</v>
      </c>
      <c r="AE47" s="722">
        <f>ป2!AE32</f>
        <v>0</v>
      </c>
      <c r="AF47" s="722">
        <f>ป2!AF32</f>
        <v>0</v>
      </c>
      <c r="AG47" s="722">
        <f>ป2!AG32</f>
        <v>0</v>
      </c>
      <c r="AH47" s="722">
        <f>ป2!AH32</f>
        <v>0</v>
      </c>
      <c r="AI47" s="722">
        <f>ป2!AI32</f>
        <v>0</v>
      </c>
      <c r="AJ47" s="722">
        <f>ป2!AJ32</f>
        <v>115</v>
      </c>
      <c r="AK47" s="722">
        <f>ป2!AK32</f>
        <v>8</v>
      </c>
      <c r="AL47" s="722">
        <f>ป2!AL32</f>
        <v>1</v>
      </c>
      <c r="AM47" s="722">
        <f>ป2!AM32</f>
        <v>10</v>
      </c>
      <c r="AN47" s="722">
        <f>ป2!AN32</f>
        <v>11</v>
      </c>
      <c r="AO47" s="722">
        <f>ป2!AO32</f>
        <v>1</v>
      </c>
      <c r="AP47" s="722">
        <f>ป2!AP32</f>
        <v>6</v>
      </c>
      <c r="AQ47" s="722">
        <f>ป2!AQ32</f>
        <v>7</v>
      </c>
      <c r="AR47" s="722">
        <f>ป2!AR32</f>
        <v>0</v>
      </c>
      <c r="AS47" s="722">
        <f>ป2!AS32</f>
        <v>4</v>
      </c>
      <c r="AT47" s="722">
        <f>ป2!AT32</f>
        <v>4</v>
      </c>
      <c r="AU47" s="723">
        <f>ป2!AU32</f>
        <v>57.142857142857139</v>
      </c>
      <c r="AV47" s="722">
        <f>ป2!AV32</f>
        <v>1</v>
      </c>
      <c r="AW47" s="722">
        <f>ป2!AW32</f>
        <v>0</v>
      </c>
      <c r="AX47" s="722">
        <f>ป2!AX32</f>
        <v>0</v>
      </c>
      <c r="AY47" s="722">
        <f>ป2!AY32</f>
        <v>0</v>
      </c>
      <c r="AZ47" s="722">
        <f>ป2!AZ32</f>
        <v>3</v>
      </c>
      <c r="BA47" s="723">
        <f>ป2!BA32</f>
        <v>42.857142857142854</v>
      </c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</row>
    <row r="48" spans="1:85" s="35" customFormat="1" hidden="1">
      <c r="A48" s="722">
        <v>37</v>
      </c>
      <c r="B48" s="722" t="str">
        <f>ป2!B33</f>
        <v>วัดพังกิ่ง</v>
      </c>
      <c r="C48" s="722" t="str">
        <f>ป2!C33</f>
        <v>กงหรา</v>
      </c>
      <c r="D48" s="722">
        <f>ป2!D33</f>
        <v>0</v>
      </c>
      <c r="E48" s="722">
        <f>ป2!E33</f>
        <v>3.5</v>
      </c>
      <c r="F48" s="722">
        <f>ป2!F33</f>
        <v>4</v>
      </c>
      <c r="G48" s="722" t="str">
        <f>ป2!G33</f>
        <v>ป</v>
      </c>
      <c r="H48" s="722">
        <f>ป2!H33</f>
        <v>11</v>
      </c>
      <c r="I48" s="722">
        <f>ป2!I33</f>
        <v>1</v>
      </c>
      <c r="J48" s="722">
        <f>ป2!J33</f>
        <v>11</v>
      </c>
      <c r="K48" s="722">
        <f>ป2!K33</f>
        <v>1</v>
      </c>
      <c r="L48" s="722">
        <f>ป2!L33</f>
        <v>9</v>
      </c>
      <c r="M48" s="722">
        <f>ป2!M33</f>
        <v>1</v>
      </c>
      <c r="N48" s="722">
        <f>ป2!N33</f>
        <v>9</v>
      </c>
      <c r="O48" s="722">
        <f>ป2!O33</f>
        <v>1</v>
      </c>
      <c r="P48" s="722">
        <f>ป2!P33</f>
        <v>6</v>
      </c>
      <c r="Q48" s="722">
        <f>ป2!Q33</f>
        <v>1</v>
      </c>
      <c r="R48" s="722">
        <f>ป2!R33</f>
        <v>7</v>
      </c>
      <c r="S48" s="722">
        <f>ป2!S33</f>
        <v>1</v>
      </c>
      <c r="T48" s="722">
        <f>ป2!T33</f>
        <v>16</v>
      </c>
      <c r="U48" s="722">
        <f>ป2!U33</f>
        <v>1</v>
      </c>
      <c r="V48" s="722">
        <f>ป2!V33</f>
        <v>13</v>
      </c>
      <c r="W48" s="722">
        <f>ป2!W33</f>
        <v>1</v>
      </c>
      <c r="X48" s="722">
        <f>ป2!X33</f>
        <v>0</v>
      </c>
      <c r="Y48" s="722">
        <f>ป2!Y33</f>
        <v>0</v>
      </c>
      <c r="Z48" s="722">
        <f>ป2!Z33</f>
        <v>0</v>
      </c>
      <c r="AA48" s="722">
        <f>ป2!AA33</f>
        <v>0</v>
      </c>
      <c r="AB48" s="722">
        <f>ป2!AB33</f>
        <v>0</v>
      </c>
      <c r="AC48" s="722">
        <f>ป2!AC33</f>
        <v>0</v>
      </c>
      <c r="AD48" s="722">
        <f>ป2!AD33</f>
        <v>0</v>
      </c>
      <c r="AE48" s="722">
        <f>ป2!AE33</f>
        <v>0</v>
      </c>
      <c r="AF48" s="722">
        <f>ป2!AF33</f>
        <v>0</v>
      </c>
      <c r="AG48" s="722">
        <f>ป2!AG33</f>
        <v>0</v>
      </c>
      <c r="AH48" s="722">
        <f>ป2!AH33</f>
        <v>0</v>
      </c>
      <c r="AI48" s="722">
        <f>ป2!AI33</f>
        <v>0</v>
      </c>
      <c r="AJ48" s="722">
        <f>ป2!AJ33</f>
        <v>82</v>
      </c>
      <c r="AK48" s="722">
        <f>ป2!AK33</f>
        <v>8</v>
      </c>
      <c r="AL48" s="722">
        <f>ป2!AL33</f>
        <v>1</v>
      </c>
      <c r="AM48" s="722">
        <f>ป2!AM33</f>
        <v>7</v>
      </c>
      <c r="AN48" s="722">
        <f>ป2!AN33</f>
        <v>8</v>
      </c>
      <c r="AO48" s="722">
        <f>ป2!AO33</f>
        <v>1</v>
      </c>
      <c r="AP48" s="722">
        <f>ป2!AP33</f>
        <v>5</v>
      </c>
      <c r="AQ48" s="722">
        <f>ป2!AQ33</f>
        <v>6</v>
      </c>
      <c r="AR48" s="722">
        <f>ป2!AR33</f>
        <v>0</v>
      </c>
      <c r="AS48" s="722">
        <f>ป2!AS33</f>
        <v>2</v>
      </c>
      <c r="AT48" s="722">
        <f>ป2!AT33</f>
        <v>2</v>
      </c>
      <c r="AU48" s="723">
        <f>ป2!AU33</f>
        <v>33.333333333333329</v>
      </c>
      <c r="AV48" s="722">
        <f>ป2!AV33</f>
        <v>0</v>
      </c>
      <c r="AW48" s="722">
        <f>ป2!AW33</f>
        <v>0</v>
      </c>
      <c r="AX48" s="722">
        <f>ป2!AX33</f>
        <v>0</v>
      </c>
      <c r="AY48" s="722">
        <f>ป2!AY33</f>
        <v>1</v>
      </c>
      <c r="AZ48" s="722">
        <f>ป2!AZ33</f>
        <v>3</v>
      </c>
      <c r="BA48" s="723">
        <f>ป2!BA33</f>
        <v>50</v>
      </c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</row>
    <row r="49" spans="1:85" s="35" customFormat="1" hidden="1">
      <c r="A49" s="722">
        <v>38</v>
      </c>
      <c r="B49" s="722" t="str">
        <f>ป2!B34</f>
        <v>มิตรมวลชน ๑</v>
      </c>
      <c r="C49" s="722" t="str">
        <f>ป2!C34</f>
        <v>ป่าบอน</v>
      </c>
      <c r="D49" s="722">
        <f>ป2!D34</f>
        <v>0</v>
      </c>
      <c r="E49" s="722">
        <f>ป2!E34</f>
        <v>18</v>
      </c>
      <c r="F49" s="722">
        <f>ป2!F34</f>
        <v>4</v>
      </c>
      <c r="G49" s="722" t="str">
        <f>ป2!G34</f>
        <v>ป</v>
      </c>
      <c r="H49" s="722">
        <f>ป2!H34</f>
        <v>12</v>
      </c>
      <c r="I49" s="722">
        <f>ป2!I34</f>
        <v>1</v>
      </c>
      <c r="J49" s="722">
        <f>ป2!J34</f>
        <v>13</v>
      </c>
      <c r="K49" s="722">
        <f>ป2!K34</f>
        <v>1</v>
      </c>
      <c r="L49" s="722">
        <f>ป2!L34</f>
        <v>10</v>
      </c>
      <c r="M49" s="722">
        <f>ป2!M34</f>
        <v>1</v>
      </c>
      <c r="N49" s="722">
        <f>ป2!N34</f>
        <v>13</v>
      </c>
      <c r="O49" s="722">
        <f>ป2!O34</f>
        <v>1</v>
      </c>
      <c r="P49" s="722">
        <f>ป2!P34</f>
        <v>11</v>
      </c>
      <c r="Q49" s="722">
        <f>ป2!Q34</f>
        <v>1</v>
      </c>
      <c r="R49" s="722">
        <f>ป2!R34</f>
        <v>7</v>
      </c>
      <c r="S49" s="722">
        <f>ป2!S34</f>
        <v>1</v>
      </c>
      <c r="T49" s="722">
        <f>ป2!T34</f>
        <v>11</v>
      </c>
      <c r="U49" s="722">
        <f>ป2!U34</f>
        <v>1</v>
      </c>
      <c r="V49" s="722">
        <f>ป2!V34</f>
        <v>13</v>
      </c>
      <c r="W49" s="722">
        <f>ป2!W34</f>
        <v>1</v>
      </c>
      <c r="X49" s="722">
        <f>ป2!X34</f>
        <v>0</v>
      </c>
      <c r="Y49" s="722">
        <f>ป2!Y34</f>
        <v>0</v>
      </c>
      <c r="Z49" s="722">
        <f>ป2!Z34</f>
        <v>0</v>
      </c>
      <c r="AA49" s="722">
        <f>ป2!AA34</f>
        <v>0</v>
      </c>
      <c r="AB49" s="722">
        <f>ป2!AB34</f>
        <v>0</v>
      </c>
      <c r="AC49" s="722">
        <f>ป2!AC34</f>
        <v>0</v>
      </c>
      <c r="AD49" s="722">
        <f>ป2!AD34</f>
        <v>0</v>
      </c>
      <c r="AE49" s="722">
        <f>ป2!AE34</f>
        <v>0</v>
      </c>
      <c r="AF49" s="722">
        <f>ป2!AF34</f>
        <v>0</v>
      </c>
      <c r="AG49" s="722">
        <f>ป2!AG34</f>
        <v>0</v>
      </c>
      <c r="AH49" s="722">
        <f>ป2!AH34</f>
        <v>0</v>
      </c>
      <c r="AI49" s="722">
        <f>ป2!AI34</f>
        <v>0</v>
      </c>
      <c r="AJ49" s="722">
        <f>ป2!AJ34</f>
        <v>90</v>
      </c>
      <c r="AK49" s="722">
        <f>ป2!AK34</f>
        <v>8</v>
      </c>
      <c r="AL49" s="722">
        <f>ป2!AL34</f>
        <v>1</v>
      </c>
      <c r="AM49" s="722">
        <f>ป2!AM34</f>
        <v>8</v>
      </c>
      <c r="AN49" s="722">
        <f>ป2!AN34</f>
        <v>9</v>
      </c>
      <c r="AO49" s="722">
        <f>ป2!AO34</f>
        <v>1</v>
      </c>
      <c r="AP49" s="722">
        <f>ป2!AP34</f>
        <v>5</v>
      </c>
      <c r="AQ49" s="722">
        <f>ป2!AQ34</f>
        <v>6</v>
      </c>
      <c r="AR49" s="722">
        <f>ป2!AR34</f>
        <v>0</v>
      </c>
      <c r="AS49" s="722">
        <f>ป2!AS34</f>
        <v>3</v>
      </c>
      <c r="AT49" s="722">
        <f>ป2!AT34</f>
        <v>3</v>
      </c>
      <c r="AU49" s="723">
        <f>ป2!AU34</f>
        <v>50</v>
      </c>
      <c r="AV49" s="722">
        <f>ป2!AV34</f>
        <v>0</v>
      </c>
      <c r="AW49" s="722">
        <f>ป2!AW34</f>
        <v>0</v>
      </c>
      <c r="AX49" s="722">
        <f>ป2!AX34</f>
        <v>0</v>
      </c>
      <c r="AY49" s="722">
        <f>ป2!AY34</f>
        <v>0</v>
      </c>
      <c r="AZ49" s="722">
        <f>ป2!AZ34</f>
        <v>3</v>
      </c>
      <c r="BA49" s="723">
        <f>ป2!BA34</f>
        <v>50</v>
      </c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</row>
    <row r="50" spans="1:85" s="35" customFormat="1" hidden="1">
      <c r="A50" s="722">
        <v>39</v>
      </c>
      <c r="B50" s="722" t="str">
        <f>ป2!B35</f>
        <v>วัดควนเคี่ยม</v>
      </c>
      <c r="C50" s="722" t="str">
        <f>ป2!C35</f>
        <v>ป่าบอน</v>
      </c>
      <c r="D50" s="722">
        <f>ป2!D35</f>
        <v>0</v>
      </c>
      <c r="E50" s="722">
        <f>ป2!E35</f>
        <v>35</v>
      </c>
      <c r="F50" s="722">
        <f>ป2!F35</f>
        <v>4</v>
      </c>
      <c r="G50" s="722" t="str">
        <f>ป2!G35</f>
        <v>ป</v>
      </c>
      <c r="H50" s="722">
        <f>ป2!H35</f>
        <v>13</v>
      </c>
      <c r="I50" s="722">
        <f>ป2!I35</f>
        <v>1</v>
      </c>
      <c r="J50" s="722">
        <f>ป2!J35</f>
        <v>14</v>
      </c>
      <c r="K50" s="722">
        <f>ป2!K35</f>
        <v>1</v>
      </c>
      <c r="L50" s="722">
        <f>ป2!L35</f>
        <v>9</v>
      </c>
      <c r="M50" s="722">
        <f>ป2!M35</f>
        <v>1</v>
      </c>
      <c r="N50" s="722">
        <f>ป2!N35</f>
        <v>13</v>
      </c>
      <c r="O50" s="722">
        <f>ป2!O35</f>
        <v>1</v>
      </c>
      <c r="P50" s="722">
        <f>ป2!P35</f>
        <v>13</v>
      </c>
      <c r="Q50" s="722">
        <f>ป2!Q35</f>
        <v>1</v>
      </c>
      <c r="R50" s="722">
        <f>ป2!R35</f>
        <v>10</v>
      </c>
      <c r="S50" s="722">
        <f>ป2!S35</f>
        <v>1</v>
      </c>
      <c r="T50" s="722">
        <f>ป2!T35</f>
        <v>13</v>
      </c>
      <c r="U50" s="722">
        <f>ป2!U35</f>
        <v>1</v>
      </c>
      <c r="V50" s="722">
        <f>ป2!V35</f>
        <v>15</v>
      </c>
      <c r="W50" s="722">
        <f>ป2!W35</f>
        <v>1</v>
      </c>
      <c r="X50" s="722">
        <f>ป2!X35</f>
        <v>0</v>
      </c>
      <c r="Y50" s="722">
        <f>ป2!Y35</f>
        <v>0</v>
      </c>
      <c r="Z50" s="722">
        <f>ป2!Z35</f>
        <v>0</v>
      </c>
      <c r="AA50" s="722">
        <f>ป2!AA35</f>
        <v>0</v>
      </c>
      <c r="AB50" s="722">
        <f>ป2!AB35</f>
        <v>0</v>
      </c>
      <c r="AC50" s="722">
        <f>ป2!AC35</f>
        <v>0</v>
      </c>
      <c r="AD50" s="722">
        <f>ป2!AD35</f>
        <v>0</v>
      </c>
      <c r="AE50" s="722">
        <f>ป2!AE35</f>
        <v>0</v>
      </c>
      <c r="AF50" s="722">
        <f>ป2!AF35</f>
        <v>0</v>
      </c>
      <c r="AG50" s="722">
        <f>ป2!AG35</f>
        <v>0</v>
      </c>
      <c r="AH50" s="722">
        <f>ป2!AH35</f>
        <v>0</v>
      </c>
      <c r="AI50" s="722">
        <f>ป2!AI35</f>
        <v>0</v>
      </c>
      <c r="AJ50" s="722">
        <f>ป2!AJ35</f>
        <v>100</v>
      </c>
      <c r="AK50" s="722">
        <f>ป2!AK35</f>
        <v>8</v>
      </c>
      <c r="AL50" s="722">
        <f>ป2!AL35</f>
        <v>1</v>
      </c>
      <c r="AM50" s="722">
        <f>ป2!AM35</f>
        <v>8</v>
      </c>
      <c r="AN50" s="722">
        <f>ป2!AN35</f>
        <v>9</v>
      </c>
      <c r="AO50" s="722">
        <f>ป2!AO35</f>
        <v>1</v>
      </c>
      <c r="AP50" s="722">
        <f>ป2!AP35</f>
        <v>5</v>
      </c>
      <c r="AQ50" s="722">
        <f>ป2!AQ35</f>
        <v>6</v>
      </c>
      <c r="AR50" s="722">
        <f>ป2!AR35</f>
        <v>0</v>
      </c>
      <c r="AS50" s="722">
        <f>ป2!AS35</f>
        <v>3</v>
      </c>
      <c r="AT50" s="722">
        <f>ป2!AT35</f>
        <v>3</v>
      </c>
      <c r="AU50" s="723">
        <f>ป2!AU35</f>
        <v>50</v>
      </c>
      <c r="AV50" s="722">
        <f>ป2!AV35</f>
        <v>0</v>
      </c>
      <c r="AW50" s="722">
        <f>ป2!AW35</f>
        <v>0</v>
      </c>
      <c r="AX50" s="722">
        <f>ป2!AX35</f>
        <v>0</v>
      </c>
      <c r="AY50" s="722">
        <f>ป2!AY35</f>
        <v>0</v>
      </c>
      <c r="AZ50" s="722">
        <f>ป2!AZ35</f>
        <v>3</v>
      </c>
      <c r="BA50" s="723">
        <f>ป2!BA35</f>
        <v>50</v>
      </c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</row>
    <row r="51" spans="1:85" s="35" customFormat="1" hidden="1">
      <c r="A51" s="722">
        <v>40</v>
      </c>
      <c r="B51" s="722" t="str">
        <f>ป2!B36</f>
        <v>วัดควนสามโพธิ์</v>
      </c>
      <c r="C51" s="722" t="str">
        <f>ป2!C36</f>
        <v>เขาชัยสน</v>
      </c>
      <c r="D51" s="722">
        <f>ป2!D36</f>
        <v>0</v>
      </c>
      <c r="E51" s="722">
        <f>ป2!E36</f>
        <v>30</v>
      </c>
      <c r="F51" s="722">
        <f>ป2!F36</f>
        <v>1</v>
      </c>
      <c r="G51" s="722" t="str">
        <f>ป2!G36</f>
        <v>ป</v>
      </c>
      <c r="H51" s="722">
        <f>ป2!H36</f>
        <v>11</v>
      </c>
      <c r="I51" s="722">
        <f>ป2!I36</f>
        <v>1</v>
      </c>
      <c r="J51" s="722">
        <f>ป2!J36</f>
        <v>11</v>
      </c>
      <c r="K51" s="722">
        <f>ป2!K36</f>
        <v>1</v>
      </c>
      <c r="L51" s="722">
        <f>ป2!L36</f>
        <v>9</v>
      </c>
      <c r="M51" s="722">
        <f>ป2!M36</f>
        <v>1</v>
      </c>
      <c r="N51" s="722">
        <f>ป2!N36</f>
        <v>4</v>
      </c>
      <c r="O51" s="722">
        <f>ป2!O36</f>
        <v>1</v>
      </c>
      <c r="P51" s="722">
        <f>ป2!P36</f>
        <v>8</v>
      </c>
      <c r="Q51" s="722">
        <f>ป2!Q36</f>
        <v>1</v>
      </c>
      <c r="R51" s="722">
        <f>ป2!R36</f>
        <v>10</v>
      </c>
      <c r="S51" s="722">
        <f>ป2!S36</f>
        <v>1</v>
      </c>
      <c r="T51" s="722">
        <f>ป2!T36</f>
        <v>3</v>
      </c>
      <c r="U51" s="722">
        <f>ป2!U36</f>
        <v>1</v>
      </c>
      <c r="V51" s="722">
        <f>ป2!V36</f>
        <v>7</v>
      </c>
      <c r="W51" s="722">
        <f>ป2!W36</f>
        <v>1</v>
      </c>
      <c r="X51" s="722">
        <f>ป2!X36</f>
        <v>0</v>
      </c>
      <c r="Y51" s="722">
        <f>ป2!Y36</f>
        <v>0</v>
      </c>
      <c r="Z51" s="722">
        <f>ป2!Z36</f>
        <v>0</v>
      </c>
      <c r="AA51" s="722">
        <f>ป2!AA36</f>
        <v>0</v>
      </c>
      <c r="AB51" s="722">
        <f>ป2!AB36</f>
        <v>0</v>
      </c>
      <c r="AC51" s="722">
        <f>ป2!AC36</f>
        <v>0</v>
      </c>
      <c r="AD51" s="722">
        <f>ป2!AD36</f>
        <v>0</v>
      </c>
      <c r="AE51" s="722">
        <f>ป2!AE36</f>
        <v>0</v>
      </c>
      <c r="AF51" s="722">
        <f>ป2!AF36</f>
        <v>0</v>
      </c>
      <c r="AG51" s="722">
        <f>ป2!AG36</f>
        <v>0</v>
      </c>
      <c r="AH51" s="722">
        <f>ป2!AH36</f>
        <v>0</v>
      </c>
      <c r="AI51" s="722">
        <f>ป2!AI36</f>
        <v>0</v>
      </c>
      <c r="AJ51" s="722">
        <f>ป2!AJ36</f>
        <v>63</v>
      </c>
      <c r="AK51" s="722">
        <f>ป2!AK36</f>
        <v>8</v>
      </c>
      <c r="AL51" s="722">
        <f>ป2!AL36</f>
        <v>1</v>
      </c>
      <c r="AM51" s="722">
        <f>ป2!AM36</f>
        <v>8</v>
      </c>
      <c r="AN51" s="722">
        <f>ป2!AN36</f>
        <v>9</v>
      </c>
      <c r="AO51" s="722">
        <f>ป2!AO36</f>
        <v>1</v>
      </c>
      <c r="AP51" s="722">
        <f>ป2!AP36</f>
        <v>4</v>
      </c>
      <c r="AQ51" s="722">
        <f>ป2!AQ36</f>
        <v>5</v>
      </c>
      <c r="AR51" s="722">
        <f>ป2!AR36</f>
        <v>0</v>
      </c>
      <c r="AS51" s="722">
        <f>ป2!AS36</f>
        <v>4</v>
      </c>
      <c r="AT51" s="722">
        <f>ป2!AT36</f>
        <v>4</v>
      </c>
      <c r="AU51" s="723">
        <f>ป2!AU36</f>
        <v>80</v>
      </c>
      <c r="AV51" s="722">
        <f>ป2!AV36</f>
        <v>0</v>
      </c>
      <c r="AW51" s="722">
        <f>ป2!AW36</f>
        <v>0</v>
      </c>
      <c r="AX51" s="722">
        <f>ป2!AX36</f>
        <v>0</v>
      </c>
      <c r="AY51" s="722">
        <f>ป2!AY36</f>
        <v>0</v>
      </c>
      <c r="AZ51" s="722">
        <f>ป2!AZ36</f>
        <v>4</v>
      </c>
      <c r="BA51" s="723">
        <f>ป2!BA36</f>
        <v>80</v>
      </c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</row>
    <row r="52" spans="1:85" s="35" customFormat="1" hidden="1">
      <c r="A52" s="722">
        <v>41</v>
      </c>
      <c r="B52" s="722" t="str">
        <f>ป2!B37</f>
        <v>วัดหัวเขาชัยสน</v>
      </c>
      <c r="C52" s="722" t="str">
        <f>ป2!C37</f>
        <v>เขาชัยสน</v>
      </c>
      <c r="D52" s="722">
        <f>ป2!D37</f>
        <v>0</v>
      </c>
      <c r="E52" s="722">
        <f>ป2!E37</f>
        <v>12</v>
      </c>
      <c r="F52" s="722">
        <f>ป2!F37</f>
        <v>4</v>
      </c>
      <c r="G52" s="722" t="str">
        <f>ป2!G37</f>
        <v>ป</v>
      </c>
      <c r="H52" s="722">
        <f>ป2!H37</f>
        <v>6</v>
      </c>
      <c r="I52" s="722">
        <f>ป2!I37</f>
        <v>1</v>
      </c>
      <c r="J52" s="722">
        <f>ป2!J37</f>
        <v>8</v>
      </c>
      <c r="K52" s="722">
        <f>ป2!K37</f>
        <v>1</v>
      </c>
      <c r="L52" s="722">
        <f>ป2!L37</f>
        <v>4</v>
      </c>
      <c r="M52" s="722">
        <f>ป2!M37</f>
        <v>1</v>
      </c>
      <c r="N52" s="722">
        <f>ป2!N37</f>
        <v>7</v>
      </c>
      <c r="O52" s="722">
        <f>ป2!O37</f>
        <v>1</v>
      </c>
      <c r="P52" s="722">
        <f>ป2!P37</f>
        <v>7</v>
      </c>
      <c r="Q52" s="722">
        <f>ป2!Q37</f>
        <v>1</v>
      </c>
      <c r="R52" s="722">
        <f>ป2!R37</f>
        <v>12</v>
      </c>
      <c r="S52" s="722">
        <f>ป2!S37</f>
        <v>1</v>
      </c>
      <c r="T52" s="722">
        <f>ป2!T37</f>
        <v>13</v>
      </c>
      <c r="U52" s="722">
        <f>ป2!U37</f>
        <v>1</v>
      </c>
      <c r="V52" s="722">
        <f>ป2!V37</f>
        <v>11</v>
      </c>
      <c r="W52" s="722">
        <f>ป2!W37</f>
        <v>1</v>
      </c>
      <c r="X52" s="722">
        <f>ป2!X37</f>
        <v>0</v>
      </c>
      <c r="Y52" s="722">
        <f>ป2!Y37</f>
        <v>0</v>
      </c>
      <c r="Z52" s="722">
        <f>ป2!Z37</f>
        <v>0</v>
      </c>
      <c r="AA52" s="722">
        <f>ป2!AA37</f>
        <v>0</v>
      </c>
      <c r="AB52" s="722">
        <f>ป2!AB37</f>
        <v>0</v>
      </c>
      <c r="AC52" s="722">
        <f>ป2!AC37</f>
        <v>0</v>
      </c>
      <c r="AD52" s="722">
        <f>ป2!AD37</f>
        <v>0</v>
      </c>
      <c r="AE52" s="722">
        <f>ป2!AE37</f>
        <v>0</v>
      </c>
      <c r="AF52" s="722">
        <f>ป2!AF37</f>
        <v>0</v>
      </c>
      <c r="AG52" s="722">
        <f>ป2!AG37</f>
        <v>0</v>
      </c>
      <c r="AH52" s="722">
        <f>ป2!AH37</f>
        <v>0</v>
      </c>
      <c r="AI52" s="722">
        <f>ป2!AI37</f>
        <v>0</v>
      </c>
      <c r="AJ52" s="722">
        <f>ป2!AJ37</f>
        <v>68</v>
      </c>
      <c r="AK52" s="722">
        <f>ป2!AK37</f>
        <v>8</v>
      </c>
      <c r="AL52" s="722">
        <f>ป2!AL37</f>
        <v>1</v>
      </c>
      <c r="AM52" s="722">
        <f>ป2!AM37</f>
        <v>8</v>
      </c>
      <c r="AN52" s="722">
        <f>ป2!AN37</f>
        <v>9</v>
      </c>
      <c r="AO52" s="722">
        <f>ป2!AO37</f>
        <v>1</v>
      </c>
      <c r="AP52" s="722">
        <f>ป2!AP37</f>
        <v>4</v>
      </c>
      <c r="AQ52" s="722">
        <f>ป2!AQ37</f>
        <v>5</v>
      </c>
      <c r="AR52" s="722">
        <f>ป2!AR37</f>
        <v>0</v>
      </c>
      <c r="AS52" s="722">
        <f>ป2!AS37</f>
        <v>4</v>
      </c>
      <c r="AT52" s="722">
        <f>ป2!AT37</f>
        <v>4</v>
      </c>
      <c r="AU52" s="723">
        <f>ป2!AU37</f>
        <v>80</v>
      </c>
      <c r="AV52" s="722">
        <f>ป2!AV37</f>
        <v>0</v>
      </c>
      <c r="AW52" s="722">
        <f>ป2!AW37</f>
        <v>0</v>
      </c>
      <c r="AX52" s="722">
        <f>ป2!AX37</f>
        <v>0</v>
      </c>
      <c r="AY52" s="722">
        <f>ป2!AY37</f>
        <v>0</v>
      </c>
      <c r="AZ52" s="722">
        <f>ป2!AZ37</f>
        <v>4</v>
      </c>
      <c r="BA52" s="723">
        <f>ป2!BA37</f>
        <v>80</v>
      </c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</row>
    <row r="53" spans="1:85" s="35" customFormat="1" hidden="1">
      <c r="A53" s="722">
        <v>42</v>
      </c>
      <c r="B53" s="722" t="str">
        <f>ป2!B38</f>
        <v>ไทยรัฐวิทยา 23 (วัดโคกโหนด)</v>
      </c>
      <c r="C53" s="722" t="str">
        <f>ป2!C38</f>
        <v>เขาชัยสน</v>
      </c>
      <c r="D53" s="722">
        <f>ป2!D38</f>
        <v>0</v>
      </c>
      <c r="E53" s="722">
        <f>ป2!E38</f>
        <v>25</v>
      </c>
      <c r="F53" s="722">
        <f>ป2!F38</f>
        <v>4</v>
      </c>
      <c r="G53" s="722" t="str">
        <f>ป2!G38</f>
        <v>ป</v>
      </c>
      <c r="H53" s="722">
        <f>ป2!H38</f>
        <v>0</v>
      </c>
      <c r="I53" s="722">
        <f>ป2!I38</f>
        <v>0</v>
      </c>
      <c r="J53" s="722">
        <f>ป2!J38</f>
        <v>0</v>
      </c>
      <c r="K53" s="722">
        <f>ป2!K38</f>
        <v>0</v>
      </c>
      <c r="L53" s="722">
        <f>ป2!L38</f>
        <v>9</v>
      </c>
      <c r="M53" s="722">
        <f>ป2!M38</f>
        <v>1</v>
      </c>
      <c r="N53" s="722">
        <f>ป2!N38</f>
        <v>13</v>
      </c>
      <c r="O53" s="722">
        <f>ป2!O38</f>
        <v>1</v>
      </c>
      <c r="P53" s="722">
        <f>ป2!P38</f>
        <v>15</v>
      </c>
      <c r="Q53" s="722">
        <f>ป2!Q38</f>
        <v>1</v>
      </c>
      <c r="R53" s="722">
        <f>ป2!R38</f>
        <v>11</v>
      </c>
      <c r="S53" s="722">
        <f>ป2!S38</f>
        <v>1</v>
      </c>
      <c r="T53" s="722">
        <f>ป2!T38</f>
        <v>22</v>
      </c>
      <c r="U53" s="722">
        <f>ป2!U38</f>
        <v>1</v>
      </c>
      <c r="V53" s="722">
        <f>ป2!V38</f>
        <v>16</v>
      </c>
      <c r="W53" s="722">
        <f>ป2!W38</f>
        <v>1</v>
      </c>
      <c r="X53" s="722">
        <f>ป2!X38</f>
        <v>0</v>
      </c>
      <c r="Y53" s="722">
        <f>ป2!Y38</f>
        <v>0</v>
      </c>
      <c r="Z53" s="722">
        <f>ป2!Z38</f>
        <v>0</v>
      </c>
      <c r="AA53" s="722">
        <f>ป2!AA38</f>
        <v>0</v>
      </c>
      <c r="AB53" s="722">
        <f>ป2!AB38</f>
        <v>0</v>
      </c>
      <c r="AC53" s="722">
        <f>ป2!AC38</f>
        <v>0</v>
      </c>
      <c r="AD53" s="722">
        <f>ป2!AD38</f>
        <v>0</v>
      </c>
      <c r="AE53" s="722">
        <f>ป2!AE38</f>
        <v>0</v>
      </c>
      <c r="AF53" s="722">
        <f>ป2!AF38</f>
        <v>0</v>
      </c>
      <c r="AG53" s="722">
        <f>ป2!AG38</f>
        <v>0</v>
      </c>
      <c r="AH53" s="722">
        <f>ป2!AH38</f>
        <v>0</v>
      </c>
      <c r="AI53" s="722">
        <f>ป2!AI38</f>
        <v>0</v>
      </c>
      <c r="AJ53" s="722">
        <f>ป2!AJ38</f>
        <v>86</v>
      </c>
      <c r="AK53" s="722">
        <f>ป2!AK38</f>
        <v>6</v>
      </c>
      <c r="AL53" s="722">
        <f>ป2!AL38</f>
        <v>1</v>
      </c>
      <c r="AM53" s="722">
        <f>ป2!AM38</f>
        <v>9</v>
      </c>
      <c r="AN53" s="722">
        <f>ป2!AN38</f>
        <v>10</v>
      </c>
      <c r="AO53" s="722">
        <f>ป2!AO38</f>
        <v>1</v>
      </c>
      <c r="AP53" s="722">
        <f>ป2!AP38</f>
        <v>5</v>
      </c>
      <c r="AQ53" s="722">
        <f>ป2!AQ38</f>
        <v>6</v>
      </c>
      <c r="AR53" s="722">
        <f>ป2!AR38</f>
        <v>0</v>
      </c>
      <c r="AS53" s="722">
        <f>ป2!AS38</f>
        <v>4</v>
      </c>
      <c r="AT53" s="722">
        <f>ป2!AT38</f>
        <v>4</v>
      </c>
      <c r="AU53" s="723">
        <f>ป2!AU38</f>
        <v>66.666666666666657</v>
      </c>
      <c r="AV53" s="722">
        <f>ป2!AV38</f>
        <v>0</v>
      </c>
      <c r="AW53" s="722">
        <f>ป2!AW38</f>
        <v>0</v>
      </c>
      <c r="AX53" s="722">
        <f>ป2!AX38</f>
        <v>0</v>
      </c>
      <c r="AY53" s="722">
        <f>ป2!AY38</f>
        <v>1</v>
      </c>
      <c r="AZ53" s="722">
        <f>ป2!AZ38</f>
        <v>5</v>
      </c>
      <c r="BA53" s="723">
        <f>ป2!BA38</f>
        <v>83.333333333333343</v>
      </c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</row>
    <row r="54" spans="1:85" s="35" customFormat="1">
      <c r="A54" s="722">
        <v>43</v>
      </c>
      <c r="B54" s="722" t="str">
        <f>ป3!B13</f>
        <v>บ้านเทพราช</v>
      </c>
      <c r="C54" s="722" t="str">
        <f>ป3!C13</f>
        <v>เขาชัยสน</v>
      </c>
      <c r="D54" s="722">
        <f>ป3!D13</f>
        <v>0</v>
      </c>
      <c r="E54" s="722">
        <f>ป3!E13</f>
        <v>18</v>
      </c>
      <c r="F54" s="722">
        <f>ป3!F13</f>
        <v>4</v>
      </c>
      <c r="G54" s="722" t="str">
        <f>ป3!G13</f>
        <v>ป</v>
      </c>
      <c r="H54" s="722">
        <f>ป3!H13</f>
        <v>13</v>
      </c>
      <c r="I54" s="722">
        <f>ป3!I13</f>
        <v>1</v>
      </c>
      <c r="J54" s="722">
        <f>ป3!J13</f>
        <v>13</v>
      </c>
      <c r="K54" s="722">
        <f>ป3!K13</f>
        <v>1</v>
      </c>
      <c r="L54" s="722">
        <f>ป3!L13</f>
        <v>16</v>
      </c>
      <c r="M54" s="722">
        <f>ป3!M13</f>
        <v>1</v>
      </c>
      <c r="N54" s="722">
        <f>ป3!N13</f>
        <v>12</v>
      </c>
      <c r="O54" s="722">
        <f>ป3!O13</f>
        <v>1</v>
      </c>
      <c r="P54" s="722">
        <f>ป3!P13</f>
        <v>23</v>
      </c>
      <c r="Q54" s="722">
        <f>ป3!Q13</f>
        <v>1</v>
      </c>
      <c r="R54" s="722">
        <f>ป3!R13</f>
        <v>17</v>
      </c>
      <c r="S54" s="722">
        <f>ป3!S13</f>
        <v>1</v>
      </c>
      <c r="T54" s="722">
        <f>ป3!T13</f>
        <v>16</v>
      </c>
      <c r="U54" s="722">
        <f>ป3!U13</f>
        <v>1</v>
      </c>
      <c r="V54" s="722">
        <f>ป3!V13</f>
        <v>16</v>
      </c>
      <c r="W54" s="722">
        <f>ป3!W13</f>
        <v>1</v>
      </c>
      <c r="X54" s="722">
        <f>ป3!X13</f>
        <v>0</v>
      </c>
      <c r="Y54" s="722">
        <f>ป3!Y13</f>
        <v>0</v>
      </c>
      <c r="Z54" s="722">
        <f>ป3!Z13</f>
        <v>0</v>
      </c>
      <c r="AA54" s="722">
        <f>ป3!AA13</f>
        <v>0</v>
      </c>
      <c r="AB54" s="722">
        <f>ป3!AB13</f>
        <v>0</v>
      </c>
      <c r="AC54" s="722">
        <f>ป3!AC13</f>
        <v>0</v>
      </c>
      <c r="AD54" s="722">
        <f>ป3!AD13</f>
        <v>0</v>
      </c>
      <c r="AE54" s="722">
        <f>ป3!AE13</f>
        <v>0</v>
      </c>
      <c r="AF54" s="722">
        <f>ป3!AF13</f>
        <v>0</v>
      </c>
      <c r="AG54" s="722">
        <f>ป3!AG13</f>
        <v>0</v>
      </c>
      <c r="AH54" s="722">
        <f>ป3!AH13</f>
        <v>0</v>
      </c>
      <c r="AI54" s="722">
        <f>ป3!AI13</f>
        <v>0</v>
      </c>
      <c r="AJ54" s="722">
        <f>ป3!AJ13</f>
        <v>126</v>
      </c>
      <c r="AK54" s="722">
        <f>ป3!AK13</f>
        <v>8</v>
      </c>
      <c r="AL54" s="722">
        <f>ป3!AL13</f>
        <v>1</v>
      </c>
      <c r="AM54" s="722">
        <f>ป3!AM13</f>
        <v>8</v>
      </c>
      <c r="AN54" s="722">
        <f>ป3!AN13</f>
        <v>9</v>
      </c>
      <c r="AO54" s="722">
        <f>ป3!AO13</f>
        <v>1</v>
      </c>
      <c r="AP54" s="722">
        <f>ป3!AP13</f>
        <v>9</v>
      </c>
      <c r="AQ54" s="722">
        <f>ป3!AQ13</f>
        <v>10</v>
      </c>
      <c r="AR54" s="722">
        <f>ป3!AR13</f>
        <v>0</v>
      </c>
      <c r="AS54" s="722">
        <f>ป3!AS13</f>
        <v>-1</v>
      </c>
      <c r="AT54" s="722">
        <f>ป3!AT13</f>
        <v>-1</v>
      </c>
      <c r="AU54" s="723">
        <f>ป3!AU13</f>
        <v>-10</v>
      </c>
      <c r="AV54" s="722">
        <f>ป3!AV13</f>
        <v>1</v>
      </c>
      <c r="AW54" s="722">
        <f>ป3!AW13</f>
        <v>0</v>
      </c>
      <c r="AX54" s="722">
        <f>ป3!AX13</f>
        <v>0</v>
      </c>
      <c r="AY54" s="722">
        <f>ป3!AY13</f>
        <v>0</v>
      </c>
      <c r="AZ54" s="722">
        <f>ป3!AZ13</f>
        <v>-2</v>
      </c>
      <c r="BA54" s="723">
        <f>ป3!BA13</f>
        <v>-20</v>
      </c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</row>
    <row r="55" spans="1:85" s="35" customFormat="1">
      <c r="A55" s="722">
        <v>44</v>
      </c>
      <c r="B55" s="722" t="str">
        <f>ป3!B14</f>
        <v>บ้านหน้าวัง</v>
      </c>
      <c r="C55" s="722" t="str">
        <f>ป3!C14</f>
        <v>กงหรา</v>
      </c>
      <c r="D55" s="722">
        <f>ป3!D14</f>
        <v>0</v>
      </c>
      <c r="E55" s="722">
        <f>ป3!E14</f>
        <v>40</v>
      </c>
      <c r="F55" s="722">
        <f>ป3!F14</f>
        <v>4</v>
      </c>
      <c r="G55" s="722" t="str">
        <f>ป3!G14</f>
        <v>ป</v>
      </c>
      <c r="H55" s="722">
        <f>ป3!H14</f>
        <v>21</v>
      </c>
      <c r="I55" s="722">
        <f>ป3!I14</f>
        <v>1</v>
      </c>
      <c r="J55" s="722">
        <f>ป3!J14</f>
        <v>13</v>
      </c>
      <c r="K55" s="722">
        <f>ป3!K14</f>
        <v>1</v>
      </c>
      <c r="L55" s="722">
        <f>ป3!L14</f>
        <v>14</v>
      </c>
      <c r="M55" s="722">
        <f>ป3!M14</f>
        <v>1</v>
      </c>
      <c r="N55" s="722">
        <f>ป3!N14</f>
        <v>14</v>
      </c>
      <c r="O55" s="722">
        <f>ป3!O14</f>
        <v>1</v>
      </c>
      <c r="P55" s="722">
        <f>ป3!P14</f>
        <v>16</v>
      </c>
      <c r="Q55" s="722">
        <f>ป3!Q14</f>
        <v>1</v>
      </c>
      <c r="R55" s="722">
        <f>ป3!R14</f>
        <v>19</v>
      </c>
      <c r="S55" s="722">
        <f>ป3!S14</f>
        <v>1</v>
      </c>
      <c r="T55" s="722">
        <f>ป3!T14</f>
        <v>15</v>
      </c>
      <c r="U55" s="722">
        <f>ป3!U14</f>
        <v>1</v>
      </c>
      <c r="V55" s="722">
        <f>ป3!V14</f>
        <v>17</v>
      </c>
      <c r="W55" s="722">
        <f>ป3!W14</f>
        <v>1</v>
      </c>
      <c r="X55" s="722">
        <f>ป3!X14</f>
        <v>0</v>
      </c>
      <c r="Y55" s="722">
        <f>ป3!Y14</f>
        <v>0</v>
      </c>
      <c r="Z55" s="722">
        <f>ป3!Z14</f>
        <v>0</v>
      </c>
      <c r="AA55" s="722">
        <f>ป3!AA14</f>
        <v>0</v>
      </c>
      <c r="AB55" s="722">
        <f>ป3!AB14</f>
        <v>0</v>
      </c>
      <c r="AC55" s="722">
        <f>ป3!AC14</f>
        <v>0</v>
      </c>
      <c r="AD55" s="722">
        <f>ป3!AD14</f>
        <v>0</v>
      </c>
      <c r="AE55" s="722">
        <f>ป3!AE14</f>
        <v>0</v>
      </c>
      <c r="AF55" s="722">
        <f>ป3!AF14</f>
        <v>0</v>
      </c>
      <c r="AG55" s="722">
        <f>ป3!AG14</f>
        <v>0</v>
      </c>
      <c r="AH55" s="722">
        <f>ป3!AH14</f>
        <v>0</v>
      </c>
      <c r="AI55" s="722">
        <f>ป3!AI14</f>
        <v>0</v>
      </c>
      <c r="AJ55" s="722">
        <f>ป3!AJ14</f>
        <v>129</v>
      </c>
      <c r="AK55" s="722">
        <f>ป3!AK14</f>
        <v>8</v>
      </c>
      <c r="AL55" s="722">
        <f>ป3!AL14</f>
        <v>1</v>
      </c>
      <c r="AM55" s="722">
        <f>ป3!AM14</f>
        <v>7</v>
      </c>
      <c r="AN55" s="722">
        <f>ป3!AN14</f>
        <v>8</v>
      </c>
      <c r="AO55" s="722">
        <f>ป3!AO14</f>
        <v>1</v>
      </c>
      <c r="AP55" s="722">
        <f>ป3!AP14</f>
        <v>9</v>
      </c>
      <c r="AQ55" s="722">
        <f>ป3!AQ14</f>
        <v>10</v>
      </c>
      <c r="AR55" s="722">
        <f>ป3!AR14</f>
        <v>0</v>
      </c>
      <c r="AS55" s="722">
        <f>ป3!AS14</f>
        <v>-2</v>
      </c>
      <c r="AT55" s="722">
        <f>ป3!AT14</f>
        <v>-2</v>
      </c>
      <c r="AU55" s="723">
        <f>ป3!AU14</f>
        <v>-20</v>
      </c>
      <c r="AV55" s="722">
        <f>ป3!AV14</f>
        <v>0</v>
      </c>
      <c r="AW55" s="722">
        <f>ป3!AW14</f>
        <v>0</v>
      </c>
      <c r="AX55" s="722">
        <f>ป3!AX14</f>
        <v>0</v>
      </c>
      <c r="AY55" s="722">
        <f>ป3!AY14</f>
        <v>0</v>
      </c>
      <c r="AZ55" s="722">
        <f>ป3!AZ14</f>
        <v>-2</v>
      </c>
      <c r="BA55" s="723">
        <f>ป3!BA14</f>
        <v>-20</v>
      </c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</row>
    <row r="56" spans="1:85" s="35" customFormat="1" hidden="1">
      <c r="A56" s="722">
        <v>45</v>
      </c>
      <c r="B56" s="722" t="str">
        <f>ป3!B15</f>
        <v>วัดโคกตะเคียน</v>
      </c>
      <c r="C56" s="722" t="str">
        <f>ป3!C15</f>
        <v>ป่าบอน</v>
      </c>
      <c r="D56" s="722">
        <f>ป3!D15</f>
        <v>0</v>
      </c>
      <c r="E56" s="722">
        <f>ป3!E15</f>
        <v>8</v>
      </c>
      <c r="F56" s="722">
        <f>ป3!F15</f>
        <v>4</v>
      </c>
      <c r="G56" s="722" t="str">
        <f>ป3!G15</f>
        <v>ป</v>
      </c>
      <c r="H56" s="722">
        <f>ป3!H15</f>
        <v>8</v>
      </c>
      <c r="I56" s="722">
        <f>ป3!I15</f>
        <v>1</v>
      </c>
      <c r="J56" s="722">
        <f>ป3!J15</f>
        <v>16</v>
      </c>
      <c r="K56" s="722">
        <f>ป3!K15</f>
        <v>1</v>
      </c>
      <c r="L56" s="722">
        <f>ป3!L15</f>
        <v>11</v>
      </c>
      <c r="M56" s="722">
        <f>ป3!M15</f>
        <v>1</v>
      </c>
      <c r="N56" s="722">
        <f>ป3!N15</f>
        <v>18</v>
      </c>
      <c r="O56" s="722">
        <f>ป3!O15</f>
        <v>1</v>
      </c>
      <c r="P56" s="722">
        <f>ป3!P15</f>
        <v>18</v>
      </c>
      <c r="Q56" s="722">
        <f>ป3!Q15</f>
        <v>1</v>
      </c>
      <c r="R56" s="722">
        <f>ป3!R15</f>
        <v>18</v>
      </c>
      <c r="S56" s="722">
        <f>ป3!S15</f>
        <v>1</v>
      </c>
      <c r="T56" s="722">
        <f>ป3!T15</f>
        <v>19</v>
      </c>
      <c r="U56" s="722">
        <f>ป3!U15</f>
        <v>1</v>
      </c>
      <c r="V56" s="722">
        <f>ป3!V15</f>
        <v>22</v>
      </c>
      <c r="W56" s="722">
        <f>ป3!W15</f>
        <v>1</v>
      </c>
      <c r="X56" s="722">
        <f>ป3!X15</f>
        <v>0</v>
      </c>
      <c r="Y56" s="722">
        <f>ป3!Y15</f>
        <v>0</v>
      </c>
      <c r="Z56" s="722">
        <f>ป3!Z15</f>
        <v>0</v>
      </c>
      <c r="AA56" s="722">
        <f>ป3!AA15</f>
        <v>0</v>
      </c>
      <c r="AB56" s="722">
        <f>ป3!AB15</f>
        <v>0</v>
      </c>
      <c r="AC56" s="722">
        <f>ป3!AC15</f>
        <v>0</v>
      </c>
      <c r="AD56" s="722">
        <f>ป3!AD15</f>
        <v>0</v>
      </c>
      <c r="AE56" s="722">
        <f>ป3!AE15</f>
        <v>0</v>
      </c>
      <c r="AF56" s="722">
        <f>ป3!AF15</f>
        <v>0</v>
      </c>
      <c r="AG56" s="722">
        <f>ป3!AG15</f>
        <v>0</v>
      </c>
      <c r="AH56" s="722">
        <f>ป3!AH15</f>
        <v>0</v>
      </c>
      <c r="AI56" s="722">
        <f>ป3!AI15</f>
        <v>0</v>
      </c>
      <c r="AJ56" s="722">
        <f>ป3!AJ15</f>
        <v>130</v>
      </c>
      <c r="AK56" s="722">
        <f>ป3!AK15</f>
        <v>8</v>
      </c>
      <c r="AL56" s="722">
        <f>ป3!AL15</f>
        <v>1</v>
      </c>
      <c r="AM56" s="722">
        <f>ป3!AM15</f>
        <v>9</v>
      </c>
      <c r="AN56" s="722">
        <f>ป3!AN15</f>
        <v>10</v>
      </c>
      <c r="AO56" s="722">
        <f>ป3!AO15</f>
        <v>1</v>
      </c>
      <c r="AP56" s="722">
        <f>ป3!AP15</f>
        <v>9</v>
      </c>
      <c r="AQ56" s="722">
        <f>ป3!AQ15</f>
        <v>10</v>
      </c>
      <c r="AR56" s="722">
        <f>ป3!AR15</f>
        <v>0</v>
      </c>
      <c r="AS56" s="722">
        <f>ป3!AS15</f>
        <v>0</v>
      </c>
      <c r="AT56" s="722">
        <f>ป3!AT15</f>
        <v>0</v>
      </c>
      <c r="AU56" s="723">
        <f>ป3!AU15</f>
        <v>0</v>
      </c>
      <c r="AV56" s="722">
        <f>ป3!AV15</f>
        <v>1</v>
      </c>
      <c r="AW56" s="722">
        <f>ป3!AW15</f>
        <v>1</v>
      </c>
      <c r="AX56" s="722">
        <f>ป3!AX15</f>
        <v>0</v>
      </c>
      <c r="AY56" s="722">
        <f>ป3!AY15</f>
        <v>0</v>
      </c>
      <c r="AZ56" s="722">
        <f>ป3!AZ15</f>
        <v>-2</v>
      </c>
      <c r="BA56" s="723">
        <f>ป3!BA15</f>
        <v>-20</v>
      </c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</row>
    <row r="57" spans="1:85" s="35" customFormat="1" hidden="1">
      <c r="A57" s="722">
        <v>46</v>
      </c>
      <c r="B57" s="722" t="str">
        <f>ป3!B16</f>
        <v>วัดหวัง</v>
      </c>
      <c r="C57" s="722" t="str">
        <f>ป3!C16</f>
        <v>กงหรา</v>
      </c>
      <c r="D57" s="722">
        <f>ป3!D16</f>
        <v>0</v>
      </c>
      <c r="E57" s="722">
        <f>ป3!E16</f>
        <v>15</v>
      </c>
      <c r="F57" s="722">
        <f>ป3!F16</f>
        <v>4</v>
      </c>
      <c r="G57" s="722" t="str">
        <f>ป3!G16</f>
        <v>ป</v>
      </c>
      <c r="H57" s="722">
        <f>ป3!H16</f>
        <v>19</v>
      </c>
      <c r="I57" s="722">
        <f>ป3!I16</f>
        <v>1</v>
      </c>
      <c r="J57" s="722">
        <f>ป3!J16</f>
        <v>17</v>
      </c>
      <c r="K57" s="722">
        <f>ป3!K16</f>
        <v>1</v>
      </c>
      <c r="L57" s="722">
        <f>ป3!L16</f>
        <v>19</v>
      </c>
      <c r="M57" s="722">
        <f>ป3!M16</f>
        <v>1</v>
      </c>
      <c r="N57" s="722">
        <f>ป3!N16</f>
        <v>16</v>
      </c>
      <c r="O57" s="722">
        <f>ป3!O16</f>
        <v>1</v>
      </c>
      <c r="P57" s="722">
        <f>ป3!P16</f>
        <v>14</v>
      </c>
      <c r="Q57" s="722">
        <f>ป3!Q16</f>
        <v>1</v>
      </c>
      <c r="R57" s="722">
        <f>ป3!R16</f>
        <v>12</v>
      </c>
      <c r="S57" s="722">
        <f>ป3!S16</f>
        <v>1</v>
      </c>
      <c r="T57" s="722">
        <f>ป3!T16</f>
        <v>21</v>
      </c>
      <c r="U57" s="722">
        <f>ป3!U16</f>
        <v>1</v>
      </c>
      <c r="V57" s="722">
        <f>ป3!V16</f>
        <v>21</v>
      </c>
      <c r="W57" s="722">
        <f>ป3!W16</f>
        <v>1</v>
      </c>
      <c r="X57" s="722">
        <f>ป3!X16</f>
        <v>0</v>
      </c>
      <c r="Y57" s="722">
        <f>ป3!Y16</f>
        <v>0</v>
      </c>
      <c r="Z57" s="722">
        <f>ป3!Z16</f>
        <v>0</v>
      </c>
      <c r="AA57" s="722">
        <f>ป3!AA16</f>
        <v>0</v>
      </c>
      <c r="AB57" s="722">
        <f>ป3!AB16</f>
        <v>0</v>
      </c>
      <c r="AC57" s="722">
        <f>ป3!AC16</f>
        <v>0</v>
      </c>
      <c r="AD57" s="722">
        <f>ป3!AD16</f>
        <v>0</v>
      </c>
      <c r="AE57" s="722">
        <f>ป3!AE16</f>
        <v>0</v>
      </c>
      <c r="AF57" s="722">
        <f>ป3!AF16</f>
        <v>0</v>
      </c>
      <c r="AG57" s="722">
        <f>ป3!AG16</f>
        <v>0</v>
      </c>
      <c r="AH57" s="722">
        <f>ป3!AH16</f>
        <v>0</v>
      </c>
      <c r="AI57" s="722">
        <f>ป3!AI16</f>
        <v>0</v>
      </c>
      <c r="AJ57" s="722">
        <f>ป3!AJ16</f>
        <v>139</v>
      </c>
      <c r="AK57" s="722">
        <f>ป3!AK16</f>
        <v>8</v>
      </c>
      <c r="AL57" s="722">
        <f>ป3!AL16</f>
        <v>1</v>
      </c>
      <c r="AM57" s="722">
        <f>ป3!AM16</f>
        <v>9</v>
      </c>
      <c r="AN57" s="722">
        <f>ป3!AN16</f>
        <v>10</v>
      </c>
      <c r="AO57" s="722">
        <f>ป3!AO16</f>
        <v>1</v>
      </c>
      <c r="AP57" s="722">
        <f>ป3!AP16</f>
        <v>9</v>
      </c>
      <c r="AQ57" s="722">
        <f>ป3!AQ16</f>
        <v>10</v>
      </c>
      <c r="AR57" s="722">
        <f>ป3!AR16</f>
        <v>0</v>
      </c>
      <c r="AS57" s="722">
        <f>ป3!AS16</f>
        <v>0</v>
      </c>
      <c r="AT57" s="722">
        <f>ป3!AT16</f>
        <v>0</v>
      </c>
      <c r="AU57" s="723">
        <f>ป3!AU16</f>
        <v>0</v>
      </c>
      <c r="AV57" s="722">
        <f>ป3!AV16</f>
        <v>2</v>
      </c>
      <c r="AW57" s="722">
        <f>ป3!AW16</f>
        <v>0</v>
      </c>
      <c r="AX57" s="722">
        <f>ป3!AX16</f>
        <v>0</v>
      </c>
      <c r="AY57" s="722">
        <f>ป3!AY16</f>
        <v>0</v>
      </c>
      <c r="AZ57" s="722">
        <f>ป3!AZ16</f>
        <v>-2</v>
      </c>
      <c r="BA57" s="723">
        <f>ป3!BA16</f>
        <v>-20</v>
      </c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53"/>
      <c r="BV57" s="53"/>
      <c r="BW57" s="53"/>
      <c r="BX57" s="53"/>
      <c r="BY57" s="53"/>
      <c r="BZ57" s="53"/>
      <c r="CA57" s="53"/>
      <c r="CB57" s="53"/>
      <c r="CC57" s="53"/>
      <c r="CD57" s="53"/>
      <c r="CE57" s="53"/>
      <c r="CF57" s="53"/>
      <c r="CG57" s="53"/>
    </row>
    <row r="58" spans="1:85" s="35" customFormat="1">
      <c r="A58" s="722">
        <v>47</v>
      </c>
      <c r="B58" s="722" t="str">
        <f>ป3!B17</f>
        <v>วัดพระเกิด</v>
      </c>
      <c r="C58" s="722" t="str">
        <f>ป3!C17</f>
        <v>ปากพะยูน</v>
      </c>
      <c r="D58" s="722">
        <f>ป3!D17</f>
        <v>0</v>
      </c>
      <c r="E58" s="722">
        <f>ป3!E17</f>
        <v>37</v>
      </c>
      <c r="F58" s="722">
        <f>ป3!F17</f>
        <v>4</v>
      </c>
      <c r="G58" s="722" t="str">
        <f>ป3!G17</f>
        <v>ป</v>
      </c>
      <c r="H58" s="722">
        <f>ป3!H17</f>
        <v>20</v>
      </c>
      <c r="I58" s="722">
        <f>ป3!I17</f>
        <v>1</v>
      </c>
      <c r="J58" s="722">
        <f>ป3!J17</f>
        <v>21</v>
      </c>
      <c r="K58" s="722">
        <f>ป3!K17</f>
        <v>1</v>
      </c>
      <c r="L58" s="722">
        <f>ป3!L17</f>
        <v>19</v>
      </c>
      <c r="M58" s="722">
        <f>ป3!M17</f>
        <v>1</v>
      </c>
      <c r="N58" s="722">
        <f>ป3!N17</f>
        <v>18</v>
      </c>
      <c r="O58" s="722">
        <f>ป3!O17</f>
        <v>1</v>
      </c>
      <c r="P58" s="722">
        <f>ป3!P17</f>
        <v>20</v>
      </c>
      <c r="Q58" s="722">
        <f>ป3!Q17</f>
        <v>1</v>
      </c>
      <c r="R58" s="722">
        <f>ป3!R17</f>
        <v>14</v>
      </c>
      <c r="S58" s="722">
        <f>ป3!S17</f>
        <v>1</v>
      </c>
      <c r="T58" s="722">
        <f>ป3!T17</f>
        <v>12</v>
      </c>
      <c r="U58" s="722">
        <f>ป3!U17</f>
        <v>1</v>
      </c>
      <c r="V58" s="722">
        <f>ป3!V17</f>
        <v>16</v>
      </c>
      <c r="W58" s="722">
        <f>ป3!W17</f>
        <v>1</v>
      </c>
      <c r="X58" s="722">
        <f>ป3!X17</f>
        <v>0</v>
      </c>
      <c r="Y58" s="722">
        <f>ป3!Y17</f>
        <v>0</v>
      </c>
      <c r="Z58" s="722">
        <f>ป3!Z17</f>
        <v>0</v>
      </c>
      <c r="AA58" s="722">
        <f>ป3!AA17</f>
        <v>0</v>
      </c>
      <c r="AB58" s="722">
        <f>ป3!AB17</f>
        <v>0</v>
      </c>
      <c r="AC58" s="722">
        <f>ป3!AC17</f>
        <v>0</v>
      </c>
      <c r="AD58" s="722">
        <f>ป3!AD17</f>
        <v>0</v>
      </c>
      <c r="AE58" s="722">
        <f>ป3!AE17</f>
        <v>0</v>
      </c>
      <c r="AF58" s="722">
        <f>ป3!AF17</f>
        <v>0</v>
      </c>
      <c r="AG58" s="722">
        <f>ป3!AG17</f>
        <v>0</v>
      </c>
      <c r="AH58" s="722">
        <f>ป3!AH17</f>
        <v>0</v>
      </c>
      <c r="AI58" s="722">
        <f>ป3!AI17</f>
        <v>0</v>
      </c>
      <c r="AJ58" s="722">
        <f>ป3!AJ17</f>
        <v>140</v>
      </c>
      <c r="AK58" s="722">
        <f>ป3!AK17</f>
        <v>8</v>
      </c>
      <c r="AL58" s="722">
        <f>ป3!AL17</f>
        <v>1</v>
      </c>
      <c r="AM58" s="722">
        <f>ป3!AM17</f>
        <v>8</v>
      </c>
      <c r="AN58" s="722">
        <f>ป3!AN17</f>
        <v>9</v>
      </c>
      <c r="AO58" s="722">
        <f>ป3!AO17</f>
        <v>1</v>
      </c>
      <c r="AP58" s="722">
        <f>ป3!AP17</f>
        <v>9</v>
      </c>
      <c r="AQ58" s="722">
        <f>ป3!AQ17</f>
        <v>10</v>
      </c>
      <c r="AR58" s="722">
        <f>ป3!AR17</f>
        <v>0</v>
      </c>
      <c r="AS58" s="722">
        <f>ป3!AS17</f>
        <v>-1</v>
      </c>
      <c r="AT58" s="722">
        <f>ป3!AT17</f>
        <v>-1</v>
      </c>
      <c r="AU58" s="723">
        <f>ป3!AU17</f>
        <v>-10</v>
      </c>
      <c r="AV58" s="722">
        <f>ป3!AV17</f>
        <v>1</v>
      </c>
      <c r="AW58" s="722">
        <f>ป3!AW17</f>
        <v>0</v>
      </c>
      <c r="AX58" s="722">
        <f>ป3!AX17</f>
        <v>0</v>
      </c>
      <c r="AY58" s="722">
        <f>ป3!AY17</f>
        <v>0</v>
      </c>
      <c r="AZ58" s="722">
        <f>ป3!AZ17</f>
        <v>-2</v>
      </c>
      <c r="BA58" s="723">
        <f>ป3!BA17</f>
        <v>-20</v>
      </c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53"/>
      <c r="BV58" s="53"/>
      <c r="BW58" s="53"/>
      <c r="BX58" s="53"/>
      <c r="BY58" s="53"/>
      <c r="BZ58" s="53"/>
      <c r="CA58" s="53"/>
      <c r="CB58" s="53"/>
      <c r="CC58" s="53"/>
      <c r="CD58" s="53"/>
      <c r="CE58" s="53"/>
      <c r="CF58" s="53"/>
      <c r="CG58" s="53"/>
    </row>
    <row r="59" spans="1:85" s="35" customFormat="1">
      <c r="A59" s="722">
        <v>48</v>
      </c>
      <c r="B59" s="722" t="str">
        <f>ป3!B18</f>
        <v>บ้านม่วงทวน</v>
      </c>
      <c r="C59" s="722" t="str">
        <f>ป3!C18</f>
        <v>ปากพะยูน</v>
      </c>
      <c r="D59" s="722">
        <f>ป3!D18</f>
        <v>0</v>
      </c>
      <c r="E59" s="722">
        <f>ป3!E18</f>
        <v>26</v>
      </c>
      <c r="F59" s="722">
        <f>ป3!F18</f>
        <v>4</v>
      </c>
      <c r="G59" s="722" t="str">
        <f>ป3!G18</f>
        <v>ป</v>
      </c>
      <c r="H59" s="722">
        <f>ป3!H18</f>
        <v>22</v>
      </c>
      <c r="I59" s="722">
        <f>ป3!I18</f>
        <v>1</v>
      </c>
      <c r="J59" s="722">
        <f>ป3!J18</f>
        <v>21</v>
      </c>
      <c r="K59" s="722">
        <f>ป3!K18</f>
        <v>1</v>
      </c>
      <c r="L59" s="722">
        <f>ป3!L18</f>
        <v>29</v>
      </c>
      <c r="M59" s="722">
        <f>ป3!M18</f>
        <v>1</v>
      </c>
      <c r="N59" s="722">
        <f>ป3!N18</f>
        <v>26</v>
      </c>
      <c r="O59" s="722">
        <f>ป3!O18</f>
        <v>1</v>
      </c>
      <c r="P59" s="722">
        <f>ป3!P18</f>
        <v>19</v>
      </c>
      <c r="Q59" s="722">
        <f>ป3!Q18</f>
        <v>1</v>
      </c>
      <c r="R59" s="722">
        <f>ป3!R18</f>
        <v>24</v>
      </c>
      <c r="S59" s="722">
        <f>ป3!S18</f>
        <v>1</v>
      </c>
      <c r="T59" s="722">
        <f>ป3!T18</f>
        <v>24</v>
      </c>
      <c r="U59" s="722">
        <f>ป3!U18</f>
        <v>1</v>
      </c>
      <c r="V59" s="722">
        <f>ป3!V18</f>
        <v>19</v>
      </c>
      <c r="W59" s="722">
        <f>ป3!W18</f>
        <v>1</v>
      </c>
      <c r="X59" s="722">
        <f>ป3!X18</f>
        <v>0</v>
      </c>
      <c r="Y59" s="722">
        <f>ป3!Y18</f>
        <v>0</v>
      </c>
      <c r="Z59" s="722">
        <f>ป3!Z18</f>
        <v>0</v>
      </c>
      <c r="AA59" s="722">
        <f>ป3!AA18</f>
        <v>0</v>
      </c>
      <c r="AB59" s="722">
        <f>ป3!AB18</f>
        <v>0</v>
      </c>
      <c r="AC59" s="722">
        <f>ป3!AC18</f>
        <v>0</v>
      </c>
      <c r="AD59" s="722">
        <f>ป3!AD18</f>
        <v>0</v>
      </c>
      <c r="AE59" s="722">
        <f>ป3!AE18</f>
        <v>0</v>
      </c>
      <c r="AF59" s="722">
        <f>ป3!AF18</f>
        <v>0</v>
      </c>
      <c r="AG59" s="722">
        <f>ป3!AG18</f>
        <v>0</v>
      </c>
      <c r="AH59" s="722">
        <f>ป3!AH18</f>
        <v>0</v>
      </c>
      <c r="AI59" s="722">
        <f>ป3!AI18</f>
        <v>0</v>
      </c>
      <c r="AJ59" s="722">
        <f>ป3!AJ18</f>
        <v>184</v>
      </c>
      <c r="AK59" s="722">
        <f>ป3!AK18</f>
        <v>8</v>
      </c>
      <c r="AL59" s="722">
        <f>ป3!AL18</f>
        <v>1</v>
      </c>
      <c r="AM59" s="722">
        <f>ป3!AM18</f>
        <v>9</v>
      </c>
      <c r="AN59" s="722">
        <f>ป3!AN18</f>
        <v>10</v>
      </c>
      <c r="AO59" s="722">
        <f>ป3!AO18</f>
        <v>1</v>
      </c>
      <c r="AP59" s="722">
        <f>ป3!AP18</f>
        <v>10</v>
      </c>
      <c r="AQ59" s="722">
        <f>ป3!AQ18</f>
        <v>11</v>
      </c>
      <c r="AR59" s="722">
        <f>ป3!AR18</f>
        <v>0</v>
      </c>
      <c r="AS59" s="722">
        <f>ป3!AS18</f>
        <v>-1</v>
      </c>
      <c r="AT59" s="722">
        <f>ป3!AT18</f>
        <v>-1</v>
      </c>
      <c r="AU59" s="723">
        <f>ป3!AU18</f>
        <v>-9.0909090909090917</v>
      </c>
      <c r="AV59" s="722">
        <f>ป3!AV18</f>
        <v>0</v>
      </c>
      <c r="AW59" s="722">
        <f>ป3!AW18</f>
        <v>1</v>
      </c>
      <c r="AX59" s="722">
        <f>ป3!AX18</f>
        <v>0</v>
      </c>
      <c r="AY59" s="722">
        <f>ป3!AY18</f>
        <v>0</v>
      </c>
      <c r="AZ59" s="722">
        <f>ป3!AZ18</f>
        <v>-2</v>
      </c>
      <c r="BA59" s="723">
        <f>ป3!BA18</f>
        <v>-18.181818181818183</v>
      </c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  <c r="BZ59" s="53"/>
      <c r="CA59" s="53"/>
      <c r="CB59" s="53"/>
      <c r="CC59" s="53"/>
      <c r="CD59" s="53"/>
      <c r="CE59" s="53"/>
      <c r="CF59" s="53"/>
      <c r="CG59" s="53"/>
    </row>
    <row r="60" spans="1:85" s="35" customFormat="1" hidden="1">
      <c r="A60" s="722">
        <v>49</v>
      </c>
      <c r="B60" s="722" t="str">
        <f>ป3!B19</f>
        <v>บ้านร่มโพธิ์ไทร</v>
      </c>
      <c r="C60" s="722" t="str">
        <f>ป3!C19</f>
        <v>ตะโหมด</v>
      </c>
      <c r="D60" s="722">
        <f>ป3!D19</f>
        <v>0</v>
      </c>
      <c r="E60" s="722">
        <f>ป3!E19</f>
        <v>23</v>
      </c>
      <c r="F60" s="722">
        <f>ป3!F19</f>
        <v>4</v>
      </c>
      <c r="G60" s="722" t="str">
        <f>ป3!G19</f>
        <v>ป</v>
      </c>
      <c r="H60" s="722">
        <f>ป3!H19</f>
        <v>14</v>
      </c>
      <c r="I60" s="722">
        <f>ป3!I19</f>
        <v>1</v>
      </c>
      <c r="J60" s="722">
        <f>ป3!J19</f>
        <v>14</v>
      </c>
      <c r="K60" s="722">
        <f>ป3!K19</f>
        <v>1</v>
      </c>
      <c r="L60" s="722">
        <f>ป3!L19</f>
        <v>20</v>
      </c>
      <c r="M60" s="722">
        <f>ป3!M19</f>
        <v>1</v>
      </c>
      <c r="N60" s="722">
        <f>ป3!N19</f>
        <v>17</v>
      </c>
      <c r="O60" s="722">
        <f>ป3!O19</f>
        <v>1</v>
      </c>
      <c r="P60" s="722">
        <f>ป3!P19</f>
        <v>13</v>
      </c>
      <c r="Q60" s="722">
        <f>ป3!Q19</f>
        <v>1</v>
      </c>
      <c r="R60" s="722">
        <f>ป3!R19</f>
        <v>17</v>
      </c>
      <c r="S60" s="722">
        <f>ป3!S19</f>
        <v>1</v>
      </c>
      <c r="T60" s="722">
        <f>ป3!T19</f>
        <v>13</v>
      </c>
      <c r="U60" s="722">
        <f>ป3!U19</f>
        <v>1</v>
      </c>
      <c r="V60" s="722">
        <f>ป3!V19</f>
        <v>17</v>
      </c>
      <c r="W60" s="722">
        <f>ป3!W19</f>
        <v>1</v>
      </c>
      <c r="X60" s="722">
        <f>ป3!X19</f>
        <v>0</v>
      </c>
      <c r="Y60" s="722">
        <f>ป3!Y19</f>
        <v>0</v>
      </c>
      <c r="Z60" s="722">
        <f>ป3!Z19</f>
        <v>0</v>
      </c>
      <c r="AA60" s="722">
        <f>ป3!AA19</f>
        <v>0</v>
      </c>
      <c r="AB60" s="722">
        <f>ป3!AB19</f>
        <v>0</v>
      </c>
      <c r="AC60" s="722">
        <f>ป3!AC19</f>
        <v>0</v>
      </c>
      <c r="AD60" s="722">
        <f>ป3!AD19</f>
        <v>0</v>
      </c>
      <c r="AE60" s="722">
        <f>ป3!AE19</f>
        <v>0</v>
      </c>
      <c r="AF60" s="722">
        <f>ป3!AF19</f>
        <v>0</v>
      </c>
      <c r="AG60" s="722">
        <f>ป3!AG19</f>
        <v>0</v>
      </c>
      <c r="AH60" s="722">
        <f>ป3!AH19</f>
        <v>0</v>
      </c>
      <c r="AI60" s="722">
        <f>ป3!AI19</f>
        <v>0</v>
      </c>
      <c r="AJ60" s="722">
        <f>ป3!AJ19</f>
        <v>125</v>
      </c>
      <c r="AK60" s="722">
        <f>ป3!AK19</f>
        <v>8</v>
      </c>
      <c r="AL60" s="722">
        <f>ป3!AL19</f>
        <v>1</v>
      </c>
      <c r="AM60" s="722">
        <f>ป3!AM19</f>
        <v>9</v>
      </c>
      <c r="AN60" s="722">
        <f>ป3!AN19</f>
        <v>10</v>
      </c>
      <c r="AO60" s="722">
        <f>ป3!AO19</f>
        <v>1</v>
      </c>
      <c r="AP60" s="722">
        <f>ป3!AP19</f>
        <v>9</v>
      </c>
      <c r="AQ60" s="722">
        <f>ป3!AQ19</f>
        <v>10</v>
      </c>
      <c r="AR60" s="722">
        <f>ป3!AR19</f>
        <v>0</v>
      </c>
      <c r="AS60" s="722">
        <f>ป3!AS19</f>
        <v>0</v>
      </c>
      <c r="AT60" s="722">
        <f>ป3!AT19</f>
        <v>0</v>
      </c>
      <c r="AU60" s="723">
        <f>ป3!AU19</f>
        <v>0</v>
      </c>
      <c r="AV60" s="722">
        <f>ป3!AV19</f>
        <v>1</v>
      </c>
      <c r="AW60" s="722">
        <f>ป3!AW19</f>
        <v>0</v>
      </c>
      <c r="AX60" s="722">
        <f>ป3!AX19</f>
        <v>0</v>
      </c>
      <c r="AY60" s="722">
        <f>ป3!AY19</f>
        <v>0</v>
      </c>
      <c r="AZ60" s="722">
        <f>ป3!AZ19</f>
        <v>-1</v>
      </c>
      <c r="BA60" s="723">
        <f>ป3!BA19</f>
        <v>-10</v>
      </c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  <c r="BS60" s="53"/>
      <c r="BT60" s="53"/>
      <c r="BU60" s="53"/>
      <c r="BV60" s="53"/>
      <c r="BW60" s="53"/>
      <c r="BX60" s="53"/>
      <c r="BY60" s="53"/>
      <c r="BZ60" s="53"/>
      <c r="CA60" s="53"/>
      <c r="CB60" s="53"/>
      <c r="CC60" s="53"/>
      <c r="CD60" s="53"/>
      <c r="CE60" s="53"/>
      <c r="CF60" s="53"/>
      <c r="CG60" s="53"/>
    </row>
    <row r="61" spans="1:85" s="35" customFormat="1" hidden="1">
      <c r="A61" s="722">
        <v>50</v>
      </c>
      <c r="B61" s="722" t="str">
        <f>ป3!B20</f>
        <v>บ้านเกาะนางคำเหนือ</v>
      </c>
      <c r="C61" s="722" t="str">
        <f>ป3!C20</f>
        <v>ปากพะยูน</v>
      </c>
      <c r="D61" s="722">
        <f>ป3!D20</f>
        <v>0</v>
      </c>
      <c r="E61" s="722">
        <f>ป3!E20</f>
        <v>44</v>
      </c>
      <c r="F61" s="722">
        <f>ป3!F20</f>
        <v>4</v>
      </c>
      <c r="G61" s="722" t="str">
        <f>ป3!G20</f>
        <v>ป</v>
      </c>
      <c r="H61" s="722">
        <f>ป3!H20</f>
        <v>16</v>
      </c>
      <c r="I61" s="722">
        <f>ป3!I20</f>
        <v>1</v>
      </c>
      <c r="J61" s="722">
        <f>ป3!J20</f>
        <v>19</v>
      </c>
      <c r="K61" s="722">
        <f>ป3!K20</f>
        <v>1</v>
      </c>
      <c r="L61" s="722">
        <f>ป3!L20</f>
        <v>21</v>
      </c>
      <c r="M61" s="722">
        <f>ป3!M20</f>
        <v>1</v>
      </c>
      <c r="N61" s="722">
        <f>ป3!N20</f>
        <v>17</v>
      </c>
      <c r="O61" s="722">
        <f>ป3!O20</f>
        <v>1</v>
      </c>
      <c r="P61" s="722">
        <f>ป3!P20</f>
        <v>22</v>
      </c>
      <c r="Q61" s="722">
        <f>ป3!Q20</f>
        <v>1</v>
      </c>
      <c r="R61" s="722">
        <f>ป3!R20</f>
        <v>19</v>
      </c>
      <c r="S61" s="722">
        <f>ป3!S20</f>
        <v>1</v>
      </c>
      <c r="T61" s="722">
        <f>ป3!T20</f>
        <v>18</v>
      </c>
      <c r="U61" s="722">
        <f>ป3!U20</f>
        <v>1</v>
      </c>
      <c r="V61" s="722">
        <f>ป3!V20</f>
        <v>13</v>
      </c>
      <c r="W61" s="722">
        <f>ป3!W20</f>
        <v>1</v>
      </c>
      <c r="X61" s="722">
        <f>ป3!X20</f>
        <v>0</v>
      </c>
      <c r="Y61" s="722">
        <f>ป3!Y20</f>
        <v>0</v>
      </c>
      <c r="Z61" s="722">
        <f>ป3!Z20</f>
        <v>0</v>
      </c>
      <c r="AA61" s="722">
        <f>ป3!AA20</f>
        <v>0</v>
      </c>
      <c r="AB61" s="722">
        <f>ป3!AB20</f>
        <v>0</v>
      </c>
      <c r="AC61" s="722">
        <f>ป3!AC20</f>
        <v>0</v>
      </c>
      <c r="AD61" s="722">
        <f>ป3!AD20</f>
        <v>0</v>
      </c>
      <c r="AE61" s="722">
        <f>ป3!AE20</f>
        <v>0</v>
      </c>
      <c r="AF61" s="722">
        <f>ป3!AF20</f>
        <v>0</v>
      </c>
      <c r="AG61" s="722">
        <f>ป3!AG20</f>
        <v>0</v>
      </c>
      <c r="AH61" s="722">
        <f>ป3!AH20</f>
        <v>0</v>
      </c>
      <c r="AI61" s="722">
        <f>ป3!AI20</f>
        <v>0</v>
      </c>
      <c r="AJ61" s="722">
        <f>ป3!AJ20</f>
        <v>145</v>
      </c>
      <c r="AK61" s="722">
        <f>ป3!AK20</f>
        <v>8</v>
      </c>
      <c r="AL61" s="722">
        <f>ป3!AL20</f>
        <v>1</v>
      </c>
      <c r="AM61" s="722">
        <f>ป3!AM20</f>
        <v>9</v>
      </c>
      <c r="AN61" s="722">
        <f>ป3!AN20</f>
        <v>10</v>
      </c>
      <c r="AO61" s="722">
        <f>ป3!AO20</f>
        <v>1</v>
      </c>
      <c r="AP61" s="722">
        <f>ป3!AP20</f>
        <v>9</v>
      </c>
      <c r="AQ61" s="722">
        <f>ป3!AQ20</f>
        <v>10</v>
      </c>
      <c r="AR61" s="722">
        <f>ป3!AR20</f>
        <v>0</v>
      </c>
      <c r="AS61" s="722">
        <f>ป3!AS20</f>
        <v>0</v>
      </c>
      <c r="AT61" s="722">
        <f>ป3!AT20</f>
        <v>0</v>
      </c>
      <c r="AU61" s="723">
        <f>ป3!AU20</f>
        <v>0</v>
      </c>
      <c r="AV61" s="722">
        <f>ป3!AV20</f>
        <v>1</v>
      </c>
      <c r="AW61" s="722">
        <f>ป3!AW20</f>
        <v>0</v>
      </c>
      <c r="AX61" s="722">
        <f>ป3!AX20</f>
        <v>0</v>
      </c>
      <c r="AY61" s="722">
        <f>ป3!AY20</f>
        <v>0</v>
      </c>
      <c r="AZ61" s="722">
        <f>ป3!AZ20</f>
        <v>-1</v>
      </c>
      <c r="BA61" s="723">
        <f>ป3!BA20</f>
        <v>-10</v>
      </c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  <c r="BZ61" s="53"/>
      <c r="CA61" s="53"/>
      <c r="CB61" s="53"/>
      <c r="CC61" s="53"/>
      <c r="CD61" s="53"/>
      <c r="CE61" s="53"/>
      <c r="CF61" s="53"/>
      <c r="CG61" s="53"/>
    </row>
    <row r="62" spans="1:85" s="35" customFormat="1" hidden="1">
      <c r="A62" s="722">
        <v>51</v>
      </c>
      <c r="B62" s="722" t="str">
        <f>ป3!B21</f>
        <v>สำนักสงฆ์ห้วยเรือ</v>
      </c>
      <c r="C62" s="722" t="str">
        <f>ป3!C21</f>
        <v>ปากพะยูน</v>
      </c>
      <c r="D62" s="722">
        <f>ป3!D21</f>
        <v>0</v>
      </c>
      <c r="E62" s="722">
        <f>ป3!E21</f>
        <v>45</v>
      </c>
      <c r="F62" s="722">
        <f>ป3!F21</f>
        <v>4</v>
      </c>
      <c r="G62" s="722" t="str">
        <f>ป3!G21</f>
        <v>ป</v>
      </c>
      <c r="H62" s="722">
        <f>ป3!H21</f>
        <v>29</v>
      </c>
      <c r="I62" s="722">
        <f>ป3!I21</f>
        <v>1</v>
      </c>
      <c r="J62" s="722">
        <f>ป3!J21</f>
        <v>20</v>
      </c>
      <c r="K62" s="722">
        <f>ป3!K21</f>
        <v>1</v>
      </c>
      <c r="L62" s="722">
        <f>ป3!L21</f>
        <v>21</v>
      </c>
      <c r="M62" s="722">
        <f>ป3!M21</f>
        <v>1</v>
      </c>
      <c r="N62" s="722">
        <f>ป3!N21</f>
        <v>18</v>
      </c>
      <c r="O62" s="722">
        <f>ป3!O21</f>
        <v>1</v>
      </c>
      <c r="P62" s="722">
        <f>ป3!P21</f>
        <v>18</v>
      </c>
      <c r="Q62" s="722">
        <f>ป3!Q21</f>
        <v>1</v>
      </c>
      <c r="R62" s="722">
        <f>ป3!R21</f>
        <v>29</v>
      </c>
      <c r="S62" s="722">
        <f>ป3!S21</f>
        <v>1</v>
      </c>
      <c r="T62" s="722">
        <f>ป3!T21</f>
        <v>16</v>
      </c>
      <c r="U62" s="722">
        <f>ป3!U21</f>
        <v>1</v>
      </c>
      <c r="V62" s="722">
        <f>ป3!V21</f>
        <v>17</v>
      </c>
      <c r="W62" s="722">
        <f>ป3!W21</f>
        <v>1</v>
      </c>
      <c r="X62" s="722">
        <f>ป3!X21</f>
        <v>0</v>
      </c>
      <c r="Y62" s="722">
        <f>ป3!Y21</f>
        <v>0</v>
      </c>
      <c r="Z62" s="722">
        <f>ป3!Z21</f>
        <v>0</v>
      </c>
      <c r="AA62" s="722">
        <f>ป3!AA21</f>
        <v>0</v>
      </c>
      <c r="AB62" s="722">
        <f>ป3!AB21</f>
        <v>0</v>
      </c>
      <c r="AC62" s="722">
        <f>ป3!AC21</f>
        <v>0</v>
      </c>
      <c r="AD62" s="722">
        <f>ป3!AD21</f>
        <v>0</v>
      </c>
      <c r="AE62" s="722">
        <f>ป3!AE21</f>
        <v>0</v>
      </c>
      <c r="AF62" s="722">
        <f>ป3!AF21</f>
        <v>0</v>
      </c>
      <c r="AG62" s="722">
        <f>ป3!AG21</f>
        <v>0</v>
      </c>
      <c r="AH62" s="722">
        <f>ป3!AH21</f>
        <v>0</v>
      </c>
      <c r="AI62" s="722">
        <f>ป3!AI21</f>
        <v>0</v>
      </c>
      <c r="AJ62" s="722">
        <f>ป3!AJ21</f>
        <v>168</v>
      </c>
      <c r="AK62" s="722">
        <f>ป3!AK21</f>
        <v>8</v>
      </c>
      <c r="AL62" s="722">
        <f>ป3!AL21</f>
        <v>1</v>
      </c>
      <c r="AM62" s="722">
        <f>ป3!AM21</f>
        <v>9</v>
      </c>
      <c r="AN62" s="722">
        <f>ป3!AN21</f>
        <v>10</v>
      </c>
      <c r="AO62" s="722">
        <f>ป3!AO21</f>
        <v>1</v>
      </c>
      <c r="AP62" s="722">
        <f>ป3!AP21</f>
        <v>9</v>
      </c>
      <c r="AQ62" s="722">
        <f>ป3!AQ21</f>
        <v>10</v>
      </c>
      <c r="AR62" s="722">
        <f>ป3!AR21</f>
        <v>0</v>
      </c>
      <c r="AS62" s="722">
        <f>ป3!AS21</f>
        <v>0</v>
      </c>
      <c r="AT62" s="722">
        <f>ป3!AT21</f>
        <v>0</v>
      </c>
      <c r="AU62" s="723">
        <f>ป3!AU21</f>
        <v>0</v>
      </c>
      <c r="AV62" s="722">
        <f>ป3!AV21</f>
        <v>0</v>
      </c>
      <c r="AW62" s="722">
        <f>ป3!AW21</f>
        <v>1</v>
      </c>
      <c r="AX62" s="722">
        <f>ป3!AX21</f>
        <v>0</v>
      </c>
      <c r="AY62" s="722">
        <f>ป3!AY21</f>
        <v>0</v>
      </c>
      <c r="AZ62" s="722">
        <f>ป3!AZ21</f>
        <v>-1</v>
      </c>
      <c r="BA62" s="723">
        <f>ป3!BA21</f>
        <v>-10</v>
      </c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</row>
    <row r="63" spans="1:85" s="35" customFormat="1" hidden="1">
      <c r="A63" s="722">
        <v>52</v>
      </c>
      <c r="B63" s="722" t="str">
        <f>ป3!B22</f>
        <v>บ้านโคกสัก</v>
      </c>
      <c r="C63" s="722" t="str">
        <f>ป3!C22</f>
        <v>บางแก้ว</v>
      </c>
      <c r="D63" s="722">
        <f>ป3!D22</f>
        <v>0</v>
      </c>
      <c r="E63" s="722">
        <f>ป3!E22</f>
        <v>29</v>
      </c>
      <c r="F63" s="722">
        <f>ป3!F22</f>
        <v>4</v>
      </c>
      <c r="G63" s="722" t="str">
        <f>ป3!G22</f>
        <v>ป</v>
      </c>
      <c r="H63" s="722">
        <f>ป3!H22</f>
        <v>7</v>
      </c>
      <c r="I63" s="722">
        <f>ป3!I22</f>
        <v>1</v>
      </c>
      <c r="J63" s="722">
        <f>ป3!J22</f>
        <v>25</v>
      </c>
      <c r="K63" s="722">
        <f>ป3!K22</f>
        <v>1</v>
      </c>
      <c r="L63" s="722">
        <f>ป3!L22</f>
        <v>35</v>
      </c>
      <c r="M63" s="722">
        <f>ป3!M22</f>
        <v>1</v>
      </c>
      <c r="N63" s="722">
        <f>ป3!N22</f>
        <v>37</v>
      </c>
      <c r="O63" s="722">
        <f>ป3!O22</f>
        <v>1</v>
      </c>
      <c r="P63" s="722">
        <f>ป3!P22</f>
        <v>36</v>
      </c>
      <c r="Q63" s="722">
        <f>ป3!Q22</f>
        <v>1</v>
      </c>
      <c r="R63" s="722">
        <f>ป3!R22</f>
        <v>32</v>
      </c>
      <c r="S63" s="722">
        <f>ป3!S22</f>
        <v>1</v>
      </c>
      <c r="T63" s="722">
        <f>ป3!T22</f>
        <v>24</v>
      </c>
      <c r="U63" s="722">
        <f>ป3!U22</f>
        <v>1</v>
      </c>
      <c r="V63" s="722">
        <f>ป3!V22</f>
        <v>34</v>
      </c>
      <c r="W63" s="722">
        <f>ป3!W22</f>
        <v>1</v>
      </c>
      <c r="X63" s="722">
        <f>ป3!X22</f>
        <v>0</v>
      </c>
      <c r="Y63" s="722">
        <f>ป3!Y22</f>
        <v>0</v>
      </c>
      <c r="Z63" s="722">
        <f>ป3!Z22</f>
        <v>0</v>
      </c>
      <c r="AA63" s="722">
        <f>ป3!AA22</f>
        <v>0</v>
      </c>
      <c r="AB63" s="722">
        <f>ป3!AB22</f>
        <v>0</v>
      </c>
      <c r="AC63" s="722">
        <f>ป3!AC22</f>
        <v>0</v>
      </c>
      <c r="AD63" s="722">
        <f>ป3!AD22</f>
        <v>0</v>
      </c>
      <c r="AE63" s="722">
        <f>ป3!AE22</f>
        <v>0</v>
      </c>
      <c r="AF63" s="722">
        <f>ป3!AF22</f>
        <v>0</v>
      </c>
      <c r="AG63" s="722">
        <f>ป3!AG22</f>
        <v>0</v>
      </c>
      <c r="AH63" s="722">
        <f>ป3!AH22</f>
        <v>0</v>
      </c>
      <c r="AI63" s="722">
        <f>ป3!AI22</f>
        <v>0</v>
      </c>
      <c r="AJ63" s="722">
        <f>ป3!AJ22</f>
        <v>230</v>
      </c>
      <c r="AK63" s="722">
        <f>ป3!AK22</f>
        <v>8</v>
      </c>
      <c r="AL63" s="722">
        <f>ป3!AL22</f>
        <v>2</v>
      </c>
      <c r="AM63" s="722">
        <f>ป3!AM22</f>
        <v>11</v>
      </c>
      <c r="AN63" s="722">
        <f>ป3!AN22</f>
        <v>13</v>
      </c>
      <c r="AO63" s="722">
        <f>ป3!AO22</f>
        <v>1</v>
      </c>
      <c r="AP63" s="722">
        <f>ป3!AP22</f>
        <v>11</v>
      </c>
      <c r="AQ63" s="722">
        <f>ป3!AQ22</f>
        <v>12</v>
      </c>
      <c r="AR63" s="722">
        <f>ป3!AR22</f>
        <v>1</v>
      </c>
      <c r="AS63" s="722">
        <f>ป3!AS22</f>
        <v>0</v>
      </c>
      <c r="AT63" s="722">
        <f>ป3!AT22</f>
        <v>1</v>
      </c>
      <c r="AU63" s="723">
        <f>ป3!AU22</f>
        <v>8.3333333333333321</v>
      </c>
      <c r="AV63" s="722">
        <f>ป3!AV22</f>
        <v>2</v>
      </c>
      <c r="AW63" s="722">
        <f>ป3!AW22</f>
        <v>0</v>
      </c>
      <c r="AX63" s="722">
        <f>ป3!AX22</f>
        <v>0</v>
      </c>
      <c r="AY63" s="722">
        <f>ป3!AY22</f>
        <v>0</v>
      </c>
      <c r="AZ63" s="722">
        <f>ป3!AZ22</f>
        <v>-1</v>
      </c>
      <c r="BA63" s="723">
        <f>ป3!BA22</f>
        <v>-8.3333333333333321</v>
      </c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3"/>
      <c r="CC63" s="53"/>
      <c r="CD63" s="53"/>
      <c r="CE63" s="53"/>
      <c r="CF63" s="53"/>
      <c r="CG63" s="53"/>
    </row>
    <row r="64" spans="1:85" s="35" customFormat="1" hidden="1">
      <c r="A64" s="722">
        <v>53</v>
      </c>
      <c r="B64" s="722" t="str">
        <f>ป3!B23</f>
        <v>ปากพะยูน</v>
      </c>
      <c r="C64" s="722" t="str">
        <f>ป3!C23</f>
        <v>ปากพะยูน</v>
      </c>
      <c r="D64" s="722">
        <f>ป3!D23</f>
        <v>0</v>
      </c>
      <c r="E64" s="722">
        <f>ป3!E23</f>
        <v>46</v>
      </c>
      <c r="F64" s="722">
        <f>ป3!F23</f>
        <v>1</v>
      </c>
      <c r="G64" s="722" t="str">
        <f>ป3!G23</f>
        <v>ป</v>
      </c>
      <c r="H64" s="722">
        <f>ป3!H23</f>
        <v>6</v>
      </c>
      <c r="I64" s="722">
        <f>ป3!I23</f>
        <v>1</v>
      </c>
      <c r="J64" s="722">
        <f>ป3!J23</f>
        <v>14</v>
      </c>
      <c r="K64" s="722">
        <f>ป3!K23</f>
        <v>1</v>
      </c>
      <c r="L64" s="722">
        <f>ป3!L23</f>
        <v>12</v>
      </c>
      <c r="M64" s="722">
        <f>ป3!M23</f>
        <v>1</v>
      </c>
      <c r="N64" s="722">
        <f>ป3!N23</f>
        <v>20</v>
      </c>
      <c r="O64" s="722">
        <f>ป3!O23</f>
        <v>1</v>
      </c>
      <c r="P64" s="722">
        <f>ป3!P23</f>
        <v>16</v>
      </c>
      <c r="Q64" s="722">
        <f>ป3!Q23</f>
        <v>1</v>
      </c>
      <c r="R64" s="722">
        <f>ป3!R23</f>
        <v>19</v>
      </c>
      <c r="S64" s="722">
        <f>ป3!S23</f>
        <v>1</v>
      </c>
      <c r="T64" s="722">
        <f>ป3!T23</f>
        <v>16</v>
      </c>
      <c r="U64" s="722">
        <f>ป3!U23</f>
        <v>1</v>
      </c>
      <c r="V64" s="722">
        <f>ป3!V23</f>
        <v>19</v>
      </c>
      <c r="W64" s="722">
        <f>ป3!W23</f>
        <v>1</v>
      </c>
      <c r="X64" s="722">
        <f>ป3!X23</f>
        <v>0</v>
      </c>
      <c r="Y64" s="722">
        <f>ป3!Y23</f>
        <v>0</v>
      </c>
      <c r="Z64" s="722">
        <f>ป3!Z23</f>
        <v>0</v>
      </c>
      <c r="AA64" s="722">
        <f>ป3!AA23</f>
        <v>0</v>
      </c>
      <c r="AB64" s="722">
        <f>ป3!AB23</f>
        <v>0</v>
      </c>
      <c r="AC64" s="722">
        <f>ป3!AC23</f>
        <v>0</v>
      </c>
      <c r="AD64" s="722">
        <f>ป3!AD23</f>
        <v>0</v>
      </c>
      <c r="AE64" s="722">
        <f>ป3!AE23</f>
        <v>0</v>
      </c>
      <c r="AF64" s="722">
        <f>ป3!AF23</f>
        <v>0</v>
      </c>
      <c r="AG64" s="722">
        <f>ป3!AG23</f>
        <v>0</v>
      </c>
      <c r="AH64" s="722">
        <f>ป3!AH23</f>
        <v>0</v>
      </c>
      <c r="AI64" s="722">
        <f>ป3!AI23</f>
        <v>0</v>
      </c>
      <c r="AJ64" s="722">
        <f>ป3!AJ23</f>
        <v>122</v>
      </c>
      <c r="AK64" s="722">
        <f>ป3!AK23</f>
        <v>8</v>
      </c>
      <c r="AL64" s="722">
        <f>ป3!AL23</f>
        <v>1</v>
      </c>
      <c r="AM64" s="722">
        <f>ป3!AM23</f>
        <v>9</v>
      </c>
      <c r="AN64" s="722">
        <f>ป3!AN23</f>
        <v>10</v>
      </c>
      <c r="AO64" s="722">
        <f>ป3!AO23</f>
        <v>1</v>
      </c>
      <c r="AP64" s="722">
        <f>ป3!AP23</f>
        <v>8</v>
      </c>
      <c r="AQ64" s="722">
        <f>ป3!AQ23</f>
        <v>9</v>
      </c>
      <c r="AR64" s="722">
        <f>ป3!AR23</f>
        <v>0</v>
      </c>
      <c r="AS64" s="722">
        <f>ป3!AS23</f>
        <v>1</v>
      </c>
      <c r="AT64" s="722">
        <f>ป3!AT23</f>
        <v>1</v>
      </c>
      <c r="AU64" s="723">
        <f>ป3!AU23</f>
        <v>11.111111111111111</v>
      </c>
      <c r="AV64" s="722">
        <f>ป3!AV23</f>
        <v>1</v>
      </c>
      <c r="AW64" s="722">
        <f>ป3!AW23</f>
        <v>0</v>
      </c>
      <c r="AX64" s="722">
        <f>ป3!AX23</f>
        <v>0</v>
      </c>
      <c r="AY64" s="722">
        <f>ป3!AY23</f>
        <v>0</v>
      </c>
      <c r="AZ64" s="722">
        <f>ป3!AZ23</f>
        <v>0</v>
      </c>
      <c r="BA64" s="723">
        <f>ป3!BA23</f>
        <v>0</v>
      </c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  <c r="BS64" s="53"/>
      <c r="BT64" s="53"/>
      <c r="BU64" s="53"/>
      <c r="BV64" s="53"/>
      <c r="BW64" s="53"/>
      <c r="BX64" s="53"/>
      <c r="BY64" s="53"/>
      <c r="BZ64" s="53"/>
      <c r="CA64" s="53"/>
      <c r="CB64" s="53"/>
      <c r="CC64" s="53"/>
      <c r="CD64" s="53"/>
      <c r="CE64" s="53"/>
      <c r="CF64" s="53"/>
      <c r="CG64" s="53"/>
    </row>
    <row r="65" spans="1:85" s="35" customFormat="1" hidden="1">
      <c r="A65" s="722">
        <v>54</v>
      </c>
      <c r="B65" s="722" t="str">
        <f>ป3!B24</f>
        <v>บ้านพน</v>
      </c>
      <c r="C65" s="722" t="str">
        <f>ป3!C24</f>
        <v>กงหรา</v>
      </c>
      <c r="D65" s="722">
        <f>ป3!D24</f>
        <v>0</v>
      </c>
      <c r="E65" s="722">
        <f>ป3!E24</f>
        <v>27</v>
      </c>
      <c r="F65" s="722">
        <f>ป3!F24</f>
        <v>4</v>
      </c>
      <c r="G65" s="722" t="str">
        <f>ป3!G24</f>
        <v>ป</v>
      </c>
      <c r="H65" s="722">
        <f>ป3!H24</f>
        <v>19</v>
      </c>
      <c r="I65" s="722">
        <f>ป3!I24</f>
        <v>1</v>
      </c>
      <c r="J65" s="722">
        <f>ป3!J24</f>
        <v>11</v>
      </c>
      <c r="K65" s="722">
        <f>ป3!K24</f>
        <v>1</v>
      </c>
      <c r="L65" s="722">
        <f>ป3!L24</f>
        <v>23</v>
      </c>
      <c r="M65" s="722">
        <f>ป3!M24</f>
        <v>1</v>
      </c>
      <c r="N65" s="722">
        <f>ป3!N24</f>
        <v>13</v>
      </c>
      <c r="O65" s="722">
        <f>ป3!O24</f>
        <v>1</v>
      </c>
      <c r="P65" s="722">
        <f>ป3!P24</f>
        <v>16</v>
      </c>
      <c r="Q65" s="722">
        <f>ป3!Q24</f>
        <v>1</v>
      </c>
      <c r="R65" s="722">
        <f>ป3!R24</f>
        <v>9</v>
      </c>
      <c r="S65" s="722">
        <f>ป3!S24</f>
        <v>1</v>
      </c>
      <c r="T65" s="722">
        <f>ป3!T24</f>
        <v>16</v>
      </c>
      <c r="U65" s="722">
        <f>ป3!U24</f>
        <v>1</v>
      </c>
      <c r="V65" s="722">
        <f>ป3!V24</f>
        <v>21</v>
      </c>
      <c r="W65" s="722">
        <f>ป3!W24</f>
        <v>1</v>
      </c>
      <c r="X65" s="722">
        <f>ป3!X24</f>
        <v>0</v>
      </c>
      <c r="Y65" s="722">
        <f>ป3!Y24</f>
        <v>0</v>
      </c>
      <c r="Z65" s="722">
        <f>ป3!Z24</f>
        <v>0</v>
      </c>
      <c r="AA65" s="722">
        <f>ป3!AA24</f>
        <v>0</v>
      </c>
      <c r="AB65" s="722">
        <f>ป3!AB24</f>
        <v>0</v>
      </c>
      <c r="AC65" s="722">
        <f>ป3!AC24</f>
        <v>0</v>
      </c>
      <c r="AD65" s="722">
        <f>ป3!AD24</f>
        <v>0</v>
      </c>
      <c r="AE65" s="722">
        <f>ป3!AE24</f>
        <v>0</v>
      </c>
      <c r="AF65" s="722">
        <f>ป3!AF24</f>
        <v>0</v>
      </c>
      <c r="AG65" s="722">
        <f>ป3!AG24</f>
        <v>0</v>
      </c>
      <c r="AH65" s="722">
        <f>ป3!AH24</f>
        <v>0</v>
      </c>
      <c r="AI65" s="722">
        <f>ป3!AI24</f>
        <v>0</v>
      </c>
      <c r="AJ65" s="722">
        <f>ป3!AJ24</f>
        <v>128</v>
      </c>
      <c r="AK65" s="722">
        <f>ป3!AK24</f>
        <v>8</v>
      </c>
      <c r="AL65" s="722">
        <f>ป3!AL24</f>
        <v>1</v>
      </c>
      <c r="AM65" s="722">
        <f>ป3!AM24</f>
        <v>9</v>
      </c>
      <c r="AN65" s="722">
        <f>ป3!AN24</f>
        <v>10</v>
      </c>
      <c r="AO65" s="722">
        <f>ป3!AO24</f>
        <v>1</v>
      </c>
      <c r="AP65" s="722">
        <f>ป3!AP24</f>
        <v>9</v>
      </c>
      <c r="AQ65" s="722">
        <f>ป3!AQ24</f>
        <v>10</v>
      </c>
      <c r="AR65" s="722">
        <f>ป3!AR24</f>
        <v>0</v>
      </c>
      <c r="AS65" s="722">
        <f>ป3!AS24</f>
        <v>0</v>
      </c>
      <c r="AT65" s="722">
        <f>ป3!AT24</f>
        <v>0</v>
      </c>
      <c r="AU65" s="723">
        <f>ป3!AU24</f>
        <v>0</v>
      </c>
      <c r="AV65" s="722">
        <f>ป3!AV24</f>
        <v>0</v>
      </c>
      <c r="AW65" s="722">
        <f>ป3!AW24</f>
        <v>0</v>
      </c>
      <c r="AX65" s="722">
        <f>ป3!AX24</f>
        <v>0</v>
      </c>
      <c r="AY65" s="722">
        <f>ป3!AY24</f>
        <v>0</v>
      </c>
      <c r="AZ65" s="722">
        <f>ป3!AZ24</f>
        <v>0</v>
      </c>
      <c r="BA65" s="723">
        <f>ป3!BA24</f>
        <v>0</v>
      </c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  <c r="BZ65" s="53"/>
      <c r="CA65" s="53"/>
      <c r="CB65" s="53"/>
      <c r="CC65" s="53"/>
      <c r="CD65" s="53"/>
      <c r="CE65" s="53"/>
      <c r="CF65" s="53"/>
      <c r="CG65" s="53"/>
    </row>
    <row r="66" spans="1:85" s="35" customFormat="1" hidden="1">
      <c r="A66" s="722">
        <v>55</v>
      </c>
      <c r="B66" s="722" t="str">
        <f>ป3!B25</f>
        <v>บ้านต้นสน</v>
      </c>
      <c r="C66" s="722" t="str">
        <f>ป3!C25</f>
        <v>บางแก้ว</v>
      </c>
      <c r="D66" s="722">
        <f>ป3!D25</f>
        <v>0</v>
      </c>
      <c r="E66" s="722">
        <f>ป3!E25</f>
        <v>16</v>
      </c>
      <c r="F66" s="722">
        <f>ป3!F25</f>
        <v>4</v>
      </c>
      <c r="G66" s="722" t="str">
        <f>ป3!G25</f>
        <v>ป</v>
      </c>
      <c r="H66" s="722">
        <f>ป3!H25</f>
        <v>11</v>
      </c>
      <c r="I66" s="722">
        <f>ป3!I25</f>
        <v>1</v>
      </c>
      <c r="J66" s="722">
        <f>ป3!J25</f>
        <v>14</v>
      </c>
      <c r="K66" s="722">
        <f>ป3!K25</f>
        <v>1</v>
      </c>
      <c r="L66" s="722">
        <f>ป3!L25</f>
        <v>15</v>
      </c>
      <c r="M66" s="722">
        <f>ป3!M25</f>
        <v>1</v>
      </c>
      <c r="N66" s="722">
        <f>ป3!N25</f>
        <v>19</v>
      </c>
      <c r="O66" s="722">
        <f>ป3!O25</f>
        <v>1</v>
      </c>
      <c r="P66" s="722">
        <f>ป3!P25</f>
        <v>18</v>
      </c>
      <c r="Q66" s="722">
        <f>ป3!Q25</f>
        <v>1</v>
      </c>
      <c r="R66" s="722">
        <f>ป3!R25</f>
        <v>13</v>
      </c>
      <c r="S66" s="722">
        <f>ป3!S25</f>
        <v>1</v>
      </c>
      <c r="T66" s="722">
        <f>ป3!T25</f>
        <v>23</v>
      </c>
      <c r="U66" s="722">
        <f>ป3!U25</f>
        <v>1</v>
      </c>
      <c r="V66" s="722">
        <f>ป3!V25</f>
        <v>16</v>
      </c>
      <c r="W66" s="722">
        <f>ป3!W25</f>
        <v>1</v>
      </c>
      <c r="X66" s="722">
        <f>ป3!X25</f>
        <v>0</v>
      </c>
      <c r="Y66" s="722">
        <f>ป3!Y25</f>
        <v>0</v>
      </c>
      <c r="Z66" s="722">
        <f>ป3!Z25</f>
        <v>0</v>
      </c>
      <c r="AA66" s="722">
        <f>ป3!AA25</f>
        <v>0</v>
      </c>
      <c r="AB66" s="722">
        <f>ป3!AB25</f>
        <v>0</v>
      </c>
      <c r="AC66" s="722">
        <f>ป3!AC25</f>
        <v>0</v>
      </c>
      <c r="AD66" s="722">
        <f>ป3!AD25</f>
        <v>0</v>
      </c>
      <c r="AE66" s="722">
        <f>ป3!AE25</f>
        <v>0</v>
      </c>
      <c r="AF66" s="722">
        <f>ป3!AF25</f>
        <v>0</v>
      </c>
      <c r="AG66" s="722">
        <f>ป3!AG25</f>
        <v>0</v>
      </c>
      <c r="AH66" s="722">
        <f>ป3!AH25</f>
        <v>0</v>
      </c>
      <c r="AI66" s="722">
        <f>ป3!AI25</f>
        <v>0</v>
      </c>
      <c r="AJ66" s="722">
        <f>ป3!AJ25</f>
        <v>129</v>
      </c>
      <c r="AK66" s="722">
        <f>ป3!AK25</f>
        <v>8</v>
      </c>
      <c r="AL66" s="722">
        <f>ป3!AL25</f>
        <v>1</v>
      </c>
      <c r="AM66" s="722">
        <f>ป3!AM25</f>
        <v>9</v>
      </c>
      <c r="AN66" s="722">
        <f>ป3!AN25</f>
        <v>10</v>
      </c>
      <c r="AO66" s="722">
        <f>ป3!AO25</f>
        <v>1</v>
      </c>
      <c r="AP66" s="722">
        <f>ป3!AP25</f>
        <v>9</v>
      </c>
      <c r="AQ66" s="722">
        <f>ป3!AQ25</f>
        <v>10</v>
      </c>
      <c r="AR66" s="722">
        <f>ป3!AR25</f>
        <v>0</v>
      </c>
      <c r="AS66" s="722">
        <f>ป3!AS25</f>
        <v>0</v>
      </c>
      <c r="AT66" s="722">
        <f>ป3!AT25</f>
        <v>0</v>
      </c>
      <c r="AU66" s="723">
        <f>ป3!AU25</f>
        <v>0</v>
      </c>
      <c r="AV66" s="722">
        <f>ป3!AV25</f>
        <v>1</v>
      </c>
      <c r="AW66" s="722">
        <f>ป3!AW25</f>
        <v>0</v>
      </c>
      <c r="AX66" s="722">
        <f>ป3!AX25</f>
        <v>0</v>
      </c>
      <c r="AY66" s="722">
        <f>ป3!AY25</f>
        <v>1</v>
      </c>
      <c r="AZ66" s="722">
        <f>ป3!AZ25</f>
        <v>0</v>
      </c>
      <c r="BA66" s="723">
        <f>ป3!BA25</f>
        <v>0</v>
      </c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  <c r="CB66" s="53"/>
      <c r="CC66" s="53"/>
      <c r="CD66" s="53"/>
      <c r="CE66" s="53"/>
      <c r="CF66" s="53"/>
      <c r="CG66" s="53"/>
    </row>
    <row r="67" spans="1:85" s="35" customFormat="1" hidden="1">
      <c r="A67" s="722">
        <v>56</v>
      </c>
      <c r="B67" s="722" t="str">
        <f>ป3!B26</f>
        <v>บ้านห้วยทราย (มิตรภาพที่ 150)</v>
      </c>
      <c r="C67" s="722" t="str">
        <f>ป3!C26</f>
        <v>ป่าบอน</v>
      </c>
      <c r="D67" s="722">
        <f>ป3!D26</f>
        <v>0</v>
      </c>
      <c r="E67" s="722">
        <f>ป3!E26</f>
        <v>22</v>
      </c>
      <c r="F67" s="722">
        <f>ป3!F26</f>
        <v>1</v>
      </c>
      <c r="G67" s="722" t="str">
        <f>ป3!G26</f>
        <v>ป</v>
      </c>
      <c r="H67" s="722">
        <f>ป3!H26</f>
        <v>15</v>
      </c>
      <c r="I67" s="722">
        <f>ป3!I26</f>
        <v>1</v>
      </c>
      <c r="J67" s="722">
        <f>ป3!J26</f>
        <v>19</v>
      </c>
      <c r="K67" s="722">
        <f>ป3!K26</f>
        <v>1</v>
      </c>
      <c r="L67" s="722">
        <f>ป3!L26</f>
        <v>16</v>
      </c>
      <c r="M67" s="722">
        <f>ป3!M26</f>
        <v>1</v>
      </c>
      <c r="N67" s="722">
        <f>ป3!N26</f>
        <v>18</v>
      </c>
      <c r="O67" s="722">
        <f>ป3!O26</f>
        <v>1</v>
      </c>
      <c r="P67" s="722">
        <f>ป3!P26</f>
        <v>15</v>
      </c>
      <c r="Q67" s="722">
        <f>ป3!Q26</f>
        <v>1</v>
      </c>
      <c r="R67" s="722">
        <f>ป3!R26</f>
        <v>12</v>
      </c>
      <c r="S67" s="722">
        <f>ป3!S26</f>
        <v>1</v>
      </c>
      <c r="T67" s="722">
        <f>ป3!T26</f>
        <v>17</v>
      </c>
      <c r="U67" s="722">
        <f>ป3!U26</f>
        <v>1</v>
      </c>
      <c r="V67" s="722">
        <f>ป3!V26</f>
        <v>20</v>
      </c>
      <c r="W67" s="722">
        <f>ป3!W26</f>
        <v>1</v>
      </c>
      <c r="X67" s="722">
        <f>ป3!X26</f>
        <v>0</v>
      </c>
      <c r="Y67" s="722">
        <f>ป3!Y26</f>
        <v>0</v>
      </c>
      <c r="Z67" s="722">
        <f>ป3!Z26</f>
        <v>0</v>
      </c>
      <c r="AA67" s="722">
        <f>ป3!AA26</f>
        <v>0</v>
      </c>
      <c r="AB67" s="722">
        <f>ป3!AB26</f>
        <v>0</v>
      </c>
      <c r="AC67" s="722">
        <f>ป3!AC26</f>
        <v>0</v>
      </c>
      <c r="AD67" s="722">
        <f>ป3!AD26</f>
        <v>0</v>
      </c>
      <c r="AE67" s="722">
        <f>ป3!AE26</f>
        <v>0</v>
      </c>
      <c r="AF67" s="722">
        <f>ป3!AF26</f>
        <v>0</v>
      </c>
      <c r="AG67" s="722">
        <f>ป3!AG26</f>
        <v>0</v>
      </c>
      <c r="AH67" s="722">
        <f>ป3!AH26</f>
        <v>0</v>
      </c>
      <c r="AI67" s="722">
        <f>ป3!AI26</f>
        <v>0</v>
      </c>
      <c r="AJ67" s="722">
        <f>ป3!AJ26</f>
        <v>132</v>
      </c>
      <c r="AK67" s="722">
        <f>ป3!AK26</f>
        <v>8</v>
      </c>
      <c r="AL67" s="722">
        <f>ป3!AL26</f>
        <v>1</v>
      </c>
      <c r="AM67" s="722">
        <f>ป3!AM26</f>
        <v>9</v>
      </c>
      <c r="AN67" s="722">
        <f>ป3!AN26</f>
        <v>10</v>
      </c>
      <c r="AO67" s="722">
        <f>ป3!AO26</f>
        <v>1</v>
      </c>
      <c r="AP67" s="722">
        <f>ป3!AP26</f>
        <v>9</v>
      </c>
      <c r="AQ67" s="722">
        <f>ป3!AQ26</f>
        <v>10</v>
      </c>
      <c r="AR67" s="722">
        <f>ป3!AR26</f>
        <v>0</v>
      </c>
      <c r="AS67" s="722">
        <f>ป3!AS26</f>
        <v>0</v>
      </c>
      <c r="AT67" s="722">
        <f>ป3!AT26</f>
        <v>0</v>
      </c>
      <c r="AU67" s="723">
        <f>ป3!AU26</f>
        <v>0</v>
      </c>
      <c r="AV67" s="722">
        <f>ป3!AV26</f>
        <v>0</v>
      </c>
      <c r="AW67" s="722">
        <f>ป3!AW26</f>
        <v>0</v>
      </c>
      <c r="AX67" s="722">
        <f>ป3!AX26</f>
        <v>0</v>
      </c>
      <c r="AY67" s="722">
        <f>ป3!AY26</f>
        <v>0</v>
      </c>
      <c r="AZ67" s="722">
        <f>ป3!AZ26</f>
        <v>0</v>
      </c>
      <c r="BA67" s="723">
        <f>ป3!BA26</f>
        <v>0</v>
      </c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</row>
    <row r="68" spans="1:85" s="35" customFormat="1" hidden="1">
      <c r="A68" s="722">
        <v>57</v>
      </c>
      <c r="B68" s="722" t="str">
        <f>ป3!B27</f>
        <v>วัดพรุพ้อ</v>
      </c>
      <c r="C68" s="722" t="str">
        <f>ป3!C27</f>
        <v>ป่าบอน</v>
      </c>
      <c r="D68" s="722">
        <f>ป3!D27</f>
        <v>0</v>
      </c>
      <c r="E68" s="722">
        <f>ป3!E27</f>
        <v>15</v>
      </c>
      <c r="F68" s="722">
        <f>ป3!F27</f>
        <v>4</v>
      </c>
      <c r="G68" s="722" t="str">
        <f>ป3!G27</f>
        <v>ป</v>
      </c>
      <c r="H68" s="722">
        <f>ป3!H27</f>
        <v>8</v>
      </c>
      <c r="I68" s="722">
        <f>ป3!I27</f>
        <v>1</v>
      </c>
      <c r="J68" s="722">
        <f>ป3!J27</f>
        <v>16</v>
      </c>
      <c r="K68" s="722">
        <f>ป3!K27</f>
        <v>1</v>
      </c>
      <c r="L68" s="722">
        <f>ป3!L27</f>
        <v>19</v>
      </c>
      <c r="M68" s="722">
        <f>ป3!M27</f>
        <v>1</v>
      </c>
      <c r="N68" s="722">
        <f>ป3!N27</f>
        <v>19</v>
      </c>
      <c r="O68" s="722">
        <f>ป3!O27</f>
        <v>1</v>
      </c>
      <c r="P68" s="722">
        <f>ป3!P27</f>
        <v>25</v>
      </c>
      <c r="Q68" s="722">
        <f>ป3!Q27</f>
        <v>1</v>
      </c>
      <c r="R68" s="722">
        <f>ป3!R27</f>
        <v>15</v>
      </c>
      <c r="S68" s="722">
        <f>ป3!S27</f>
        <v>1</v>
      </c>
      <c r="T68" s="722">
        <f>ป3!T27</f>
        <v>15</v>
      </c>
      <c r="U68" s="722">
        <f>ป3!U27</f>
        <v>1</v>
      </c>
      <c r="V68" s="722">
        <f>ป3!V27</f>
        <v>17</v>
      </c>
      <c r="W68" s="722">
        <f>ป3!W27</f>
        <v>1</v>
      </c>
      <c r="X68" s="722">
        <f>ป3!X27</f>
        <v>0</v>
      </c>
      <c r="Y68" s="722">
        <f>ป3!Y27</f>
        <v>0</v>
      </c>
      <c r="Z68" s="722">
        <f>ป3!Z27</f>
        <v>0</v>
      </c>
      <c r="AA68" s="722">
        <f>ป3!AA27</f>
        <v>0</v>
      </c>
      <c r="AB68" s="722">
        <f>ป3!AB27</f>
        <v>0</v>
      </c>
      <c r="AC68" s="722">
        <f>ป3!AC27</f>
        <v>0</v>
      </c>
      <c r="AD68" s="722">
        <f>ป3!AD27</f>
        <v>0</v>
      </c>
      <c r="AE68" s="722">
        <f>ป3!AE27</f>
        <v>0</v>
      </c>
      <c r="AF68" s="722">
        <f>ป3!AF27</f>
        <v>0</v>
      </c>
      <c r="AG68" s="722">
        <f>ป3!AG27</f>
        <v>0</v>
      </c>
      <c r="AH68" s="722">
        <f>ป3!AH27</f>
        <v>0</v>
      </c>
      <c r="AI68" s="722">
        <f>ป3!AI27</f>
        <v>0</v>
      </c>
      <c r="AJ68" s="722">
        <f>ป3!AJ27</f>
        <v>134</v>
      </c>
      <c r="AK68" s="722">
        <f>ป3!AK27</f>
        <v>8</v>
      </c>
      <c r="AL68" s="722">
        <f>ป3!AL27</f>
        <v>1</v>
      </c>
      <c r="AM68" s="722">
        <f>ป3!AM27</f>
        <v>9</v>
      </c>
      <c r="AN68" s="722">
        <f>ป3!AN27</f>
        <v>10</v>
      </c>
      <c r="AO68" s="722">
        <f>ป3!AO27</f>
        <v>1</v>
      </c>
      <c r="AP68" s="722">
        <f>ป3!AP27</f>
        <v>9</v>
      </c>
      <c r="AQ68" s="722">
        <f>ป3!AQ27</f>
        <v>10</v>
      </c>
      <c r="AR68" s="722">
        <f>ป3!AR27</f>
        <v>0</v>
      </c>
      <c r="AS68" s="722">
        <f>ป3!AS27</f>
        <v>0</v>
      </c>
      <c r="AT68" s="722">
        <f>ป3!AT27</f>
        <v>0</v>
      </c>
      <c r="AU68" s="723">
        <f>ป3!AU27</f>
        <v>0</v>
      </c>
      <c r="AV68" s="722">
        <f>ป3!AV27</f>
        <v>0</v>
      </c>
      <c r="AW68" s="722">
        <f>ป3!AW27</f>
        <v>0</v>
      </c>
      <c r="AX68" s="722">
        <f>ป3!AX27</f>
        <v>0</v>
      </c>
      <c r="AY68" s="722">
        <f>ป3!AY27</f>
        <v>0</v>
      </c>
      <c r="AZ68" s="722">
        <f>ป3!AZ27</f>
        <v>0</v>
      </c>
      <c r="BA68" s="723">
        <f>ป3!BA27</f>
        <v>0</v>
      </c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</row>
    <row r="69" spans="1:85" s="35" customFormat="1" hidden="1">
      <c r="A69" s="722">
        <v>58</v>
      </c>
      <c r="B69" s="722" t="str">
        <f>ป3!B28</f>
        <v>บ้านบางมวง</v>
      </c>
      <c r="C69" s="722" t="str">
        <f>ป3!C28</f>
        <v>ปากพะยูน</v>
      </c>
      <c r="D69" s="722">
        <f>ป3!D28</f>
        <v>0</v>
      </c>
      <c r="E69" s="722">
        <f>ป3!E28</f>
        <v>22</v>
      </c>
      <c r="F69" s="722">
        <f>ป3!F28</f>
        <v>4</v>
      </c>
      <c r="G69" s="722" t="str">
        <f>ป3!G28</f>
        <v>ป</v>
      </c>
      <c r="H69" s="722">
        <f>ป3!H28</f>
        <v>12</v>
      </c>
      <c r="I69" s="722">
        <f>ป3!I28</f>
        <v>1</v>
      </c>
      <c r="J69" s="722">
        <f>ป3!J28</f>
        <v>21</v>
      </c>
      <c r="K69" s="722">
        <f>ป3!K28</f>
        <v>1</v>
      </c>
      <c r="L69" s="722">
        <f>ป3!L28</f>
        <v>16</v>
      </c>
      <c r="M69" s="722">
        <f>ป3!M28</f>
        <v>1</v>
      </c>
      <c r="N69" s="722">
        <f>ป3!N28</f>
        <v>12</v>
      </c>
      <c r="O69" s="722">
        <f>ป3!O28</f>
        <v>1</v>
      </c>
      <c r="P69" s="722">
        <f>ป3!P28</f>
        <v>12</v>
      </c>
      <c r="Q69" s="722">
        <f>ป3!Q28</f>
        <v>1</v>
      </c>
      <c r="R69" s="722">
        <f>ป3!R28</f>
        <v>24</v>
      </c>
      <c r="S69" s="722">
        <f>ป3!S28</f>
        <v>1</v>
      </c>
      <c r="T69" s="722">
        <f>ป3!T28</f>
        <v>19</v>
      </c>
      <c r="U69" s="722">
        <f>ป3!U28</f>
        <v>1</v>
      </c>
      <c r="V69" s="722">
        <f>ป3!V28</f>
        <v>20</v>
      </c>
      <c r="W69" s="722">
        <f>ป3!W28</f>
        <v>1</v>
      </c>
      <c r="X69" s="722">
        <f>ป3!X28</f>
        <v>0</v>
      </c>
      <c r="Y69" s="722">
        <f>ป3!Y28</f>
        <v>0</v>
      </c>
      <c r="Z69" s="722">
        <f>ป3!Z28</f>
        <v>0</v>
      </c>
      <c r="AA69" s="722">
        <f>ป3!AA28</f>
        <v>0</v>
      </c>
      <c r="AB69" s="722">
        <f>ป3!AB28</f>
        <v>0</v>
      </c>
      <c r="AC69" s="722">
        <f>ป3!AC28</f>
        <v>0</v>
      </c>
      <c r="AD69" s="722">
        <f>ป3!AD28</f>
        <v>0</v>
      </c>
      <c r="AE69" s="722">
        <f>ป3!AE28</f>
        <v>0</v>
      </c>
      <c r="AF69" s="722">
        <f>ป3!AF28</f>
        <v>0</v>
      </c>
      <c r="AG69" s="722">
        <f>ป3!AG28</f>
        <v>0</v>
      </c>
      <c r="AH69" s="722">
        <f>ป3!AH28</f>
        <v>0</v>
      </c>
      <c r="AI69" s="722">
        <f>ป3!AI28</f>
        <v>0</v>
      </c>
      <c r="AJ69" s="722">
        <f>ป3!AJ28</f>
        <v>136</v>
      </c>
      <c r="AK69" s="722">
        <f>ป3!AK28</f>
        <v>8</v>
      </c>
      <c r="AL69" s="722">
        <f>ป3!AL28</f>
        <v>1</v>
      </c>
      <c r="AM69" s="722">
        <f>ป3!AM28</f>
        <v>9</v>
      </c>
      <c r="AN69" s="722">
        <f>ป3!AN28</f>
        <v>10</v>
      </c>
      <c r="AO69" s="722">
        <f>ป3!AO28</f>
        <v>1</v>
      </c>
      <c r="AP69" s="722">
        <f>ป3!AP28</f>
        <v>9</v>
      </c>
      <c r="AQ69" s="722">
        <f>ป3!AQ28</f>
        <v>10</v>
      </c>
      <c r="AR69" s="722">
        <f>ป3!AR28</f>
        <v>0</v>
      </c>
      <c r="AS69" s="722">
        <f>ป3!AS28</f>
        <v>0</v>
      </c>
      <c r="AT69" s="722">
        <f>ป3!AT28</f>
        <v>0</v>
      </c>
      <c r="AU69" s="723">
        <f>ป3!AU28</f>
        <v>0</v>
      </c>
      <c r="AV69" s="722">
        <f>ป3!AV28</f>
        <v>0</v>
      </c>
      <c r="AW69" s="722">
        <f>ป3!AW28</f>
        <v>0</v>
      </c>
      <c r="AX69" s="722">
        <f>ป3!AX28</f>
        <v>0</v>
      </c>
      <c r="AY69" s="722">
        <f>ป3!AY28</f>
        <v>0</v>
      </c>
      <c r="AZ69" s="722">
        <f>ป3!AZ28</f>
        <v>0</v>
      </c>
      <c r="BA69" s="723">
        <f>ป3!BA28</f>
        <v>0</v>
      </c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</row>
    <row r="70" spans="1:85" s="35" customFormat="1" hidden="1">
      <c r="A70" s="722">
        <v>59</v>
      </c>
      <c r="B70" s="722" t="str">
        <f>ป3!B29</f>
        <v>วัดท่าดินแดง</v>
      </c>
      <c r="C70" s="722" t="str">
        <f>ป3!C29</f>
        <v>ป่าบอน</v>
      </c>
      <c r="D70" s="722">
        <f>ป3!D29</f>
        <v>0</v>
      </c>
      <c r="E70" s="722">
        <f>ป3!E29</f>
        <v>21</v>
      </c>
      <c r="F70" s="722">
        <f>ป3!F29</f>
        <v>4</v>
      </c>
      <c r="G70" s="722" t="str">
        <f>ป3!G29</f>
        <v>ป</v>
      </c>
      <c r="H70" s="722">
        <f>ป3!H29</f>
        <v>18</v>
      </c>
      <c r="I70" s="722">
        <f>ป3!I29</f>
        <v>1</v>
      </c>
      <c r="J70" s="722">
        <f>ป3!J29</f>
        <v>14</v>
      </c>
      <c r="K70" s="722">
        <f>ป3!K29</f>
        <v>1</v>
      </c>
      <c r="L70" s="722">
        <f>ป3!L29</f>
        <v>20</v>
      </c>
      <c r="M70" s="722">
        <f>ป3!M29</f>
        <v>1</v>
      </c>
      <c r="N70" s="722">
        <f>ป3!N29</f>
        <v>17</v>
      </c>
      <c r="O70" s="722">
        <f>ป3!O29</f>
        <v>1</v>
      </c>
      <c r="P70" s="722">
        <f>ป3!P29</f>
        <v>21</v>
      </c>
      <c r="Q70" s="722">
        <f>ป3!Q29</f>
        <v>1</v>
      </c>
      <c r="R70" s="722">
        <f>ป3!R29</f>
        <v>17</v>
      </c>
      <c r="S70" s="722">
        <f>ป3!S29</f>
        <v>1</v>
      </c>
      <c r="T70" s="722">
        <f>ป3!T29</f>
        <v>18</v>
      </c>
      <c r="U70" s="722">
        <f>ป3!U29</f>
        <v>1</v>
      </c>
      <c r="V70" s="722">
        <f>ป3!V29</f>
        <v>11</v>
      </c>
      <c r="W70" s="722">
        <f>ป3!W29</f>
        <v>1</v>
      </c>
      <c r="X70" s="722">
        <f>ป3!X29</f>
        <v>0</v>
      </c>
      <c r="Y70" s="722">
        <f>ป3!Y29</f>
        <v>0</v>
      </c>
      <c r="Z70" s="722">
        <f>ป3!Z29</f>
        <v>0</v>
      </c>
      <c r="AA70" s="722">
        <f>ป3!AA29</f>
        <v>0</v>
      </c>
      <c r="AB70" s="722">
        <f>ป3!AB29</f>
        <v>0</v>
      </c>
      <c r="AC70" s="722">
        <f>ป3!AC29</f>
        <v>0</v>
      </c>
      <c r="AD70" s="722">
        <f>ป3!AD29</f>
        <v>0</v>
      </c>
      <c r="AE70" s="722">
        <f>ป3!AE29</f>
        <v>0</v>
      </c>
      <c r="AF70" s="722">
        <f>ป3!AF29</f>
        <v>0</v>
      </c>
      <c r="AG70" s="722">
        <f>ป3!AG29</f>
        <v>0</v>
      </c>
      <c r="AH70" s="722">
        <f>ป3!AH29</f>
        <v>0</v>
      </c>
      <c r="AI70" s="722">
        <f>ป3!AI29</f>
        <v>0</v>
      </c>
      <c r="AJ70" s="722">
        <f>ป3!AJ29</f>
        <v>136</v>
      </c>
      <c r="AK70" s="722">
        <f>ป3!AK29</f>
        <v>8</v>
      </c>
      <c r="AL70" s="722">
        <f>ป3!AL29</f>
        <v>1</v>
      </c>
      <c r="AM70" s="722">
        <f>ป3!AM29</f>
        <v>9</v>
      </c>
      <c r="AN70" s="722">
        <f>ป3!AN29</f>
        <v>10</v>
      </c>
      <c r="AO70" s="722">
        <f>ป3!AO29</f>
        <v>1</v>
      </c>
      <c r="AP70" s="722">
        <f>ป3!AP29</f>
        <v>9</v>
      </c>
      <c r="AQ70" s="722">
        <f>ป3!AQ29</f>
        <v>10</v>
      </c>
      <c r="AR70" s="722">
        <f>ป3!AR29</f>
        <v>0</v>
      </c>
      <c r="AS70" s="722">
        <f>ป3!AS29</f>
        <v>0</v>
      </c>
      <c r="AT70" s="722">
        <f>ป3!AT29</f>
        <v>0</v>
      </c>
      <c r="AU70" s="723">
        <f>ป3!AU29</f>
        <v>0</v>
      </c>
      <c r="AV70" s="722">
        <f>ป3!AV29</f>
        <v>0</v>
      </c>
      <c r="AW70" s="722">
        <f>ป3!AW29</f>
        <v>0</v>
      </c>
      <c r="AX70" s="722">
        <f>ป3!AX29</f>
        <v>0</v>
      </c>
      <c r="AY70" s="722">
        <f>ป3!AY29</f>
        <v>0</v>
      </c>
      <c r="AZ70" s="722">
        <f>ป3!AZ29</f>
        <v>0</v>
      </c>
      <c r="BA70" s="723">
        <f>ป3!BA29</f>
        <v>0</v>
      </c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53"/>
      <c r="CB70" s="53"/>
      <c r="CC70" s="53"/>
      <c r="CD70" s="53"/>
      <c r="CE70" s="53"/>
      <c r="CF70" s="53"/>
      <c r="CG70" s="53"/>
    </row>
    <row r="71" spans="1:85" s="35" customFormat="1" hidden="1">
      <c r="A71" s="722">
        <v>60</v>
      </c>
      <c r="B71" s="722" t="str">
        <f>ป3!B30</f>
        <v>บ้านทุ่งคลองควาย</v>
      </c>
      <c r="C71" s="722" t="str">
        <f>ป3!C30</f>
        <v>ป่าบอน</v>
      </c>
      <c r="D71" s="722">
        <f>ป3!D30</f>
        <v>0</v>
      </c>
      <c r="E71" s="722">
        <f>ป3!E30</f>
        <v>15</v>
      </c>
      <c r="F71" s="722">
        <f>ป3!F30</f>
        <v>4</v>
      </c>
      <c r="G71" s="722" t="str">
        <f>ป3!G30</f>
        <v>ป</v>
      </c>
      <c r="H71" s="722">
        <f>ป3!H30</f>
        <v>21</v>
      </c>
      <c r="I71" s="722">
        <f>ป3!I30</f>
        <v>1</v>
      </c>
      <c r="J71" s="722">
        <f>ป3!J30</f>
        <v>16</v>
      </c>
      <c r="K71" s="722">
        <f>ป3!K30</f>
        <v>1</v>
      </c>
      <c r="L71" s="722">
        <f>ป3!L30</f>
        <v>17</v>
      </c>
      <c r="M71" s="722">
        <f>ป3!M30</f>
        <v>1</v>
      </c>
      <c r="N71" s="722">
        <f>ป3!N30</f>
        <v>19</v>
      </c>
      <c r="O71" s="722">
        <f>ป3!O30</f>
        <v>1</v>
      </c>
      <c r="P71" s="722">
        <f>ป3!P30</f>
        <v>17</v>
      </c>
      <c r="Q71" s="722">
        <f>ป3!Q30</f>
        <v>1</v>
      </c>
      <c r="R71" s="722">
        <f>ป3!R30</f>
        <v>20</v>
      </c>
      <c r="S71" s="722">
        <f>ป3!S30</f>
        <v>1</v>
      </c>
      <c r="T71" s="722">
        <f>ป3!T30</f>
        <v>20</v>
      </c>
      <c r="U71" s="722">
        <f>ป3!U30</f>
        <v>1</v>
      </c>
      <c r="V71" s="722">
        <f>ป3!V30</f>
        <v>18</v>
      </c>
      <c r="W71" s="722">
        <f>ป3!W30</f>
        <v>1</v>
      </c>
      <c r="X71" s="722">
        <f>ป3!X30</f>
        <v>0</v>
      </c>
      <c r="Y71" s="722">
        <f>ป3!Y30</f>
        <v>0</v>
      </c>
      <c r="Z71" s="722">
        <f>ป3!Z30</f>
        <v>0</v>
      </c>
      <c r="AA71" s="722">
        <f>ป3!AA30</f>
        <v>0</v>
      </c>
      <c r="AB71" s="722">
        <f>ป3!AB30</f>
        <v>0</v>
      </c>
      <c r="AC71" s="722">
        <f>ป3!AC30</f>
        <v>0</v>
      </c>
      <c r="AD71" s="722">
        <f>ป3!AD30</f>
        <v>0</v>
      </c>
      <c r="AE71" s="722">
        <f>ป3!AE30</f>
        <v>0</v>
      </c>
      <c r="AF71" s="722">
        <f>ป3!AF30</f>
        <v>0</v>
      </c>
      <c r="AG71" s="722">
        <f>ป3!AG30</f>
        <v>0</v>
      </c>
      <c r="AH71" s="722">
        <f>ป3!AH30</f>
        <v>0</v>
      </c>
      <c r="AI71" s="722">
        <f>ป3!AI30</f>
        <v>0</v>
      </c>
      <c r="AJ71" s="722">
        <f>ป3!AJ30</f>
        <v>148</v>
      </c>
      <c r="AK71" s="722">
        <f>ป3!AK30</f>
        <v>8</v>
      </c>
      <c r="AL71" s="722">
        <f>ป3!AL30</f>
        <v>1</v>
      </c>
      <c r="AM71" s="722">
        <f>ป3!AM30</f>
        <v>9</v>
      </c>
      <c r="AN71" s="722">
        <f>ป3!AN30</f>
        <v>10</v>
      </c>
      <c r="AO71" s="722">
        <f>ป3!AO30</f>
        <v>1</v>
      </c>
      <c r="AP71" s="722">
        <f>ป3!AP30</f>
        <v>9</v>
      </c>
      <c r="AQ71" s="722">
        <f>ป3!AQ30</f>
        <v>10</v>
      </c>
      <c r="AR71" s="722">
        <f>ป3!AR30</f>
        <v>0</v>
      </c>
      <c r="AS71" s="722">
        <f>ป3!AS30</f>
        <v>0</v>
      </c>
      <c r="AT71" s="722">
        <f>ป3!AT30</f>
        <v>0</v>
      </c>
      <c r="AU71" s="723">
        <f>ป3!AU30</f>
        <v>0</v>
      </c>
      <c r="AV71" s="722">
        <f>ป3!AV30</f>
        <v>0</v>
      </c>
      <c r="AW71" s="722">
        <f>ป3!AW30</f>
        <v>0</v>
      </c>
      <c r="AX71" s="722">
        <f>ป3!AX30</f>
        <v>0</v>
      </c>
      <c r="AY71" s="722">
        <f>ป3!AY30</f>
        <v>0</v>
      </c>
      <c r="AZ71" s="722">
        <f>ป3!AZ30</f>
        <v>0</v>
      </c>
      <c r="BA71" s="723">
        <f>ป3!BA30</f>
        <v>0</v>
      </c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</row>
    <row r="72" spans="1:85" s="35" customFormat="1" hidden="1">
      <c r="A72" s="722">
        <v>61</v>
      </c>
      <c r="B72" s="722" t="str">
        <f>ป3!B31</f>
        <v>สามัคคีอนุสรณ์</v>
      </c>
      <c r="C72" s="722" t="str">
        <f>ป3!C31</f>
        <v>กงหรา</v>
      </c>
      <c r="D72" s="722">
        <f>ป3!D31</f>
        <v>0</v>
      </c>
      <c r="E72" s="722">
        <f>ป3!E31</f>
        <v>25</v>
      </c>
      <c r="F72" s="722">
        <f>ป3!F31</f>
        <v>4</v>
      </c>
      <c r="G72" s="722" t="str">
        <f>ป3!G31</f>
        <v>ป</v>
      </c>
      <c r="H72" s="722">
        <f>ป3!H31</f>
        <v>23</v>
      </c>
      <c r="I72" s="722">
        <f>ป3!I31</f>
        <v>1</v>
      </c>
      <c r="J72" s="722">
        <f>ป3!J31</f>
        <v>31</v>
      </c>
      <c r="K72" s="722">
        <f>ป3!K31</f>
        <v>1</v>
      </c>
      <c r="L72" s="722">
        <f>ป3!L31</f>
        <v>19</v>
      </c>
      <c r="M72" s="722">
        <f>ป3!M31</f>
        <v>1</v>
      </c>
      <c r="N72" s="722">
        <f>ป3!N31</f>
        <v>14</v>
      </c>
      <c r="O72" s="722">
        <f>ป3!O31</f>
        <v>1</v>
      </c>
      <c r="P72" s="722">
        <f>ป3!P31</f>
        <v>17</v>
      </c>
      <c r="Q72" s="722">
        <f>ป3!Q31</f>
        <v>1</v>
      </c>
      <c r="R72" s="722">
        <f>ป3!R31</f>
        <v>17</v>
      </c>
      <c r="S72" s="722">
        <f>ป3!S31</f>
        <v>1</v>
      </c>
      <c r="T72" s="722">
        <f>ป3!T31</f>
        <v>13</v>
      </c>
      <c r="U72" s="722">
        <f>ป3!U31</f>
        <v>1</v>
      </c>
      <c r="V72" s="722">
        <f>ป3!V31</f>
        <v>15</v>
      </c>
      <c r="W72" s="722">
        <f>ป3!W31</f>
        <v>1</v>
      </c>
      <c r="X72" s="722">
        <f>ป3!X31</f>
        <v>0</v>
      </c>
      <c r="Y72" s="722">
        <f>ป3!Y31</f>
        <v>0</v>
      </c>
      <c r="Z72" s="722">
        <f>ป3!Z31</f>
        <v>0</v>
      </c>
      <c r="AA72" s="722">
        <f>ป3!AA31</f>
        <v>0</v>
      </c>
      <c r="AB72" s="722">
        <f>ป3!AB31</f>
        <v>0</v>
      </c>
      <c r="AC72" s="722">
        <f>ป3!AC31</f>
        <v>0</v>
      </c>
      <c r="AD72" s="722">
        <f>ป3!AD31</f>
        <v>0</v>
      </c>
      <c r="AE72" s="722">
        <f>ป3!AE31</f>
        <v>0</v>
      </c>
      <c r="AF72" s="722">
        <f>ป3!AF31</f>
        <v>0</v>
      </c>
      <c r="AG72" s="722">
        <f>ป3!AG31</f>
        <v>0</v>
      </c>
      <c r="AH72" s="722">
        <f>ป3!AH31</f>
        <v>0</v>
      </c>
      <c r="AI72" s="722">
        <f>ป3!AI31</f>
        <v>0</v>
      </c>
      <c r="AJ72" s="722">
        <f>ป3!AJ31</f>
        <v>149</v>
      </c>
      <c r="AK72" s="722">
        <f>ป3!AK31</f>
        <v>8</v>
      </c>
      <c r="AL72" s="722">
        <f>ป3!AL31</f>
        <v>1</v>
      </c>
      <c r="AM72" s="722">
        <f>ป3!AM31</f>
        <v>9</v>
      </c>
      <c r="AN72" s="722">
        <f>ป3!AN31</f>
        <v>10</v>
      </c>
      <c r="AO72" s="722">
        <f>ป3!AO31</f>
        <v>1</v>
      </c>
      <c r="AP72" s="722">
        <f>ป3!AP31</f>
        <v>9</v>
      </c>
      <c r="AQ72" s="722">
        <f>ป3!AQ31</f>
        <v>10</v>
      </c>
      <c r="AR72" s="722">
        <f>ป3!AR31</f>
        <v>0</v>
      </c>
      <c r="AS72" s="722">
        <f>ป3!AS31</f>
        <v>0</v>
      </c>
      <c r="AT72" s="722">
        <f>ป3!AT31</f>
        <v>0</v>
      </c>
      <c r="AU72" s="723">
        <f>ป3!AU31</f>
        <v>0</v>
      </c>
      <c r="AV72" s="722">
        <f>ป3!AV31</f>
        <v>0</v>
      </c>
      <c r="AW72" s="722">
        <f>ป3!AW31</f>
        <v>0</v>
      </c>
      <c r="AX72" s="722">
        <f>ป3!AX31</f>
        <v>0</v>
      </c>
      <c r="AY72" s="722">
        <f>ป3!AY31</f>
        <v>0</v>
      </c>
      <c r="AZ72" s="722">
        <f>ป3!AZ31</f>
        <v>0</v>
      </c>
      <c r="BA72" s="723">
        <f>ป3!BA31</f>
        <v>0</v>
      </c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</row>
    <row r="73" spans="1:85" s="35" customFormat="1" hidden="1">
      <c r="A73" s="722">
        <v>62</v>
      </c>
      <c r="B73" s="722" t="str">
        <f>ป3!B32</f>
        <v>บ้านยางขาคีม</v>
      </c>
      <c r="C73" s="722" t="str">
        <f>ป3!C32</f>
        <v>ป่าบอน</v>
      </c>
      <c r="D73" s="722">
        <f>ป3!D32</f>
        <v>0</v>
      </c>
      <c r="E73" s="722">
        <f>ป3!E32</f>
        <v>18</v>
      </c>
      <c r="F73" s="722">
        <f>ป3!F32</f>
        <v>4</v>
      </c>
      <c r="G73" s="722" t="str">
        <f>ป3!G32</f>
        <v>ป</v>
      </c>
      <c r="H73" s="722">
        <f>ป3!H32</f>
        <v>17</v>
      </c>
      <c r="I73" s="722">
        <f>ป3!I32</f>
        <v>1</v>
      </c>
      <c r="J73" s="722">
        <f>ป3!J32</f>
        <v>16</v>
      </c>
      <c r="K73" s="722">
        <f>ป3!K32</f>
        <v>1</v>
      </c>
      <c r="L73" s="722">
        <f>ป3!L32</f>
        <v>19</v>
      </c>
      <c r="M73" s="722">
        <f>ป3!M32</f>
        <v>1</v>
      </c>
      <c r="N73" s="722">
        <f>ป3!N32</f>
        <v>14</v>
      </c>
      <c r="O73" s="722">
        <f>ป3!O32</f>
        <v>1</v>
      </c>
      <c r="P73" s="722">
        <f>ป3!P32</f>
        <v>29</v>
      </c>
      <c r="Q73" s="722">
        <f>ป3!Q32</f>
        <v>1</v>
      </c>
      <c r="R73" s="722">
        <f>ป3!R32</f>
        <v>18</v>
      </c>
      <c r="S73" s="722">
        <f>ป3!S32</f>
        <v>1</v>
      </c>
      <c r="T73" s="722">
        <f>ป3!T32</f>
        <v>17</v>
      </c>
      <c r="U73" s="722">
        <f>ป3!U32</f>
        <v>1</v>
      </c>
      <c r="V73" s="722">
        <f>ป3!V32</f>
        <v>19</v>
      </c>
      <c r="W73" s="722">
        <f>ป3!W32</f>
        <v>1</v>
      </c>
      <c r="X73" s="722">
        <f>ป3!X32</f>
        <v>0</v>
      </c>
      <c r="Y73" s="722">
        <f>ป3!Y32</f>
        <v>0</v>
      </c>
      <c r="Z73" s="722">
        <f>ป3!Z32</f>
        <v>0</v>
      </c>
      <c r="AA73" s="722">
        <f>ป3!AA32</f>
        <v>0</v>
      </c>
      <c r="AB73" s="722">
        <f>ป3!AB32</f>
        <v>0</v>
      </c>
      <c r="AC73" s="722">
        <f>ป3!AC32</f>
        <v>0</v>
      </c>
      <c r="AD73" s="722">
        <f>ป3!AD32</f>
        <v>0</v>
      </c>
      <c r="AE73" s="722">
        <f>ป3!AE32</f>
        <v>0</v>
      </c>
      <c r="AF73" s="722">
        <f>ป3!AF32</f>
        <v>0</v>
      </c>
      <c r="AG73" s="722">
        <f>ป3!AG32</f>
        <v>0</v>
      </c>
      <c r="AH73" s="722">
        <f>ป3!AH32</f>
        <v>0</v>
      </c>
      <c r="AI73" s="722">
        <f>ป3!AI32</f>
        <v>0</v>
      </c>
      <c r="AJ73" s="722">
        <f>ป3!AJ32</f>
        <v>149</v>
      </c>
      <c r="AK73" s="722">
        <f>ป3!AK32</f>
        <v>8</v>
      </c>
      <c r="AL73" s="722">
        <f>ป3!AL32</f>
        <v>1</v>
      </c>
      <c r="AM73" s="722">
        <f>ป3!AM32</f>
        <v>9</v>
      </c>
      <c r="AN73" s="722">
        <f>ป3!AN32</f>
        <v>10</v>
      </c>
      <c r="AO73" s="722">
        <f>ป3!AO32</f>
        <v>1</v>
      </c>
      <c r="AP73" s="722">
        <f>ป3!AP32</f>
        <v>9</v>
      </c>
      <c r="AQ73" s="722">
        <f>ป3!AQ32</f>
        <v>10</v>
      </c>
      <c r="AR73" s="722">
        <f>ป3!AR32</f>
        <v>0</v>
      </c>
      <c r="AS73" s="722">
        <f>ป3!AS32</f>
        <v>0</v>
      </c>
      <c r="AT73" s="722">
        <f>ป3!AT32</f>
        <v>0</v>
      </c>
      <c r="AU73" s="723">
        <f>ป3!AU32</f>
        <v>0</v>
      </c>
      <c r="AV73" s="722">
        <f>ป3!AV32</f>
        <v>0</v>
      </c>
      <c r="AW73" s="722">
        <f>ป3!AW32</f>
        <v>0</v>
      </c>
      <c r="AX73" s="722">
        <f>ป3!AX32</f>
        <v>0</v>
      </c>
      <c r="AY73" s="722">
        <f>ป3!AY32</f>
        <v>0</v>
      </c>
      <c r="AZ73" s="722">
        <f>ป3!AZ32</f>
        <v>0</v>
      </c>
      <c r="BA73" s="723">
        <f>ป3!BA32</f>
        <v>0</v>
      </c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</row>
    <row r="74" spans="1:85" s="35" customFormat="1" hidden="1">
      <c r="A74" s="722">
        <v>63</v>
      </c>
      <c r="B74" s="722" t="str">
        <f>ป3!B33</f>
        <v>บ้านควนนกหว้า</v>
      </c>
      <c r="C74" s="722" t="str">
        <f>ป3!C33</f>
        <v>ปากพะยูน</v>
      </c>
      <c r="D74" s="722">
        <f>ป3!D33</f>
        <v>0</v>
      </c>
      <c r="E74" s="722">
        <f>ป3!E33</f>
        <v>34</v>
      </c>
      <c r="F74" s="722">
        <f>ป3!F33</f>
        <v>4</v>
      </c>
      <c r="G74" s="722" t="str">
        <f>ป3!G33</f>
        <v>ป</v>
      </c>
      <c r="H74" s="722">
        <f>ป3!H33</f>
        <v>25</v>
      </c>
      <c r="I74" s="722">
        <f>ป3!I33</f>
        <v>1</v>
      </c>
      <c r="J74" s="722">
        <f>ป3!J33</f>
        <v>23</v>
      </c>
      <c r="K74" s="722">
        <f>ป3!K33</f>
        <v>1</v>
      </c>
      <c r="L74" s="722">
        <f>ป3!L33</f>
        <v>22</v>
      </c>
      <c r="M74" s="722">
        <f>ป3!M33</f>
        <v>1</v>
      </c>
      <c r="N74" s="722">
        <f>ป3!N33</f>
        <v>20</v>
      </c>
      <c r="O74" s="722">
        <f>ป3!O33</f>
        <v>1</v>
      </c>
      <c r="P74" s="722">
        <f>ป3!P33</f>
        <v>17</v>
      </c>
      <c r="Q74" s="722">
        <f>ป3!Q33</f>
        <v>1</v>
      </c>
      <c r="R74" s="722">
        <f>ป3!R33</f>
        <v>17</v>
      </c>
      <c r="S74" s="722">
        <f>ป3!S33</f>
        <v>1</v>
      </c>
      <c r="T74" s="722">
        <f>ป3!T33</f>
        <v>20</v>
      </c>
      <c r="U74" s="722">
        <f>ป3!U33</f>
        <v>1</v>
      </c>
      <c r="V74" s="722">
        <f>ป3!V33</f>
        <v>15</v>
      </c>
      <c r="W74" s="722">
        <f>ป3!W33</f>
        <v>1</v>
      </c>
      <c r="X74" s="722">
        <f>ป3!X33</f>
        <v>0</v>
      </c>
      <c r="Y74" s="722">
        <f>ป3!Y33</f>
        <v>0</v>
      </c>
      <c r="Z74" s="722">
        <f>ป3!Z33</f>
        <v>0</v>
      </c>
      <c r="AA74" s="722">
        <f>ป3!AA33</f>
        <v>0</v>
      </c>
      <c r="AB74" s="722">
        <f>ป3!AB33</f>
        <v>0</v>
      </c>
      <c r="AC74" s="722">
        <f>ป3!AC33</f>
        <v>0</v>
      </c>
      <c r="AD74" s="722">
        <f>ป3!AD33</f>
        <v>0</v>
      </c>
      <c r="AE74" s="722">
        <f>ป3!AE33</f>
        <v>0</v>
      </c>
      <c r="AF74" s="722">
        <f>ป3!AF33</f>
        <v>0</v>
      </c>
      <c r="AG74" s="722">
        <f>ป3!AG33</f>
        <v>0</v>
      </c>
      <c r="AH74" s="722">
        <f>ป3!AH33</f>
        <v>0</v>
      </c>
      <c r="AI74" s="722">
        <f>ป3!AI33</f>
        <v>0</v>
      </c>
      <c r="AJ74" s="722">
        <f>ป3!AJ33</f>
        <v>159</v>
      </c>
      <c r="AK74" s="722">
        <f>ป3!AK33</f>
        <v>8</v>
      </c>
      <c r="AL74" s="722">
        <f>ป3!AL33</f>
        <v>1</v>
      </c>
      <c r="AM74" s="722">
        <f>ป3!AM33</f>
        <v>9</v>
      </c>
      <c r="AN74" s="722">
        <f>ป3!AN33</f>
        <v>10</v>
      </c>
      <c r="AO74" s="722">
        <f>ป3!AO33</f>
        <v>1</v>
      </c>
      <c r="AP74" s="722">
        <f>ป3!AP33</f>
        <v>9</v>
      </c>
      <c r="AQ74" s="722">
        <f>ป3!AQ33</f>
        <v>10</v>
      </c>
      <c r="AR74" s="722">
        <f>ป3!AR33</f>
        <v>0</v>
      </c>
      <c r="AS74" s="722">
        <f>ป3!AS33</f>
        <v>0</v>
      </c>
      <c r="AT74" s="722">
        <f>ป3!AT33</f>
        <v>0</v>
      </c>
      <c r="AU74" s="723">
        <f>ป3!AU33</f>
        <v>0</v>
      </c>
      <c r="AV74" s="722">
        <f>ป3!AV33</f>
        <v>0</v>
      </c>
      <c r="AW74" s="722">
        <f>ป3!AW33</f>
        <v>0</v>
      </c>
      <c r="AX74" s="722">
        <f>ป3!AX33</f>
        <v>0</v>
      </c>
      <c r="AY74" s="722">
        <f>ป3!AY33</f>
        <v>0</v>
      </c>
      <c r="AZ74" s="722">
        <f>ป3!AZ33</f>
        <v>0</v>
      </c>
      <c r="BA74" s="723">
        <f>ป3!BA33</f>
        <v>0</v>
      </c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</row>
    <row r="75" spans="1:85" s="35" customFormat="1" hidden="1">
      <c r="A75" s="722">
        <v>64</v>
      </c>
      <c r="B75" s="722" t="str">
        <f>ป3!B34</f>
        <v>บ้านลานช้าง(มิตรภาพ 45)</v>
      </c>
      <c r="C75" s="722" t="str">
        <f>ป3!C34</f>
        <v>เขาชัยสน</v>
      </c>
      <c r="D75" s="722">
        <f>ป3!D34</f>
        <v>0</v>
      </c>
      <c r="E75" s="722">
        <f>ป3!E34</f>
        <v>21</v>
      </c>
      <c r="F75" s="722">
        <f>ป3!F34</f>
        <v>4</v>
      </c>
      <c r="G75" s="722" t="str">
        <f>ป3!G34</f>
        <v>ป</v>
      </c>
      <c r="H75" s="722">
        <f>ป3!H34</f>
        <v>27</v>
      </c>
      <c r="I75" s="722">
        <f>ป3!I34</f>
        <v>1</v>
      </c>
      <c r="J75" s="722">
        <f>ป3!J34</f>
        <v>28</v>
      </c>
      <c r="K75" s="722">
        <f>ป3!K34</f>
        <v>1</v>
      </c>
      <c r="L75" s="722">
        <f>ป3!L34</f>
        <v>29</v>
      </c>
      <c r="M75" s="722">
        <f>ป3!M34</f>
        <v>1</v>
      </c>
      <c r="N75" s="722">
        <f>ป3!N34</f>
        <v>26</v>
      </c>
      <c r="O75" s="722">
        <f>ป3!O34</f>
        <v>1</v>
      </c>
      <c r="P75" s="722">
        <f>ป3!P34</f>
        <v>15</v>
      </c>
      <c r="Q75" s="722">
        <f>ป3!Q34</f>
        <v>1</v>
      </c>
      <c r="R75" s="722">
        <f>ป3!R34</f>
        <v>21</v>
      </c>
      <c r="S75" s="722">
        <f>ป3!S34</f>
        <v>1</v>
      </c>
      <c r="T75" s="722">
        <f>ป3!T34</f>
        <v>22</v>
      </c>
      <c r="U75" s="722">
        <f>ป3!U34</f>
        <v>1</v>
      </c>
      <c r="V75" s="722">
        <f>ป3!V34</f>
        <v>23</v>
      </c>
      <c r="W75" s="722">
        <f>ป3!W34</f>
        <v>1</v>
      </c>
      <c r="X75" s="722">
        <f>ป3!X34</f>
        <v>0</v>
      </c>
      <c r="Y75" s="722">
        <f>ป3!Y34</f>
        <v>0</v>
      </c>
      <c r="Z75" s="722">
        <f>ป3!Z34</f>
        <v>0</v>
      </c>
      <c r="AA75" s="722">
        <f>ป3!AA34</f>
        <v>0</v>
      </c>
      <c r="AB75" s="722">
        <f>ป3!AB34</f>
        <v>0</v>
      </c>
      <c r="AC75" s="722">
        <f>ป3!AC34</f>
        <v>0</v>
      </c>
      <c r="AD75" s="722">
        <f>ป3!AD34</f>
        <v>0</v>
      </c>
      <c r="AE75" s="722">
        <f>ป3!AE34</f>
        <v>0</v>
      </c>
      <c r="AF75" s="722">
        <f>ป3!AF34</f>
        <v>0</v>
      </c>
      <c r="AG75" s="722">
        <f>ป3!AG34</f>
        <v>0</v>
      </c>
      <c r="AH75" s="722">
        <f>ป3!AH34</f>
        <v>0</v>
      </c>
      <c r="AI75" s="722">
        <f>ป3!AI34</f>
        <v>0</v>
      </c>
      <c r="AJ75" s="722">
        <f>ป3!AJ34</f>
        <v>191</v>
      </c>
      <c r="AK75" s="722">
        <f>ป3!AK34</f>
        <v>8</v>
      </c>
      <c r="AL75" s="722">
        <f>ป3!AL34</f>
        <v>1</v>
      </c>
      <c r="AM75" s="722">
        <f>ป3!AM34</f>
        <v>10</v>
      </c>
      <c r="AN75" s="722">
        <f>ป3!AN34</f>
        <v>11</v>
      </c>
      <c r="AO75" s="722">
        <f>ป3!AO34</f>
        <v>1</v>
      </c>
      <c r="AP75" s="722">
        <f>ป3!AP34</f>
        <v>10</v>
      </c>
      <c r="AQ75" s="722">
        <f>ป3!AQ34</f>
        <v>11</v>
      </c>
      <c r="AR75" s="722">
        <f>ป3!AR34</f>
        <v>0</v>
      </c>
      <c r="AS75" s="722">
        <f>ป3!AS34</f>
        <v>0</v>
      </c>
      <c r="AT75" s="722">
        <f>ป3!AT34</f>
        <v>0</v>
      </c>
      <c r="AU75" s="723">
        <f>ป3!AU34</f>
        <v>0</v>
      </c>
      <c r="AV75" s="722">
        <f>ป3!AV34</f>
        <v>0</v>
      </c>
      <c r="AW75" s="722">
        <f>ป3!AW34</f>
        <v>0</v>
      </c>
      <c r="AX75" s="722">
        <f>ป3!AX34</f>
        <v>0</v>
      </c>
      <c r="AY75" s="722">
        <f>ป3!AY34</f>
        <v>0</v>
      </c>
      <c r="AZ75" s="722">
        <f>ป3!AZ34</f>
        <v>0</v>
      </c>
      <c r="BA75" s="723">
        <f>ป3!BA34</f>
        <v>0</v>
      </c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</row>
    <row r="76" spans="1:85" s="35" customFormat="1" hidden="1">
      <c r="A76" s="722">
        <v>65</v>
      </c>
      <c r="B76" s="722" t="str">
        <f>ป3!B35</f>
        <v>บ้านโพธิ์ (ชุมคณานุสรณ์)</v>
      </c>
      <c r="C76" s="722" t="str">
        <f>ป3!C35</f>
        <v>ปากพะยูน</v>
      </c>
      <c r="D76" s="722">
        <f>ป3!D35</f>
        <v>0</v>
      </c>
      <c r="E76" s="722">
        <f>ป3!E35</f>
        <v>30</v>
      </c>
      <c r="F76" s="722">
        <f>ป3!F35</f>
        <v>4</v>
      </c>
      <c r="G76" s="722" t="str">
        <f>ป3!G35</f>
        <v>ป</v>
      </c>
      <c r="H76" s="722">
        <f>ป3!H35</f>
        <v>24</v>
      </c>
      <c r="I76" s="722">
        <f>ป3!I35</f>
        <v>1</v>
      </c>
      <c r="J76" s="722">
        <f>ป3!J35</f>
        <v>25</v>
      </c>
      <c r="K76" s="722">
        <f>ป3!K35</f>
        <v>1</v>
      </c>
      <c r="L76" s="722">
        <f>ป3!L35</f>
        <v>21</v>
      </c>
      <c r="M76" s="722">
        <f>ป3!M35</f>
        <v>1</v>
      </c>
      <c r="N76" s="722">
        <f>ป3!N35</f>
        <v>35</v>
      </c>
      <c r="O76" s="722">
        <f>ป3!O35</f>
        <v>1</v>
      </c>
      <c r="P76" s="722">
        <f>ป3!P35</f>
        <v>24</v>
      </c>
      <c r="Q76" s="722">
        <f>ป3!Q35</f>
        <v>1</v>
      </c>
      <c r="R76" s="722">
        <f>ป3!R35</f>
        <v>25</v>
      </c>
      <c r="S76" s="722">
        <f>ป3!S35</f>
        <v>1</v>
      </c>
      <c r="T76" s="722">
        <f>ป3!T35</f>
        <v>32</v>
      </c>
      <c r="U76" s="722">
        <f>ป3!U35</f>
        <v>1</v>
      </c>
      <c r="V76" s="722">
        <f>ป3!V35</f>
        <v>23</v>
      </c>
      <c r="W76" s="722">
        <f>ป3!W35</f>
        <v>1</v>
      </c>
      <c r="X76" s="722">
        <f>ป3!X35</f>
        <v>0</v>
      </c>
      <c r="Y76" s="722">
        <f>ป3!Y35</f>
        <v>0</v>
      </c>
      <c r="Z76" s="722">
        <f>ป3!Z35</f>
        <v>0</v>
      </c>
      <c r="AA76" s="722">
        <f>ป3!AA35</f>
        <v>0</v>
      </c>
      <c r="AB76" s="722">
        <f>ป3!AB35</f>
        <v>0</v>
      </c>
      <c r="AC76" s="722">
        <f>ป3!AC35</f>
        <v>0</v>
      </c>
      <c r="AD76" s="722">
        <f>ป3!AD35</f>
        <v>0</v>
      </c>
      <c r="AE76" s="722">
        <f>ป3!AE35</f>
        <v>0</v>
      </c>
      <c r="AF76" s="722">
        <f>ป3!AF35</f>
        <v>0</v>
      </c>
      <c r="AG76" s="722">
        <f>ป3!AG35</f>
        <v>0</v>
      </c>
      <c r="AH76" s="722">
        <f>ป3!AH35</f>
        <v>0</v>
      </c>
      <c r="AI76" s="722">
        <f>ป3!AI35</f>
        <v>0</v>
      </c>
      <c r="AJ76" s="722">
        <f>ป3!AJ35</f>
        <v>209</v>
      </c>
      <c r="AK76" s="722">
        <f>ป3!AK35</f>
        <v>8</v>
      </c>
      <c r="AL76" s="722">
        <f>ป3!AL35</f>
        <v>1</v>
      </c>
      <c r="AM76" s="722">
        <f>ป3!AM35</f>
        <v>10</v>
      </c>
      <c r="AN76" s="722">
        <f>ป3!AN35</f>
        <v>11</v>
      </c>
      <c r="AO76" s="722">
        <f>ป3!AO35</f>
        <v>1</v>
      </c>
      <c r="AP76" s="722">
        <f>ป3!AP35</f>
        <v>10</v>
      </c>
      <c r="AQ76" s="722">
        <f>ป3!AQ35</f>
        <v>11</v>
      </c>
      <c r="AR76" s="722">
        <f>ป3!AR35</f>
        <v>0</v>
      </c>
      <c r="AS76" s="722">
        <f>ป3!AS35</f>
        <v>0</v>
      </c>
      <c r="AT76" s="722">
        <f>ป3!AT35</f>
        <v>0</v>
      </c>
      <c r="AU76" s="723">
        <f>ป3!AU35</f>
        <v>0</v>
      </c>
      <c r="AV76" s="722">
        <f>ป3!AV35</f>
        <v>0</v>
      </c>
      <c r="AW76" s="722">
        <f>ป3!AW35</f>
        <v>0</v>
      </c>
      <c r="AX76" s="722">
        <f>ป3!AX35</f>
        <v>0</v>
      </c>
      <c r="AY76" s="722">
        <f>ป3!AY35</f>
        <v>0</v>
      </c>
      <c r="AZ76" s="722">
        <f>ป3!AZ35</f>
        <v>0</v>
      </c>
      <c r="BA76" s="723">
        <f>ป3!BA35</f>
        <v>0</v>
      </c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</row>
    <row r="77" spans="1:85" s="35" customFormat="1" hidden="1">
      <c r="A77" s="722">
        <v>66</v>
      </c>
      <c r="B77" s="722" t="str">
        <f>ป3!B36</f>
        <v>วัดหัวควน</v>
      </c>
      <c r="C77" s="722" t="str">
        <f>ป3!C36</f>
        <v>ปากพะยูน</v>
      </c>
      <c r="D77" s="722">
        <f>ป3!D36</f>
        <v>0</v>
      </c>
      <c r="E77" s="722">
        <f>ป3!E36</f>
        <v>27</v>
      </c>
      <c r="F77" s="722">
        <f>ป3!F36</f>
        <v>4</v>
      </c>
      <c r="G77" s="722" t="str">
        <f>ป3!G36</f>
        <v>ป</v>
      </c>
      <c r="H77" s="722">
        <f>ป3!H36</f>
        <v>25</v>
      </c>
      <c r="I77" s="722">
        <f>ป3!I36</f>
        <v>1</v>
      </c>
      <c r="J77" s="722">
        <f>ป3!J36</f>
        <v>23</v>
      </c>
      <c r="K77" s="722">
        <f>ป3!K36</f>
        <v>1</v>
      </c>
      <c r="L77" s="722">
        <f>ป3!L36</f>
        <v>29</v>
      </c>
      <c r="M77" s="722">
        <f>ป3!M36</f>
        <v>1</v>
      </c>
      <c r="N77" s="722">
        <f>ป3!N36</f>
        <v>26</v>
      </c>
      <c r="O77" s="722">
        <f>ป3!O36</f>
        <v>1</v>
      </c>
      <c r="P77" s="722">
        <f>ป3!P36</f>
        <v>31</v>
      </c>
      <c r="Q77" s="722">
        <f>ป3!Q36</f>
        <v>1</v>
      </c>
      <c r="R77" s="722">
        <f>ป3!R36</f>
        <v>36</v>
      </c>
      <c r="S77" s="722">
        <f>ป3!S36</f>
        <v>1</v>
      </c>
      <c r="T77" s="722">
        <f>ป3!T36</f>
        <v>25</v>
      </c>
      <c r="U77" s="722">
        <f>ป3!U36</f>
        <v>1</v>
      </c>
      <c r="V77" s="722">
        <f>ป3!V36</f>
        <v>31</v>
      </c>
      <c r="W77" s="722">
        <f>ป3!W36</f>
        <v>1</v>
      </c>
      <c r="X77" s="722">
        <f>ป3!X36</f>
        <v>0</v>
      </c>
      <c r="Y77" s="722">
        <f>ป3!Y36</f>
        <v>0</v>
      </c>
      <c r="Z77" s="722">
        <f>ป3!Z36</f>
        <v>0</v>
      </c>
      <c r="AA77" s="722">
        <f>ป3!AA36</f>
        <v>0</v>
      </c>
      <c r="AB77" s="722">
        <f>ป3!AB36</f>
        <v>0</v>
      </c>
      <c r="AC77" s="722">
        <f>ป3!AC36</f>
        <v>0</v>
      </c>
      <c r="AD77" s="722">
        <f>ป3!AD36</f>
        <v>0</v>
      </c>
      <c r="AE77" s="722">
        <f>ป3!AE36</f>
        <v>0</v>
      </c>
      <c r="AF77" s="722">
        <f>ป3!AF36</f>
        <v>0</v>
      </c>
      <c r="AG77" s="722">
        <f>ป3!AG36</f>
        <v>0</v>
      </c>
      <c r="AH77" s="722">
        <f>ป3!AH36</f>
        <v>0</v>
      </c>
      <c r="AI77" s="722">
        <f>ป3!AI36</f>
        <v>0</v>
      </c>
      <c r="AJ77" s="722">
        <f>ป3!AJ36</f>
        <v>226</v>
      </c>
      <c r="AK77" s="722">
        <f>ป3!AK36</f>
        <v>8</v>
      </c>
      <c r="AL77" s="722">
        <f>ป3!AL36</f>
        <v>1</v>
      </c>
      <c r="AM77" s="722">
        <f>ป3!AM36</f>
        <v>11</v>
      </c>
      <c r="AN77" s="722">
        <f>ป3!AN36</f>
        <v>12</v>
      </c>
      <c r="AO77" s="722">
        <f>ป3!AO36</f>
        <v>1</v>
      </c>
      <c r="AP77" s="722">
        <f>ป3!AP36</f>
        <v>11</v>
      </c>
      <c r="AQ77" s="722">
        <f>ป3!AQ36</f>
        <v>12</v>
      </c>
      <c r="AR77" s="722">
        <f>ป3!AR36</f>
        <v>0</v>
      </c>
      <c r="AS77" s="722">
        <f>ป3!AS36</f>
        <v>0</v>
      </c>
      <c r="AT77" s="722">
        <f>ป3!AT36</f>
        <v>0</v>
      </c>
      <c r="AU77" s="723">
        <f>ป3!AU36</f>
        <v>0</v>
      </c>
      <c r="AV77" s="722">
        <f>ป3!AV36</f>
        <v>0</v>
      </c>
      <c r="AW77" s="722">
        <f>ป3!AW36</f>
        <v>0</v>
      </c>
      <c r="AX77" s="722">
        <f>ป3!AX36</f>
        <v>0</v>
      </c>
      <c r="AY77" s="722">
        <f>ป3!AY36</f>
        <v>0</v>
      </c>
      <c r="AZ77" s="722">
        <f>ป3!AZ36</f>
        <v>0</v>
      </c>
      <c r="BA77" s="723">
        <f>ป3!BA36</f>
        <v>0</v>
      </c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</row>
    <row r="78" spans="1:85" s="35" customFormat="1" hidden="1">
      <c r="A78" s="722">
        <v>67</v>
      </c>
      <c r="B78" s="722" t="str">
        <f>ป3!B37</f>
        <v>บ้านท่าลาด</v>
      </c>
      <c r="C78" s="722" t="str">
        <f>ป3!C37</f>
        <v>เขาชัยสน</v>
      </c>
      <c r="D78" s="722">
        <f>ป3!D37</f>
        <v>0</v>
      </c>
      <c r="E78" s="722">
        <f>ป3!E37</f>
        <v>20</v>
      </c>
      <c r="F78" s="722">
        <f>ป3!F37</f>
        <v>1</v>
      </c>
      <c r="G78" s="722" t="str">
        <f>ป3!G37</f>
        <v>ป</v>
      </c>
      <c r="H78" s="722">
        <f>ป3!H37</f>
        <v>23</v>
      </c>
      <c r="I78" s="722">
        <f>ป3!I37</f>
        <v>1</v>
      </c>
      <c r="J78" s="722">
        <f>ป3!J37</f>
        <v>36</v>
      </c>
      <c r="K78" s="722">
        <f>ป3!K37</f>
        <v>1</v>
      </c>
      <c r="L78" s="722">
        <f>ป3!L37</f>
        <v>25</v>
      </c>
      <c r="M78" s="722">
        <f>ป3!M37</f>
        <v>1</v>
      </c>
      <c r="N78" s="722">
        <f>ป3!N37</f>
        <v>26</v>
      </c>
      <c r="O78" s="722">
        <f>ป3!O37</f>
        <v>1</v>
      </c>
      <c r="P78" s="722">
        <f>ป3!P37</f>
        <v>44</v>
      </c>
      <c r="Q78" s="722">
        <f>ป3!Q37</f>
        <v>1</v>
      </c>
      <c r="R78" s="722">
        <f>ป3!R37</f>
        <v>28</v>
      </c>
      <c r="S78" s="722">
        <f>ป3!S37</f>
        <v>1</v>
      </c>
      <c r="T78" s="722">
        <f>ป3!T37</f>
        <v>39</v>
      </c>
      <c r="U78" s="722">
        <f>ป3!U37</f>
        <v>1</v>
      </c>
      <c r="V78" s="722">
        <f>ป3!V37</f>
        <v>21</v>
      </c>
      <c r="W78" s="722">
        <f>ป3!W37</f>
        <v>1</v>
      </c>
      <c r="X78" s="722">
        <f>ป3!X37</f>
        <v>0</v>
      </c>
      <c r="Y78" s="722">
        <f>ป3!Y37</f>
        <v>0</v>
      </c>
      <c r="Z78" s="722">
        <f>ป3!Z37</f>
        <v>0</v>
      </c>
      <c r="AA78" s="722">
        <f>ป3!AA37</f>
        <v>0</v>
      </c>
      <c r="AB78" s="722">
        <f>ป3!AB37</f>
        <v>0</v>
      </c>
      <c r="AC78" s="722">
        <f>ป3!AC37</f>
        <v>0</v>
      </c>
      <c r="AD78" s="722">
        <f>ป3!AD37</f>
        <v>0</v>
      </c>
      <c r="AE78" s="722">
        <f>ป3!AE37</f>
        <v>0</v>
      </c>
      <c r="AF78" s="722">
        <f>ป3!AF37</f>
        <v>0</v>
      </c>
      <c r="AG78" s="722">
        <f>ป3!AG37</f>
        <v>0</v>
      </c>
      <c r="AH78" s="722">
        <f>ป3!AH37</f>
        <v>0</v>
      </c>
      <c r="AI78" s="722">
        <f>ป3!AI37</f>
        <v>0</v>
      </c>
      <c r="AJ78" s="722">
        <f>ป3!AJ37</f>
        <v>242</v>
      </c>
      <c r="AK78" s="722">
        <f>ป3!AK37</f>
        <v>8</v>
      </c>
      <c r="AL78" s="722">
        <f>ป3!AL37</f>
        <v>1</v>
      </c>
      <c r="AM78" s="722">
        <f>ป3!AM37</f>
        <v>12</v>
      </c>
      <c r="AN78" s="722">
        <f>ป3!AN37</f>
        <v>13</v>
      </c>
      <c r="AO78" s="722">
        <f>ป3!AO37</f>
        <v>1</v>
      </c>
      <c r="AP78" s="722">
        <f>ป3!AP37</f>
        <v>11</v>
      </c>
      <c r="AQ78" s="722">
        <f>ป3!AQ37</f>
        <v>12</v>
      </c>
      <c r="AR78" s="722">
        <f>ป3!AR37</f>
        <v>0</v>
      </c>
      <c r="AS78" s="722">
        <f>ป3!AS37</f>
        <v>1</v>
      </c>
      <c r="AT78" s="722">
        <f>ป3!AT37</f>
        <v>1</v>
      </c>
      <c r="AU78" s="723">
        <f>ป3!AU37</f>
        <v>8.3333333333333321</v>
      </c>
      <c r="AV78" s="722">
        <f>ป3!AV37</f>
        <v>0</v>
      </c>
      <c r="AW78" s="722">
        <f>ป3!AW37</f>
        <v>0</v>
      </c>
      <c r="AX78" s="722">
        <f>ป3!AX37</f>
        <v>0</v>
      </c>
      <c r="AY78" s="722">
        <f>ป3!AY37</f>
        <v>0</v>
      </c>
      <c r="AZ78" s="722">
        <f>ป3!AZ37</f>
        <v>1</v>
      </c>
      <c r="BA78" s="723">
        <f>ป3!BA37</f>
        <v>8.3333333333333321</v>
      </c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</row>
    <row r="79" spans="1:85" s="35" customFormat="1">
      <c r="A79" s="722">
        <v>68</v>
      </c>
      <c r="B79" s="722" t="str">
        <f>ป3!B38</f>
        <v>บ้านท่าเชียด</v>
      </c>
      <c r="C79" s="722" t="str">
        <f>ป3!C38</f>
        <v>ตะโหมด</v>
      </c>
      <c r="D79" s="722">
        <f>ป3!D38</f>
        <v>0</v>
      </c>
      <c r="E79" s="722">
        <f>ป3!E38</f>
        <v>25</v>
      </c>
      <c r="F79" s="722">
        <f>ป3!F38</f>
        <v>4</v>
      </c>
      <c r="G79" s="722" t="str">
        <f>ป3!G38</f>
        <v>ป</v>
      </c>
      <c r="H79" s="722">
        <f>ป3!H38</f>
        <v>29</v>
      </c>
      <c r="I79" s="722">
        <f>ป3!I38</f>
        <v>1</v>
      </c>
      <c r="J79" s="722">
        <f>ป3!J38</f>
        <v>26</v>
      </c>
      <c r="K79" s="722">
        <f>ป3!K38</f>
        <v>1</v>
      </c>
      <c r="L79" s="722">
        <f>ป3!L38</f>
        <v>28</v>
      </c>
      <c r="M79" s="722">
        <f>ป3!M38</f>
        <v>1</v>
      </c>
      <c r="N79" s="722">
        <f>ป3!N38</f>
        <v>18</v>
      </c>
      <c r="O79" s="722">
        <f>ป3!O38</f>
        <v>1</v>
      </c>
      <c r="P79" s="722">
        <f>ป3!P38</f>
        <v>26</v>
      </c>
      <c r="Q79" s="722">
        <f>ป3!Q38</f>
        <v>1</v>
      </c>
      <c r="R79" s="722">
        <f>ป3!R38</f>
        <v>22</v>
      </c>
      <c r="S79" s="722">
        <f>ป3!S38</f>
        <v>1</v>
      </c>
      <c r="T79" s="722">
        <f>ป3!T38</f>
        <v>11</v>
      </c>
      <c r="U79" s="722">
        <f>ป3!U38</f>
        <v>1</v>
      </c>
      <c r="V79" s="722">
        <f>ป3!V38</f>
        <v>34</v>
      </c>
      <c r="W79" s="722">
        <f>ป3!W38</f>
        <v>1</v>
      </c>
      <c r="X79" s="722">
        <f>ป3!X38</f>
        <v>0</v>
      </c>
      <c r="Y79" s="722">
        <f>ป3!Y38</f>
        <v>0</v>
      </c>
      <c r="Z79" s="722">
        <f>ป3!Z38</f>
        <v>0</v>
      </c>
      <c r="AA79" s="722">
        <f>ป3!AA38</f>
        <v>0</v>
      </c>
      <c r="AB79" s="722">
        <f>ป3!AB38</f>
        <v>0</v>
      </c>
      <c r="AC79" s="722">
        <f>ป3!AC38</f>
        <v>0</v>
      </c>
      <c r="AD79" s="722">
        <f>ป3!AD38</f>
        <v>0</v>
      </c>
      <c r="AE79" s="722">
        <f>ป3!AE38</f>
        <v>0</v>
      </c>
      <c r="AF79" s="722">
        <f>ป3!AF38</f>
        <v>0</v>
      </c>
      <c r="AG79" s="722">
        <f>ป3!AG38</f>
        <v>0</v>
      </c>
      <c r="AH79" s="722">
        <f>ป3!AH38</f>
        <v>0</v>
      </c>
      <c r="AI79" s="722">
        <f>ป3!AI38</f>
        <v>0</v>
      </c>
      <c r="AJ79" s="722">
        <f>ป3!AJ38</f>
        <v>194</v>
      </c>
      <c r="AK79" s="722">
        <f>ป3!AK38</f>
        <v>8</v>
      </c>
      <c r="AL79" s="722">
        <f>ป3!AL38</f>
        <v>1</v>
      </c>
      <c r="AM79" s="722">
        <f>ป3!AM38</f>
        <v>9</v>
      </c>
      <c r="AN79" s="722">
        <f>ป3!AN38</f>
        <v>10</v>
      </c>
      <c r="AO79" s="722">
        <f>ป3!AO38</f>
        <v>1</v>
      </c>
      <c r="AP79" s="722">
        <f>ป3!AP38</f>
        <v>10</v>
      </c>
      <c r="AQ79" s="722">
        <f>ป3!AQ38</f>
        <v>11</v>
      </c>
      <c r="AR79" s="722">
        <f>ป3!AR38</f>
        <v>0</v>
      </c>
      <c r="AS79" s="722">
        <f>ป3!AS38</f>
        <v>-1</v>
      </c>
      <c r="AT79" s="722">
        <f>ป3!AT38</f>
        <v>-1</v>
      </c>
      <c r="AU79" s="723">
        <f>ป3!AU38</f>
        <v>-9.0909090909090917</v>
      </c>
      <c r="AV79" s="722">
        <f>ป3!AV38</f>
        <v>0</v>
      </c>
      <c r="AW79" s="722">
        <f>ป3!AW38</f>
        <v>0</v>
      </c>
      <c r="AX79" s="722">
        <f>ป3!AX38</f>
        <v>0</v>
      </c>
      <c r="AY79" s="722">
        <f>ป3!AY38</f>
        <v>0</v>
      </c>
      <c r="AZ79" s="722">
        <f>ป3!AZ38</f>
        <v>-1</v>
      </c>
      <c r="BA79" s="723">
        <f>ป3!BA38</f>
        <v>-9.0909090909090917</v>
      </c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</row>
    <row r="80" spans="1:85" s="35" customFormat="1" hidden="1">
      <c r="A80" s="722">
        <v>69</v>
      </c>
      <c r="B80" s="722" t="str">
        <f>ป3!B39</f>
        <v>อนุบาลกงหรา</v>
      </c>
      <c r="C80" s="722" t="str">
        <f>ป3!C39</f>
        <v>กงหรา</v>
      </c>
      <c r="D80" s="722">
        <f>ป3!D39</f>
        <v>0</v>
      </c>
      <c r="E80" s="722">
        <f>ป3!E39</f>
        <v>26</v>
      </c>
      <c r="F80" s="722">
        <f>ป3!F39</f>
        <v>4</v>
      </c>
      <c r="G80" s="722" t="str">
        <f>ป3!G39</f>
        <v>ป</v>
      </c>
      <c r="H80" s="722">
        <f>ป3!H39</f>
        <v>27</v>
      </c>
      <c r="I80" s="722">
        <f>ป3!I39</f>
        <v>1</v>
      </c>
      <c r="J80" s="722">
        <f>ป3!J39</f>
        <v>28</v>
      </c>
      <c r="K80" s="722">
        <f>ป3!K39</f>
        <v>1</v>
      </c>
      <c r="L80" s="722">
        <f>ป3!L39</f>
        <v>23</v>
      </c>
      <c r="M80" s="722">
        <f>ป3!M39</f>
        <v>1</v>
      </c>
      <c r="N80" s="722">
        <f>ป3!N39</f>
        <v>28</v>
      </c>
      <c r="O80" s="722">
        <f>ป3!O39</f>
        <v>1</v>
      </c>
      <c r="P80" s="722">
        <f>ป3!P39</f>
        <v>22</v>
      </c>
      <c r="Q80" s="722">
        <f>ป3!Q39</f>
        <v>1</v>
      </c>
      <c r="R80" s="722">
        <f>ป3!R39</f>
        <v>27</v>
      </c>
      <c r="S80" s="722">
        <f>ป3!S39</f>
        <v>1</v>
      </c>
      <c r="T80" s="722">
        <f>ป3!T39</f>
        <v>26</v>
      </c>
      <c r="U80" s="722">
        <f>ป3!U39</f>
        <v>1</v>
      </c>
      <c r="V80" s="722">
        <f>ป3!V39</f>
        <v>26</v>
      </c>
      <c r="W80" s="722">
        <f>ป3!W39</f>
        <v>1</v>
      </c>
      <c r="X80" s="722">
        <f>ป3!X39</f>
        <v>0</v>
      </c>
      <c r="Y80" s="722">
        <f>ป3!Y39</f>
        <v>0</v>
      </c>
      <c r="Z80" s="722">
        <f>ป3!Z39</f>
        <v>0</v>
      </c>
      <c r="AA80" s="722">
        <f>ป3!AA39</f>
        <v>0</v>
      </c>
      <c r="AB80" s="722">
        <f>ป3!AB39</f>
        <v>0</v>
      </c>
      <c r="AC80" s="722">
        <f>ป3!AC39</f>
        <v>0</v>
      </c>
      <c r="AD80" s="722">
        <f>ป3!AD39</f>
        <v>0</v>
      </c>
      <c r="AE80" s="722">
        <f>ป3!AE39</f>
        <v>0</v>
      </c>
      <c r="AF80" s="722">
        <f>ป3!AF39</f>
        <v>0</v>
      </c>
      <c r="AG80" s="722">
        <f>ป3!AG39</f>
        <v>0</v>
      </c>
      <c r="AH80" s="722">
        <f>ป3!AH39</f>
        <v>0</v>
      </c>
      <c r="AI80" s="722">
        <f>ป3!AI39</f>
        <v>0</v>
      </c>
      <c r="AJ80" s="722">
        <f>ป3!AJ39</f>
        <v>207</v>
      </c>
      <c r="AK80" s="722">
        <f>ป3!AK39</f>
        <v>8</v>
      </c>
      <c r="AL80" s="722">
        <f>ป3!AL39</f>
        <v>1</v>
      </c>
      <c r="AM80" s="722">
        <f>ป3!AM39</f>
        <v>11</v>
      </c>
      <c r="AN80" s="722">
        <f>ป3!AN39</f>
        <v>12</v>
      </c>
      <c r="AO80" s="722">
        <f>ป3!AO39</f>
        <v>1</v>
      </c>
      <c r="AP80" s="722">
        <f>ป3!AP39</f>
        <v>10</v>
      </c>
      <c r="AQ80" s="722">
        <f>ป3!AQ39</f>
        <v>11</v>
      </c>
      <c r="AR80" s="722">
        <f>ป3!AR39</f>
        <v>0</v>
      </c>
      <c r="AS80" s="722">
        <f>ป3!AS39</f>
        <v>1</v>
      </c>
      <c r="AT80" s="722">
        <f>ป3!AT39</f>
        <v>1</v>
      </c>
      <c r="AU80" s="723">
        <f>ป3!AU39</f>
        <v>9.0909090909090917</v>
      </c>
      <c r="AV80" s="722">
        <f>ป3!AV39</f>
        <v>0</v>
      </c>
      <c r="AW80" s="722">
        <f>ป3!AW39</f>
        <v>0</v>
      </c>
      <c r="AX80" s="722">
        <f>ป3!AX39</f>
        <v>0</v>
      </c>
      <c r="AY80" s="722">
        <f>ป3!AY39</f>
        <v>0</v>
      </c>
      <c r="AZ80" s="722">
        <f>ป3!AZ39</f>
        <v>1</v>
      </c>
      <c r="BA80" s="723">
        <f>ป3!BA39</f>
        <v>9.0909090909090917</v>
      </c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  <c r="BV80" s="53"/>
      <c r="BW80" s="53"/>
      <c r="BX80" s="53"/>
      <c r="BY80" s="53"/>
      <c r="BZ80" s="53"/>
      <c r="CA80" s="53"/>
      <c r="CB80" s="53"/>
      <c r="CC80" s="53"/>
      <c r="CD80" s="53"/>
      <c r="CE80" s="53"/>
      <c r="CF80" s="53"/>
      <c r="CG80" s="53"/>
    </row>
    <row r="81" spans="1:85" s="35" customFormat="1" hidden="1">
      <c r="A81" s="722">
        <v>70</v>
      </c>
      <c r="B81" s="722" t="str">
        <f>ป3!B40</f>
        <v>บ้านป่าแก่</v>
      </c>
      <c r="C81" s="722" t="str">
        <f>ป3!C40</f>
        <v>กงหรา</v>
      </c>
      <c r="D81" s="722">
        <f>ป3!D40</f>
        <v>0</v>
      </c>
      <c r="E81" s="722">
        <f>ป3!E40</f>
        <v>26</v>
      </c>
      <c r="F81" s="722">
        <f>ป3!F40</f>
        <v>4</v>
      </c>
      <c r="G81" s="722" t="str">
        <f>ป3!G40</f>
        <v>ป</v>
      </c>
      <c r="H81" s="722">
        <f>ป3!H40</f>
        <v>19</v>
      </c>
      <c r="I81" s="722">
        <f>ป3!I40</f>
        <v>1</v>
      </c>
      <c r="J81" s="722">
        <f>ป3!J40</f>
        <v>29</v>
      </c>
      <c r="K81" s="722">
        <f>ป3!K40</f>
        <v>1</v>
      </c>
      <c r="L81" s="722">
        <f>ป3!L40</f>
        <v>28</v>
      </c>
      <c r="M81" s="722">
        <f>ป3!M40</f>
        <v>1</v>
      </c>
      <c r="N81" s="722">
        <f>ป3!N40</f>
        <v>29</v>
      </c>
      <c r="O81" s="722">
        <f>ป3!O40</f>
        <v>1</v>
      </c>
      <c r="P81" s="722">
        <f>ป3!P40</f>
        <v>27</v>
      </c>
      <c r="Q81" s="722">
        <f>ป3!Q40</f>
        <v>1</v>
      </c>
      <c r="R81" s="722">
        <f>ป3!R40</f>
        <v>32</v>
      </c>
      <c r="S81" s="722">
        <f>ป3!S40</f>
        <v>1</v>
      </c>
      <c r="T81" s="722">
        <f>ป3!T40</f>
        <v>30</v>
      </c>
      <c r="U81" s="722">
        <f>ป3!U40</f>
        <v>1</v>
      </c>
      <c r="V81" s="722">
        <f>ป3!V40</f>
        <v>29</v>
      </c>
      <c r="W81" s="722">
        <f>ป3!W40</f>
        <v>1</v>
      </c>
      <c r="X81" s="722">
        <f>ป3!X40</f>
        <v>0</v>
      </c>
      <c r="Y81" s="722">
        <f>ป3!Y40</f>
        <v>0</v>
      </c>
      <c r="Z81" s="722">
        <f>ป3!Z40</f>
        <v>0</v>
      </c>
      <c r="AA81" s="722">
        <f>ป3!AA40</f>
        <v>0</v>
      </c>
      <c r="AB81" s="722">
        <f>ป3!AB40</f>
        <v>0</v>
      </c>
      <c r="AC81" s="722">
        <f>ป3!AC40</f>
        <v>0</v>
      </c>
      <c r="AD81" s="722">
        <f>ป3!AD40</f>
        <v>0</v>
      </c>
      <c r="AE81" s="722">
        <f>ป3!AE40</f>
        <v>0</v>
      </c>
      <c r="AF81" s="722">
        <f>ป3!AF40</f>
        <v>0</v>
      </c>
      <c r="AG81" s="722">
        <f>ป3!AG40</f>
        <v>0</v>
      </c>
      <c r="AH81" s="722">
        <f>ป3!AH40</f>
        <v>0</v>
      </c>
      <c r="AI81" s="722">
        <f>ป3!AI40</f>
        <v>0</v>
      </c>
      <c r="AJ81" s="722">
        <f>ป3!AJ40</f>
        <v>223</v>
      </c>
      <c r="AK81" s="722">
        <f>ป3!AK40</f>
        <v>8</v>
      </c>
      <c r="AL81" s="722">
        <f>ป3!AL40</f>
        <v>1</v>
      </c>
      <c r="AM81" s="722">
        <f>ป3!AM40</f>
        <v>11</v>
      </c>
      <c r="AN81" s="722">
        <f>ป3!AN40</f>
        <v>12</v>
      </c>
      <c r="AO81" s="722">
        <f>ป3!AO40</f>
        <v>1</v>
      </c>
      <c r="AP81" s="722">
        <f>ป3!AP40</f>
        <v>10</v>
      </c>
      <c r="AQ81" s="722">
        <f>ป3!AQ40</f>
        <v>11</v>
      </c>
      <c r="AR81" s="722">
        <f>ป3!AR40</f>
        <v>0</v>
      </c>
      <c r="AS81" s="722">
        <f>ป3!AS40</f>
        <v>1</v>
      </c>
      <c r="AT81" s="722">
        <f>ป3!AT40</f>
        <v>1</v>
      </c>
      <c r="AU81" s="723">
        <f>ป3!AU40</f>
        <v>9.0909090909090917</v>
      </c>
      <c r="AV81" s="722">
        <f>ป3!AV40</f>
        <v>1</v>
      </c>
      <c r="AW81" s="722">
        <f>ป3!AW40</f>
        <v>0</v>
      </c>
      <c r="AX81" s="722">
        <f>ป3!AX40</f>
        <v>0</v>
      </c>
      <c r="AY81" s="722">
        <f>ป3!AY40</f>
        <v>0</v>
      </c>
      <c r="AZ81" s="722">
        <f>ป3!AZ40</f>
        <v>0</v>
      </c>
      <c r="BA81" s="723">
        <f>ป3!BA40</f>
        <v>0</v>
      </c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</row>
    <row r="82" spans="1:85" s="35" customFormat="1" hidden="1">
      <c r="A82" s="722">
        <v>71</v>
      </c>
      <c r="B82" s="722" t="str">
        <f>ป3!B41</f>
        <v>วัดควนเผยอ</v>
      </c>
      <c r="C82" s="722" t="str">
        <f>ป3!C41</f>
        <v>ปากพะยูน</v>
      </c>
      <c r="D82" s="722">
        <f>ป3!D41</f>
        <v>0</v>
      </c>
      <c r="E82" s="722">
        <f>ป3!E41</f>
        <v>22</v>
      </c>
      <c r="F82" s="722">
        <f>ป3!F41</f>
        <v>4</v>
      </c>
      <c r="G82" s="722" t="str">
        <f>ป3!G41</f>
        <v>ป</v>
      </c>
      <c r="H82" s="722">
        <f>ป3!H41</f>
        <v>12</v>
      </c>
      <c r="I82" s="722">
        <f>ป3!I41</f>
        <v>1</v>
      </c>
      <c r="J82" s="722">
        <f>ป3!J41</f>
        <v>21</v>
      </c>
      <c r="K82" s="722">
        <f>ป3!K41</f>
        <v>1</v>
      </c>
      <c r="L82" s="722">
        <f>ป3!L41</f>
        <v>23</v>
      </c>
      <c r="M82" s="722">
        <f>ป3!M41</f>
        <v>1</v>
      </c>
      <c r="N82" s="722">
        <f>ป3!N41</f>
        <v>17</v>
      </c>
      <c r="O82" s="722">
        <f>ป3!O41</f>
        <v>1</v>
      </c>
      <c r="P82" s="722">
        <f>ป3!P41</f>
        <v>21</v>
      </c>
      <c r="Q82" s="722">
        <f>ป3!Q41</f>
        <v>1</v>
      </c>
      <c r="R82" s="722">
        <f>ป3!R41</f>
        <v>16</v>
      </c>
      <c r="S82" s="722">
        <f>ป3!S41</f>
        <v>1</v>
      </c>
      <c r="T82" s="722">
        <f>ป3!T41</f>
        <v>13</v>
      </c>
      <c r="U82" s="722">
        <f>ป3!U41</f>
        <v>1</v>
      </c>
      <c r="V82" s="722">
        <f>ป3!V41</f>
        <v>23</v>
      </c>
      <c r="W82" s="722">
        <f>ป3!W41</f>
        <v>1</v>
      </c>
      <c r="X82" s="722">
        <f>ป3!X41</f>
        <v>0</v>
      </c>
      <c r="Y82" s="722">
        <f>ป3!Y41</f>
        <v>0</v>
      </c>
      <c r="Z82" s="722">
        <f>ป3!Z41</f>
        <v>0</v>
      </c>
      <c r="AA82" s="722">
        <f>ป3!AA41</f>
        <v>0</v>
      </c>
      <c r="AB82" s="722">
        <f>ป3!AB41</f>
        <v>0</v>
      </c>
      <c r="AC82" s="722">
        <f>ป3!AC41</f>
        <v>0</v>
      </c>
      <c r="AD82" s="722">
        <f>ป3!AD41</f>
        <v>0</v>
      </c>
      <c r="AE82" s="722">
        <f>ป3!AE41</f>
        <v>0</v>
      </c>
      <c r="AF82" s="722">
        <f>ป3!AF41</f>
        <v>0</v>
      </c>
      <c r="AG82" s="722">
        <f>ป3!AG41</f>
        <v>0</v>
      </c>
      <c r="AH82" s="722">
        <f>ป3!AH41</f>
        <v>0</v>
      </c>
      <c r="AI82" s="722">
        <f>ป3!AI41</f>
        <v>0</v>
      </c>
      <c r="AJ82" s="722">
        <f>ป3!AJ41</f>
        <v>146</v>
      </c>
      <c r="AK82" s="722">
        <f>ป3!AK41</f>
        <v>8</v>
      </c>
      <c r="AL82" s="722">
        <f>ป3!AL41</f>
        <v>1</v>
      </c>
      <c r="AM82" s="722">
        <f>ป3!AM41</f>
        <v>10</v>
      </c>
      <c r="AN82" s="722">
        <f>ป3!AN41</f>
        <v>11</v>
      </c>
      <c r="AO82" s="722">
        <f>ป3!AO41</f>
        <v>1</v>
      </c>
      <c r="AP82" s="722">
        <f>ป3!AP41</f>
        <v>9</v>
      </c>
      <c r="AQ82" s="722">
        <f>ป3!AQ41</f>
        <v>10</v>
      </c>
      <c r="AR82" s="722">
        <f>ป3!AR41</f>
        <v>0</v>
      </c>
      <c r="AS82" s="722">
        <f>ป3!AS41</f>
        <v>1</v>
      </c>
      <c r="AT82" s="722">
        <f>ป3!AT41</f>
        <v>1</v>
      </c>
      <c r="AU82" s="723">
        <f>ป3!AU41</f>
        <v>10</v>
      </c>
      <c r="AV82" s="722">
        <f>ป3!AV41</f>
        <v>0</v>
      </c>
      <c r="AW82" s="722">
        <f>ป3!AW41</f>
        <v>0</v>
      </c>
      <c r="AX82" s="722">
        <f>ป3!AX41</f>
        <v>0</v>
      </c>
      <c r="AY82" s="722">
        <f>ป3!AY41</f>
        <v>0</v>
      </c>
      <c r="AZ82" s="722">
        <f>ป3!AZ41</f>
        <v>1</v>
      </c>
      <c r="BA82" s="723">
        <f>ป3!BA41</f>
        <v>10</v>
      </c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</row>
    <row r="83" spans="1:85" s="35" customFormat="1" hidden="1">
      <c r="A83" s="722">
        <v>72</v>
      </c>
      <c r="B83" s="722" t="str">
        <f>ป3!B42</f>
        <v>วัดแหลมดินสอ</v>
      </c>
      <c r="C83" s="722" t="str">
        <f>ป3!C42</f>
        <v>ปากพะยูน</v>
      </c>
      <c r="D83" s="722">
        <f>ป3!D42</f>
        <v>0</v>
      </c>
      <c r="E83" s="722">
        <f>ป3!E42</f>
        <v>33</v>
      </c>
      <c r="F83" s="722">
        <f>ป3!F42</f>
        <v>4</v>
      </c>
      <c r="G83" s="722" t="str">
        <f>ป3!G42</f>
        <v>ป</v>
      </c>
      <c r="H83" s="722">
        <f>ป3!H42</f>
        <v>9</v>
      </c>
      <c r="I83" s="722">
        <f>ป3!I42</f>
        <v>1</v>
      </c>
      <c r="J83" s="722">
        <f>ป3!J42</f>
        <v>14</v>
      </c>
      <c r="K83" s="722">
        <f>ป3!K42</f>
        <v>1</v>
      </c>
      <c r="L83" s="722">
        <f>ป3!L42</f>
        <v>26</v>
      </c>
      <c r="M83" s="722">
        <f>ป3!M42</f>
        <v>1</v>
      </c>
      <c r="N83" s="722">
        <f>ป3!N42</f>
        <v>12</v>
      </c>
      <c r="O83" s="722">
        <f>ป3!O42</f>
        <v>1</v>
      </c>
      <c r="P83" s="722">
        <f>ป3!P42</f>
        <v>24</v>
      </c>
      <c r="Q83" s="722">
        <f>ป3!Q42</f>
        <v>1</v>
      </c>
      <c r="R83" s="722">
        <f>ป3!R42</f>
        <v>24</v>
      </c>
      <c r="S83" s="722">
        <f>ป3!S42</f>
        <v>1</v>
      </c>
      <c r="T83" s="722">
        <f>ป3!T42</f>
        <v>20</v>
      </c>
      <c r="U83" s="722">
        <f>ป3!U42</f>
        <v>1</v>
      </c>
      <c r="V83" s="722">
        <f>ป3!V42</f>
        <v>18</v>
      </c>
      <c r="W83" s="722">
        <f>ป3!W42</f>
        <v>1</v>
      </c>
      <c r="X83" s="722">
        <f>ป3!X42</f>
        <v>0</v>
      </c>
      <c r="Y83" s="722">
        <f>ป3!Y42</f>
        <v>0</v>
      </c>
      <c r="Z83" s="722">
        <f>ป3!Z42</f>
        <v>0</v>
      </c>
      <c r="AA83" s="722">
        <f>ป3!AA42</f>
        <v>0</v>
      </c>
      <c r="AB83" s="722">
        <f>ป3!AB42</f>
        <v>0</v>
      </c>
      <c r="AC83" s="722">
        <f>ป3!AC42</f>
        <v>0</v>
      </c>
      <c r="AD83" s="722">
        <f>ป3!AD42</f>
        <v>0</v>
      </c>
      <c r="AE83" s="722">
        <f>ป3!AE42</f>
        <v>0</v>
      </c>
      <c r="AF83" s="722">
        <f>ป3!AF42</f>
        <v>0</v>
      </c>
      <c r="AG83" s="722">
        <f>ป3!AG42</f>
        <v>0</v>
      </c>
      <c r="AH83" s="722">
        <f>ป3!AH42</f>
        <v>0</v>
      </c>
      <c r="AI83" s="722">
        <f>ป3!AI42</f>
        <v>0</v>
      </c>
      <c r="AJ83" s="722">
        <f>ป3!AJ42</f>
        <v>147</v>
      </c>
      <c r="AK83" s="722">
        <f>ป3!AK42</f>
        <v>8</v>
      </c>
      <c r="AL83" s="722">
        <f>ป3!AL42</f>
        <v>1</v>
      </c>
      <c r="AM83" s="722">
        <f>ป3!AM42</f>
        <v>10</v>
      </c>
      <c r="AN83" s="722">
        <f>ป3!AN42</f>
        <v>11</v>
      </c>
      <c r="AO83" s="722">
        <f>ป3!AO42</f>
        <v>1</v>
      </c>
      <c r="AP83" s="722">
        <f>ป3!AP42</f>
        <v>9</v>
      </c>
      <c r="AQ83" s="722">
        <f>ป3!AQ42</f>
        <v>10</v>
      </c>
      <c r="AR83" s="722">
        <f>ป3!AR42</f>
        <v>0</v>
      </c>
      <c r="AS83" s="722">
        <f>ป3!AS42</f>
        <v>1</v>
      </c>
      <c r="AT83" s="722">
        <f>ป3!AT42</f>
        <v>1</v>
      </c>
      <c r="AU83" s="723">
        <f>ป3!AU42</f>
        <v>10</v>
      </c>
      <c r="AV83" s="722">
        <f>ป3!AV42</f>
        <v>0</v>
      </c>
      <c r="AW83" s="722">
        <f>ป3!AW42</f>
        <v>0</v>
      </c>
      <c r="AX83" s="722">
        <f>ป3!AX42</f>
        <v>0</v>
      </c>
      <c r="AY83" s="722">
        <f>ป3!AY42</f>
        <v>0</v>
      </c>
      <c r="AZ83" s="722">
        <f>ป3!AZ42</f>
        <v>1</v>
      </c>
      <c r="BA83" s="723">
        <f>ป3!BA42</f>
        <v>10</v>
      </c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</row>
    <row r="84" spans="1:85" s="35" customFormat="1" hidden="1">
      <c r="A84" s="722">
        <v>73</v>
      </c>
      <c r="B84" s="722" t="str">
        <f>ป3!B43</f>
        <v>วัดบางขวน</v>
      </c>
      <c r="C84" s="722" t="str">
        <f>ป3!C43</f>
        <v>ปากพะยูน</v>
      </c>
      <c r="D84" s="722">
        <f>ป3!D43</f>
        <v>0</v>
      </c>
      <c r="E84" s="722">
        <f>ป3!E43</f>
        <v>36</v>
      </c>
      <c r="F84" s="722">
        <f>ป3!F43</f>
        <v>4</v>
      </c>
      <c r="G84" s="722" t="str">
        <f>ป3!G43</f>
        <v>ป</v>
      </c>
      <c r="H84" s="722">
        <f>ป3!H43</f>
        <v>17</v>
      </c>
      <c r="I84" s="722">
        <f>ป3!I43</f>
        <v>1</v>
      </c>
      <c r="J84" s="722">
        <f>ป3!J43</f>
        <v>14</v>
      </c>
      <c r="K84" s="722">
        <f>ป3!K43</f>
        <v>1</v>
      </c>
      <c r="L84" s="722">
        <f>ป3!L43</f>
        <v>15</v>
      </c>
      <c r="M84" s="722">
        <f>ป3!M43</f>
        <v>1</v>
      </c>
      <c r="N84" s="722">
        <f>ป3!N43</f>
        <v>24</v>
      </c>
      <c r="O84" s="722">
        <f>ป3!O43</f>
        <v>1</v>
      </c>
      <c r="P84" s="722">
        <f>ป3!P43</f>
        <v>20</v>
      </c>
      <c r="Q84" s="722">
        <f>ป3!Q43</f>
        <v>1</v>
      </c>
      <c r="R84" s="722">
        <f>ป3!R43</f>
        <v>29</v>
      </c>
      <c r="S84" s="722">
        <f>ป3!S43</f>
        <v>1</v>
      </c>
      <c r="T84" s="722">
        <f>ป3!T43</f>
        <v>20</v>
      </c>
      <c r="U84" s="722">
        <f>ป3!U43</f>
        <v>1</v>
      </c>
      <c r="V84" s="722">
        <f>ป3!V43</f>
        <v>12</v>
      </c>
      <c r="W84" s="722">
        <f>ป3!W43</f>
        <v>1</v>
      </c>
      <c r="X84" s="722">
        <f>ป3!X43</f>
        <v>0</v>
      </c>
      <c r="Y84" s="722">
        <f>ป3!Y43</f>
        <v>0</v>
      </c>
      <c r="Z84" s="722">
        <f>ป3!Z43</f>
        <v>0</v>
      </c>
      <c r="AA84" s="722">
        <f>ป3!AA43</f>
        <v>0</v>
      </c>
      <c r="AB84" s="722">
        <f>ป3!AB43</f>
        <v>0</v>
      </c>
      <c r="AC84" s="722">
        <f>ป3!AC43</f>
        <v>0</v>
      </c>
      <c r="AD84" s="722">
        <f>ป3!AD43</f>
        <v>0</v>
      </c>
      <c r="AE84" s="722">
        <f>ป3!AE43</f>
        <v>0</v>
      </c>
      <c r="AF84" s="722">
        <f>ป3!AF43</f>
        <v>0</v>
      </c>
      <c r="AG84" s="722">
        <f>ป3!AG43</f>
        <v>0</v>
      </c>
      <c r="AH84" s="722">
        <f>ป3!AH43</f>
        <v>0</v>
      </c>
      <c r="AI84" s="722">
        <f>ป3!AI43</f>
        <v>0</v>
      </c>
      <c r="AJ84" s="722">
        <f>ป3!AJ43</f>
        <v>151</v>
      </c>
      <c r="AK84" s="722">
        <f>ป3!AK43</f>
        <v>8</v>
      </c>
      <c r="AL84" s="722">
        <f>ป3!AL43</f>
        <v>1</v>
      </c>
      <c r="AM84" s="722">
        <f>ป3!AM43</f>
        <v>10</v>
      </c>
      <c r="AN84" s="722">
        <f>ป3!AN43</f>
        <v>11</v>
      </c>
      <c r="AO84" s="722">
        <f>ป3!AO43</f>
        <v>1</v>
      </c>
      <c r="AP84" s="722">
        <f>ป3!AP43</f>
        <v>9</v>
      </c>
      <c r="AQ84" s="722">
        <f>ป3!AQ43</f>
        <v>10</v>
      </c>
      <c r="AR84" s="722">
        <f>ป3!AR43</f>
        <v>0</v>
      </c>
      <c r="AS84" s="722">
        <f>ป3!AS43</f>
        <v>1</v>
      </c>
      <c r="AT84" s="722">
        <f>ป3!AT43</f>
        <v>1</v>
      </c>
      <c r="AU84" s="723">
        <f>ป3!AU43</f>
        <v>10</v>
      </c>
      <c r="AV84" s="722">
        <f>ป3!AV43</f>
        <v>0</v>
      </c>
      <c r="AW84" s="722">
        <f>ป3!AW43</f>
        <v>0</v>
      </c>
      <c r="AX84" s="722">
        <f>ป3!AX43</f>
        <v>0</v>
      </c>
      <c r="AY84" s="722">
        <f>ป3!AY43</f>
        <v>0</v>
      </c>
      <c r="AZ84" s="722">
        <f>ป3!AZ43</f>
        <v>1</v>
      </c>
      <c r="BA84" s="723">
        <f>ป3!BA43</f>
        <v>10</v>
      </c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</row>
    <row r="85" spans="1:85" s="35" customFormat="1" hidden="1">
      <c r="A85" s="722">
        <v>74</v>
      </c>
      <c r="B85" s="722" t="str">
        <f>ป3!B44</f>
        <v>บ้านคู</v>
      </c>
      <c r="C85" s="722" t="str">
        <f>ป3!C44</f>
        <v>กงหรา</v>
      </c>
      <c r="D85" s="722">
        <f>ป3!D44</f>
        <v>0</v>
      </c>
      <c r="E85" s="722">
        <f>ป3!E44</f>
        <v>15</v>
      </c>
      <c r="F85" s="722">
        <f>ป3!F44</f>
        <v>4</v>
      </c>
      <c r="G85" s="722" t="str">
        <f>ป3!G44</f>
        <v>ป</v>
      </c>
      <c r="H85" s="722">
        <f>ป3!H44</f>
        <v>24</v>
      </c>
      <c r="I85" s="722">
        <f>ป3!I44</f>
        <v>1</v>
      </c>
      <c r="J85" s="722">
        <f>ป3!J44</f>
        <v>16</v>
      </c>
      <c r="K85" s="722">
        <f>ป3!K44</f>
        <v>1</v>
      </c>
      <c r="L85" s="722">
        <f>ป3!L44</f>
        <v>19</v>
      </c>
      <c r="M85" s="722">
        <f>ป3!M44</f>
        <v>1</v>
      </c>
      <c r="N85" s="722">
        <f>ป3!N44</f>
        <v>16</v>
      </c>
      <c r="O85" s="722">
        <f>ป3!O44</f>
        <v>1</v>
      </c>
      <c r="P85" s="722">
        <f>ป3!P44</f>
        <v>21</v>
      </c>
      <c r="Q85" s="722">
        <f>ป3!Q44</f>
        <v>1</v>
      </c>
      <c r="R85" s="722">
        <f>ป3!R44</f>
        <v>21</v>
      </c>
      <c r="S85" s="722">
        <f>ป3!S44</f>
        <v>1</v>
      </c>
      <c r="T85" s="722">
        <f>ป3!T44</f>
        <v>17</v>
      </c>
      <c r="U85" s="722">
        <f>ป3!U44</f>
        <v>1</v>
      </c>
      <c r="V85" s="722">
        <f>ป3!V44</f>
        <v>26</v>
      </c>
      <c r="W85" s="722">
        <f>ป3!W44</f>
        <v>1</v>
      </c>
      <c r="X85" s="722">
        <f>ป3!X44</f>
        <v>0</v>
      </c>
      <c r="Y85" s="722">
        <f>ป3!Y44</f>
        <v>0</v>
      </c>
      <c r="Z85" s="722">
        <f>ป3!Z44</f>
        <v>0</v>
      </c>
      <c r="AA85" s="722">
        <f>ป3!AA44</f>
        <v>0</v>
      </c>
      <c r="AB85" s="722">
        <f>ป3!AB44</f>
        <v>0</v>
      </c>
      <c r="AC85" s="722">
        <f>ป3!AC44</f>
        <v>0</v>
      </c>
      <c r="AD85" s="722">
        <f>ป3!AD44</f>
        <v>0</v>
      </c>
      <c r="AE85" s="722">
        <f>ป3!AE44</f>
        <v>0</v>
      </c>
      <c r="AF85" s="722">
        <f>ป3!AF44</f>
        <v>0</v>
      </c>
      <c r="AG85" s="722">
        <f>ป3!AG44</f>
        <v>0</v>
      </c>
      <c r="AH85" s="722">
        <f>ป3!AH44</f>
        <v>0</v>
      </c>
      <c r="AI85" s="722">
        <f>ป3!AI44</f>
        <v>0</v>
      </c>
      <c r="AJ85" s="722">
        <f>ป3!AJ44</f>
        <v>160</v>
      </c>
      <c r="AK85" s="722">
        <f>ป3!AK44</f>
        <v>8</v>
      </c>
      <c r="AL85" s="722">
        <f>ป3!AL44</f>
        <v>1</v>
      </c>
      <c r="AM85" s="722">
        <f>ป3!AM44</f>
        <v>10</v>
      </c>
      <c r="AN85" s="722">
        <f>ป3!AN44</f>
        <v>11</v>
      </c>
      <c r="AO85" s="722">
        <f>ป3!AO44</f>
        <v>1</v>
      </c>
      <c r="AP85" s="722">
        <f>ป3!AP44</f>
        <v>9</v>
      </c>
      <c r="AQ85" s="722">
        <f>ป3!AQ44</f>
        <v>10</v>
      </c>
      <c r="AR85" s="722">
        <f>ป3!AR44</f>
        <v>0</v>
      </c>
      <c r="AS85" s="722">
        <f>ป3!AS44</f>
        <v>1</v>
      </c>
      <c r="AT85" s="722">
        <f>ป3!AT44</f>
        <v>1</v>
      </c>
      <c r="AU85" s="723">
        <f>ป3!AU44</f>
        <v>10</v>
      </c>
      <c r="AV85" s="722">
        <f>ป3!AV44</f>
        <v>0</v>
      </c>
      <c r="AW85" s="722">
        <f>ป3!AW44</f>
        <v>0</v>
      </c>
      <c r="AX85" s="722">
        <f>ป3!AX44</f>
        <v>0</v>
      </c>
      <c r="AY85" s="722">
        <f>ป3!AY44</f>
        <v>0</v>
      </c>
      <c r="AZ85" s="722">
        <f>ป3!AZ44</f>
        <v>1</v>
      </c>
      <c r="BA85" s="723">
        <f>ป3!BA44</f>
        <v>10</v>
      </c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</row>
    <row r="86" spans="1:85" s="35" customFormat="1" hidden="1">
      <c r="A86" s="722">
        <v>75</v>
      </c>
      <c r="B86" s="722" t="str">
        <f>ป3!B45</f>
        <v>บ้านหัวช้าง</v>
      </c>
      <c r="C86" s="722" t="str">
        <f>ป3!C45</f>
        <v>ตะโหมด</v>
      </c>
      <c r="D86" s="722">
        <f>ป3!D45</f>
        <v>0</v>
      </c>
      <c r="E86" s="722">
        <f>ป3!E45</f>
        <v>20</v>
      </c>
      <c r="F86" s="722">
        <f>ป3!F45</f>
        <v>4</v>
      </c>
      <c r="G86" s="722" t="str">
        <f>ป3!G45</f>
        <v>ป</v>
      </c>
      <c r="H86" s="722">
        <f>ป3!H45</f>
        <v>27</v>
      </c>
      <c r="I86" s="722">
        <f>ป3!I45</f>
        <v>1</v>
      </c>
      <c r="J86" s="722">
        <f>ป3!J45</f>
        <v>23</v>
      </c>
      <c r="K86" s="722">
        <f>ป3!K45</f>
        <v>1</v>
      </c>
      <c r="L86" s="722">
        <f>ป3!L45</f>
        <v>13</v>
      </c>
      <c r="M86" s="722">
        <f>ป3!M45</f>
        <v>1</v>
      </c>
      <c r="N86" s="722">
        <f>ป3!N45</f>
        <v>24</v>
      </c>
      <c r="O86" s="722">
        <f>ป3!O45</f>
        <v>1</v>
      </c>
      <c r="P86" s="722">
        <f>ป3!P45</f>
        <v>19</v>
      </c>
      <c r="Q86" s="722">
        <f>ป3!Q45</f>
        <v>1</v>
      </c>
      <c r="R86" s="722">
        <f>ป3!R45</f>
        <v>18</v>
      </c>
      <c r="S86" s="722">
        <f>ป3!S45</f>
        <v>1</v>
      </c>
      <c r="T86" s="722">
        <f>ป3!T45</f>
        <v>21</v>
      </c>
      <c r="U86" s="722">
        <f>ป3!U45</f>
        <v>1</v>
      </c>
      <c r="V86" s="722">
        <f>ป3!V45</f>
        <v>16</v>
      </c>
      <c r="W86" s="722">
        <f>ป3!W45</f>
        <v>1</v>
      </c>
      <c r="X86" s="722">
        <f>ป3!X45</f>
        <v>0</v>
      </c>
      <c r="Y86" s="722">
        <f>ป3!Y45</f>
        <v>0</v>
      </c>
      <c r="Z86" s="722">
        <f>ป3!Z45</f>
        <v>0</v>
      </c>
      <c r="AA86" s="722">
        <f>ป3!AA45</f>
        <v>0</v>
      </c>
      <c r="AB86" s="722">
        <f>ป3!AB45</f>
        <v>0</v>
      </c>
      <c r="AC86" s="722">
        <f>ป3!AC45</f>
        <v>0</v>
      </c>
      <c r="AD86" s="722">
        <f>ป3!AD45</f>
        <v>0</v>
      </c>
      <c r="AE86" s="722">
        <f>ป3!AE45</f>
        <v>0</v>
      </c>
      <c r="AF86" s="722">
        <f>ป3!AF45</f>
        <v>0</v>
      </c>
      <c r="AG86" s="722">
        <f>ป3!AG45</f>
        <v>0</v>
      </c>
      <c r="AH86" s="722">
        <f>ป3!AH45</f>
        <v>0</v>
      </c>
      <c r="AI86" s="722">
        <f>ป3!AI45</f>
        <v>0</v>
      </c>
      <c r="AJ86" s="722">
        <f>ป3!AJ45</f>
        <v>161</v>
      </c>
      <c r="AK86" s="722">
        <f>ป3!AK45</f>
        <v>8</v>
      </c>
      <c r="AL86" s="722">
        <f>ป3!AL45</f>
        <v>1</v>
      </c>
      <c r="AM86" s="722">
        <f>ป3!AM45</f>
        <v>10</v>
      </c>
      <c r="AN86" s="722">
        <f>ป3!AN45</f>
        <v>11</v>
      </c>
      <c r="AO86" s="722">
        <f>ป3!AO45</f>
        <v>1</v>
      </c>
      <c r="AP86" s="722">
        <f>ป3!AP45</f>
        <v>9</v>
      </c>
      <c r="AQ86" s="722">
        <f>ป3!AQ45</f>
        <v>10</v>
      </c>
      <c r="AR86" s="722">
        <f>ป3!AR45</f>
        <v>0</v>
      </c>
      <c r="AS86" s="722">
        <f>ป3!AS45</f>
        <v>1</v>
      </c>
      <c r="AT86" s="722">
        <f>ป3!AT45</f>
        <v>1</v>
      </c>
      <c r="AU86" s="723">
        <f>ป3!AU45</f>
        <v>10</v>
      </c>
      <c r="AV86" s="722">
        <f>ป3!AV45</f>
        <v>0</v>
      </c>
      <c r="AW86" s="722">
        <f>ป3!AW45</f>
        <v>0</v>
      </c>
      <c r="AX86" s="722">
        <f>ป3!AX45</f>
        <v>0</v>
      </c>
      <c r="AY86" s="722">
        <f>ป3!AY45</f>
        <v>0</v>
      </c>
      <c r="AZ86" s="722">
        <f>ป3!AZ45</f>
        <v>1</v>
      </c>
      <c r="BA86" s="723">
        <f>ป3!BA45</f>
        <v>10</v>
      </c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</row>
    <row r="87" spans="1:85" s="35" customFormat="1" hidden="1">
      <c r="A87" s="722">
        <v>76</v>
      </c>
      <c r="B87" s="722" t="str">
        <f>ป3!B46</f>
        <v>วัดควนเพ็ง</v>
      </c>
      <c r="C87" s="722" t="str">
        <f>ป3!C46</f>
        <v>ป่าบอน</v>
      </c>
      <c r="D87" s="722">
        <f>ป3!D46</f>
        <v>0</v>
      </c>
      <c r="E87" s="722">
        <f>ป3!E46</f>
        <v>23</v>
      </c>
      <c r="F87" s="722">
        <f>ป3!F46</f>
        <v>4</v>
      </c>
      <c r="G87" s="722" t="str">
        <f>ป3!G46</f>
        <v>ป</v>
      </c>
      <c r="H87" s="722">
        <f>ป3!H46</f>
        <v>25</v>
      </c>
      <c r="I87" s="722">
        <f>ป3!I46</f>
        <v>1</v>
      </c>
      <c r="J87" s="722">
        <f>ป3!J46</f>
        <v>26</v>
      </c>
      <c r="K87" s="722">
        <f>ป3!K46</f>
        <v>1</v>
      </c>
      <c r="L87" s="722">
        <f>ป3!L46</f>
        <v>21</v>
      </c>
      <c r="M87" s="722">
        <f>ป3!M46</f>
        <v>1</v>
      </c>
      <c r="N87" s="722">
        <f>ป3!N46</f>
        <v>10</v>
      </c>
      <c r="O87" s="722">
        <f>ป3!O46</f>
        <v>1</v>
      </c>
      <c r="P87" s="722">
        <f>ป3!P46</f>
        <v>14</v>
      </c>
      <c r="Q87" s="722">
        <f>ป3!Q46</f>
        <v>1</v>
      </c>
      <c r="R87" s="722">
        <f>ป3!R46</f>
        <v>25</v>
      </c>
      <c r="S87" s="722">
        <f>ป3!S46</f>
        <v>1</v>
      </c>
      <c r="T87" s="722">
        <f>ป3!T46</f>
        <v>25</v>
      </c>
      <c r="U87" s="722">
        <f>ป3!U46</f>
        <v>1</v>
      </c>
      <c r="V87" s="722">
        <f>ป3!V46</f>
        <v>15</v>
      </c>
      <c r="W87" s="722">
        <f>ป3!W46</f>
        <v>1</v>
      </c>
      <c r="X87" s="722">
        <f>ป3!X46</f>
        <v>0</v>
      </c>
      <c r="Y87" s="722">
        <f>ป3!Y46</f>
        <v>0</v>
      </c>
      <c r="Z87" s="722">
        <f>ป3!Z46</f>
        <v>0</v>
      </c>
      <c r="AA87" s="722">
        <f>ป3!AA46</f>
        <v>0</v>
      </c>
      <c r="AB87" s="722">
        <f>ป3!AB46</f>
        <v>0</v>
      </c>
      <c r="AC87" s="722">
        <f>ป3!AC46</f>
        <v>0</v>
      </c>
      <c r="AD87" s="722">
        <f>ป3!AD46</f>
        <v>0</v>
      </c>
      <c r="AE87" s="722">
        <f>ป3!AE46</f>
        <v>0</v>
      </c>
      <c r="AF87" s="722">
        <f>ป3!AF46</f>
        <v>0</v>
      </c>
      <c r="AG87" s="722">
        <f>ป3!AG46</f>
        <v>0</v>
      </c>
      <c r="AH87" s="722">
        <f>ป3!AH46</f>
        <v>0</v>
      </c>
      <c r="AI87" s="722">
        <f>ป3!AI46</f>
        <v>0</v>
      </c>
      <c r="AJ87" s="722">
        <f>ป3!AJ46</f>
        <v>161</v>
      </c>
      <c r="AK87" s="722">
        <f>ป3!AK46</f>
        <v>8</v>
      </c>
      <c r="AL87" s="722">
        <f>ป3!AL46</f>
        <v>1</v>
      </c>
      <c r="AM87" s="722">
        <f>ป3!AM46</f>
        <v>10</v>
      </c>
      <c r="AN87" s="722">
        <f>ป3!AN46</f>
        <v>11</v>
      </c>
      <c r="AO87" s="722">
        <f>ป3!AO46</f>
        <v>1</v>
      </c>
      <c r="AP87" s="722">
        <f>ป3!AP46</f>
        <v>9</v>
      </c>
      <c r="AQ87" s="722">
        <f>ป3!AQ46</f>
        <v>10</v>
      </c>
      <c r="AR87" s="722">
        <f>ป3!AR46</f>
        <v>0</v>
      </c>
      <c r="AS87" s="722">
        <f>ป3!AS46</f>
        <v>1</v>
      </c>
      <c r="AT87" s="722">
        <f>ป3!AT46</f>
        <v>1</v>
      </c>
      <c r="AU87" s="723">
        <f>ป3!AU46</f>
        <v>10</v>
      </c>
      <c r="AV87" s="722">
        <f>ป3!AV46</f>
        <v>0</v>
      </c>
      <c r="AW87" s="722">
        <f>ป3!AW46</f>
        <v>0</v>
      </c>
      <c r="AX87" s="722">
        <f>ป3!AX46</f>
        <v>0</v>
      </c>
      <c r="AY87" s="722">
        <f>ป3!AY46</f>
        <v>0</v>
      </c>
      <c r="AZ87" s="722">
        <f>ป3!AZ46</f>
        <v>1</v>
      </c>
      <c r="BA87" s="723">
        <f>ป3!BA46</f>
        <v>10</v>
      </c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</row>
    <row r="88" spans="1:85" s="35" customFormat="1" hidden="1">
      <c r="A88" s="722">
        <v>77</v>
      </c>
      <c r="B88" s="722" t="str">
        <f>ป3!B47</f>
        <v>บ้านทะเลเหมียง</v>
      </c>
      <c r="C88" s="722" t="str">
        <f>ป3!C47</f>
        <v>ปากพะยูน</v>
      </c>
      <c r="D88" s="722">
        <f>ป3!D47</f>
        <v>0</v>
      </c>
      <c r="E88" s="722">
        <f>ป3!E47</f>
        <v>38</v>
      </c>
      <c r="F88" s="722">
        <f>ป3!F47</f>
        <v>4</v>
      </c>
      <c r="G88" s="722" t="str">
        <f>ป3!G47</f>
        <v>ป</v>
      </c>
      <c r="H88" s="722">
        <f>ป3!H47</f>
        <v>12</v>
      </c>
      <c r="I88" s="722">
        <f>ป3!I47</f>
        <v>1</v>
      </c>
      <c r="J88" s="722">
        <f>ป3!J47</f>
        <v>20</v>
      </c>
      <c r="K88" s="722">
        <f>ป3!K47</f>
        <v>1</v>
      </c>
      <c r="L88" s="722">
        <f>ป3!L47</f>
        <v>17</v>
      </c>
      <c r="M88" s="722">
        <f>ป3!M47</f>
        <v>1</v>
      </c>
      <c r="N88" s="722">
        <f>ป3!N47</f>
        <v>20</v>
      </c>
      <c r="O88" s="722">
        <f>ป3!O47</f>
        <v>1</v>
      </c>
      <c r="P88" s="722">
        <f>ป3!P47</f>
        <v>33</v>
      </c>
      <c r="Q88" s="722">
        <f>ป3!Q47</f>
        <v>1</v>
      </c>
      <c r="R88" s="722">
        <f>ป3!R47</f>
        <v>23</v>
      </c>
      <c r="S88" s="722">
        <f>ป3!S47</f>
        <v>1</v>
      </c>
      <c r="T88" s="722">
        <f>ป3!T47</f>
        <v>21</v>
      </c>
      <c r="U88" s="722">
        <f>ป3!U47</f>
        <v>1</v>
      </c>
      <c r="V88" s="722">
        <f>ป3!V47</f>
        <v>24</v>
      </c>
      <c r="W88" s="722">
        <f>ป3!W47</f>
        <v>1</v>
      </c>
      <c r="X88" s="722">
        <f>ป3!X47</f>
        <v>0</v>
      </c>
      <c r="Y88" s="722">
        <f>ป3!Y47</f>
        <v>0</v>
      </c>
      <c r="Z88" s="722">
        <f>ป3!Z47</f>
        <v>0</v>
      </c>
      <c r="AA88" s="722">
        <f>ป3!AA47</f>
        <v>0</v>
      </c>
      <c r="AB88" s="722">
        <f>ป3!AB47</f>
        <v>0</v>
      </c>
      <c r="AC88" s="722">
        <f>ป3!AC47</f>
        <v>0</v>
      </c>
      <c r="AD88" s="722">
        <f>ป3!AD47</f>
        <v>0</v>
      </c>
      <c r="AE88" s="722">
        <f>ป3!AE47</f>
        <v>0</v>
      </c>
      <c r="AF88" s="722">
        <f>ป3!AF47</f>
        <v>0</v>
      </c>
      <c r="AG88" s="722">
        <f>ป3!AG47</f>
        <v>0</v>
      </c>
      <c r="AH88" s="722">
        <f>ป3!AH47</f>
        <v>0</v>
      </c>
      <c r="AI88" s="722">
        <f>ป3!AI47</f>
        <v>0</v>
      </c>
      <c r="AJ88" s="722">
        <f>ป3!AJ47</f>
        <v>170</v>
      </c>
      <c r="AK88" s="722">
        <f>ป3!AK47</f>
        <v>8</v>
      </c>
      <c r="AL88" s="722">
        <f>ป3!AL47</f>
        <v>1</v>
      </c>
      <c r="AM88" s="722">
        <f>ป3!AM47</f>
        <v>10</v>
      </c>
      <c r="AN88" s="722">
        <f>ป3!AN47</f>
        <v>11</v>
      </c>
      <c r="AO88" s="722">
        <f>ป3!AO47</f>
        <v>1</v>
      </c>
      <c r="AP88" s="722">
        <f>ป3!AP47</f>
        <v>9</v>
      </c>
      <c r="AQ88" s="722">
        <f>ป3!AQ47</f>
        <v>10</v>
      </c>
      <c r="AR88" s="722">
        <f>ป3!AR47</f>
        <v>0</v>
      </c>
      <c r="AS88" s="722">
        <f>ป3!AS47</f>
        <v>1</v>
      </c>
      <c r="AT88" s="722">
        <f>ป3!AT47</f>
        <v>1</v>
      </c>
      <c r="AU88" s="723">
        <f>ป3!AU47</f>
        <v>10</v>
      </c>
      <c r="AV88" s="722">
        <f>ป3!AV47</f>
        <v>0</v>
      </c>
      <c r="AW88" s="722">
        <f>ป3!AW47</f>
        <v>0</v>
      </c>
      <c r="AX88" s="722">
        <f>ป3!AX47</f>
        <v>0</v>
      </c>
      <c r="AY88" s="722">
        <f>ป3!AY47</f>
        <v>0</v>
      </c>
      <c r="AZ88" s="722">
        <f>ป3!AZ47</f>
        <v>1</v>
      </c>
      <c r="BA88" s="723">
        <f>ป3!BA47</f>
        <v>10</v>
      </c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</row>
    <row r="89" spans="1:85" s="35" customFormat="1" hidden="1">
      <c r="A89" s="722">
        <v>78</v>
      </c>
      <c r="B89" s="722" t="str">
        <f>ป3!B48</f>
        <v>บ้านน้ำตก</v>
      </c>
      <c r="C89" s="722" t="str">
        <f>ป3!C48</f>
        <v>ป่าบอน</v>
      </c>
      <c r="D89" s="722">
        <f>ป3!D48</f>
        <v>0</v>
      </c>
      <c r="E89" s="722">
        <f>ป3!E48</f>
        <v>22</v>
      </c>
      <c r="F89" s="722">
        <f>ป3!F48</f>
        <v>4</v>
      </c>
      <c r="G89" s="722" t="str">
        <f>ป3!G48</f>
        <v>ป</v>
      </c>
      <c r="H89" s="722">
        <f>ป3!H48</f>
        <v>18</v>
      </c>
      <c r="I89" s="722">
        <f>ป3!I48</f>
        <v>1</v>
      </c>
      <c r="J89" s="722">
        <f>ป3!J48</f>
        <v>24</v>
      </c>
      <c r="K89" s="722">
        <f>ป3!K48</f>
        <v>1</v>
      </c>
      <c r="L89" s="722">
        <f>ป3!L48</f>
        <v>24</v>
      </c>
      <c r="M89" s="722">
        <f>ป3!M48</f>
        <v>1</v>
      </c>
      <c r="N89" s="722">
        <f>ป3!N48</f>
        <v>18</v>
      </c>
      <c r="O89" s="722">
        <f>ป3!O48</f>
        <v>1</v>
      </c>
      <c r="P89" s="722">
        <f>ป3!P48</f>
        <v>21</v>
      </c>
      <c r="Q89" s="722">
        <f>ป3!Q48</f>
        <v>1</v>
      </c>
      <c r="R89" s="722">
        <f>ป3!R48</f>
        <v>20</v>
      </c>
      <c r="S89" s="722">
        <f>ป3!S48</f>
        <v>1</v>
      </c>
      <c r="T89" s="722">
        <f>ป3!T48</f>
        <v>18</v>
      </c>
      <c r="U89" s="722">
        <f>ป3!U48</f>
        <v>1</v>
      </c>
      <c r="V89" s="722">
        <f>ป3!V48</f>
        <v>27</v>
      </c>
      <c r="W89" s="722">
        <f>ป3!W48</f>
        <v>1</v>
      </c>
      <c r="X89" s="722">
        <f>ป3!X48</f>
        <v>0</v>
      </c>
      <c r="Y89" s="722">
        <f>ป3!Y48</f>
        <v>0</v>
      </c>
      <c r="Z89" s="722">
        <f>ป3!Z48</f>
        <v>0</v>
      </c>
      <c r="AA89" s="722">
        <f>ป3!AA48</f>
        <v>0</v>
      </c>
      <c r="AB89" s="722">
        <f>ป3!AB48</f>
        <v>0</v>
      </c>
      <c r="AC89" s="722">
        <f>ป3!AC48</f>
        <v>0</v>
      </c>
      <c r="AD89" s="722">
        <f>ป3!AD48</f>
        <v>0</v>
      </c>
      <c r="AE89" s="722">
        <f>ป3!AE48</f>
        <v>0</v>
      </c>
      <c r="AF89" s="722">
        <f>ป3!AF48</f>
        <v>0</v>
      </c>
      <c r="AG89" s="722">
        <f>ป3!AG48</f>
        <v>0</v>
      </c>
      <c r="AH89" s="722">
        <f>ป3!AH48</f>
        <v>0</v>
      </c>
      <c r="AI89" s="722">
        <f>ป3!AI48</f>
        <v>0</v>
      </c>
      <c r="AJ89" s="722">
        <f>ป3!AJ48</f>
        <v>170</v>
      </c>
      <c r="AK89" s="722">
        <f>ป3!AK48</f>
        <v>8</v>
      </c>
      <c r="AL89" s="722">
        <f>ป3!AL48</f>
        <v>1</v>
      </c>
      <c r="AM89" s="722">
        <f>ป3!AM48</f>
        <v>10</v>
      </c>
      <c r="AN89" s="722">
        <f>ป3!AN48</f>
        <v>11</v>
      </c>
      <c r="AO89" s="722">
        <f>ป3!AO48</f>
        <v>1</v>
      </c>
      <c r="AP89" s="722">
        <f>ป3!AP48</f>
        <v>9</v>
      </c>
      <c r="AQ89" s="722">
        <f>ป3!AQ48</f>
        <v>10</v>
      </c>
      <c r="AR89" s="722">
        <f>ป3!AR48</f>
        <v>0</v>
      </c>
      <c r="AS89" s="722">
        <f>ป3!AS48</f>
        <v>1</v>
      </c>
      <c r="AT89" s="722">
        <f>ป3!AT48</f>
        <v>1</v>
      </c>
      <c r="AU89" s="723">
        <f>ป3!AU48</f>
        <v>10</v>
      </c>
      <c r="AV89" s="722">
        <f>ป3!AV48</f>
        <v>0</v>
      </c>
      <c r="AW89" s="722">
        <f>ป3!AW48</f>
        <v>0</v>
      </c>
      <c r="AX89" s="722">
        <f>ป3!AX48</f>
        <v>0</v>
      </c>
      <c r="AY89" s="722">
        <f>ป3!AY48</f>
        <v>0</v>
      </c>
      <c r="AZ89" s="722">
        <f>ป3!AZ48</f>
        <v>1</v>
      </c>
      <c r="BA89" s="723">
        <f>ป3!BA48</f>
        <v>10</v>
      </c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3"/>
      <c r="BS89" s="53"/>
      <c r="BT89" s="53"/>
      <c r="BU89" s="53"/>
      <c r="BV89" s="53"/>
      <c r="BW89" s="53"/>
      <c r="BX89" s="53"/>
      <c r="BY89" s="53"/>
      <c r="BZ89" s="53"/>
      <c r="CA89" s="53"/>
      <c r="CB89" s="53"/>
      <c r="CC89" s="53"/>
      <c r="CD89" s="53"/>
      <c r="CE89" s="53"/>
      <c r="CF89" s="53"/>
      <c r="CG89" s="53"/>
    </row>
    <row r="90" spans="1:85" s="35" customFormat="1" hidden="1">
      <c r="A90" s="722">
        <v>79</v>
      </c>
      <c r="B90" s="722" t="str">
        <f>ป3!B49</f>
        <v>บ้านดอนประดู่</v>
      </c>
      <c r="C90" s="722" t="str">
        <f>ป3!C49</f>
        <v>ปากพะยูน</v>
      </c>
      <c r="D90" s="722">
        <f>ป3!D49</f>
        <v>0</v>
      </c>
      <c r="E90" s="722">
        <f>ป3!E49</f>
        <v>13</v>
      </c>
      <c r="F90" s="722">
        <f>ป3!F49</f>
        <v>4</v>
      </c>
      <c r="G90" s="722" t="str">
        <f>ป3!G49</f>
        <v>ป</v>
      </c>
      <c r="H90" s="722">
        <f>ป3!H49</f>
        <v>17</v>
      </c>
      <c r="I90" s="722">
        <f>ป3!I49</f>
        <v>1</v>
      </c>
      <c r="J90" s="722">
        <f>ป3!J49</f>
        <v>28</v>
      </c>
      <c r="K90" s="722">
        <f>ป3!K49</f>
        <v>1</v>
      </c>
      <c r="L90" s="722">
        <f>ป3!L49</f>
        <v>17</v>
      </c>
      <c r="M90" s="722">
        <f>ป3!M49</f>
        <v>1</v>
      </c>
      <c r="N90" s="722">
        <f>ป3!N49</f>
        <v>24</v>
      </c>
      <c r="O90" s="722">
        <f>ป3!O49</f>
        <v>1</v>
      </c>
      <c r="P90" s="722">
        <f>ป3!P49</f>
        <v>21</v>
      </c>
      <c r="Q90" s="722">
        <f>ป3!Q49</f>
        <v>1</v>
      </c>
      <c r="R90" s="722">
        <f>ป3!R49</f>
        <v>27</v>
      </c>
      <c r="S90" s="722">
        <f>ป3!S49</f>
        <v>1</v>
      </c>
      <c r="T90" s="722">
        <f>ป3!T49</f>
        <v>26</v>
      </c>
      <c r="U90" s="722">
        <f>ป3!U49</f>
        <v>1</v>
      </c>
      <c r="V90" s="722">
        <f>ป3!V49</f>
        <v>11</v>
      </c>
      <c r="W90" s="722">
        <f>ป3!W49</f>
        <v>1</v>
      </c>
      <c r="X90" s="722">
        <f>ป3!X49</f>
        <v>0</v>
      </c>
      <c r="Y90" s="722">
        <f>ป3!Y49</f>
        <v>0</v>
      </c>
      <c r="Z90" s="722">
        <f>ป3!Z49</f>
        <v>0</v>
      </c>
      <c r="AA90" s="722">
        <f>ป3!AA49</f>
        <v>0</v>
      </c>
      <c r="AB90" s="722">
        <f>ป3!AB49</f>
        <v>0</v>
      </c>
      <c r="AC90" s="722">
        <f>ป3!AC49</f>
        <v>0</v>
      </c>
      <c r="AD90" s="722">
        <f>ป3!AD49</f>
        <v>0</v>
      </c>
      <c r="AE90" s="722">
        <f>ป3!AE49</f>
        <v>0</v>
      </c>
      <c r="AF90" s="722">
        <f>ป3!AF49</f>
        <v>0</v>
      </c>
      <c r="AG90" s="722">
        <f>ป3!AG49</f>
        <v>0</v>
      </c>
      <c r="AH90" s="722">
        <f>ป3!AH49</f>
        <v>0</v>
      </c>
      <c r="AI90" s="722">
        <f>ป3!AI49</f>
        <v>0</v>
      </c>
      <c r="AJ90" s="722">
        <f>ป3!AJ49</f>
        <v>171</v>
      </c>
      <c r="AK90" s="722">
        <f>ป3!AK49</f>
        <v>8</v>
      </c>
      <c r="AL90" s="722">
        <f>ป3!AL49</f>
        <v>1</v>
      </c>
      <c r="AM90" s="722">
        <f>ป3!AM49</f>
        <v>10</v>
      </c>
      <c r="AN90" s="722">
        <f>ป3!AN49</f>
        <v>11</v>
      </c>
      <c r="AO90" s="722">
        <f>ป3!AO49</f>
        <v>1</v>
      </c>
      <c r="AP90" s="722">
        <f>ป3!AP49</f>
        <v>9</v>
      </c>
      <c r="AQ90" s="722">
        <f>ป3!AQ49</f>
        <v>10</v>
      </c>
      <c r="AR90" s="722">
        <f>ป3!AR49</f>
        <v>0</v>
      </c>
      <c r="AS90" s="722">
        <f>ป3!AS49</f>
        <v>1</v>
      </c>
      <c r="AT90" s="722">
        <f>ป3!AT49</f>
        <v>1</v>
      </c>
      <c r="AU90" s="723">
        <f>ป3!AU49</f>
        <v>10</v>
      </c>
      <c r="AV90" s="722">
        <f>ป3!AV49</f>
        <v>0</v>
      </c>
      <c r="AW90" s="722">
        <f>ป3!AW49</f>
        <v>0</v>
      </c>
      <c r="AX90" s="722">
        <f>ป3!AX49</f>
        <v>0</v>
      </c>
      <c r="AY90" s="722">
        <f>ป3!AY49</f>
        <v>0</v>
      </c>
      <c r="AZ90" s="722">
        <f>ป3!AZ49</f>
        <v>1</v>
      </c>
      <c r="BA90" s="723">
        <f>ป3!BA49</f>
        <v>10</v>
      </c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/>
      <c r="CG90" s="53"/>
    </row>
    <row r="91" spans="1:85" s="35" customFormat="1" hidden="1">
      <c r="A91" s="722">
        <v>80</v>
      </c>
      <c r="B91" s="722" t="str">
        <f>ป3!B50</f>
        <v>บ้านควนอินนอโม</v>
      </c>
      <c r="C91" s="722" t="str">
        <f>ป3!C50</f>
        <v>ตะโหมด</v>
      </c>
      <c r="D91" s="722">
        <f>ป3!D50</f>
        <v>0</v>
      </c>
      <c r="E91" s="722">
        <f>ป3!E50</f>
        <v>25</v>
      </c>
      <c r="F91" s="722">
        <f>ป3!F50</f>
        <v>4</v>
      </c>
      <c r="G91" s="722" t="str">
        <f>ป3!G50</f>
        <v>ป</v>
      </c>
      <c r="H91" s="722">
        <f>ป3!H50</f>
        <v>28</v>
      </c>
      <c r="I91" s="722">
        <f>ป3!I50</f>
        <v>1</v>
      </c>
      <c r="J91" s="722">
        <f>ป3!J50</f>
        <v>40</v>
      </c>
      <c r="K91" s="722">
        <f>ป3!K50</f>
        <v>2</v>
      </c>
      <c r="L91" s="722">
        <f>ป3!L50</f>
        <v>24</v>
      </c>
      <c r="M91" s="722">
        <f>ป3!M50</f>
        <v>1</v>
      </c>
      <c r="N91" s="722">
        <f>ป3!N50</f>
        <v>24</v>
      </c>
      <c r="O91" s="722">
        <f>ป3!O50</f>
        <v>1</v>
      </c>
      <c r="P91" s="722">
        <f>ป3!P50</f>
        <v>16</v>
      </c>
      <c r="Q91" s="722">
        <f>ป3!Q50</f>
        <v>1</v>
      </c>
      <c r="R91" s="722">
        <f>ป3!R50</f>
        <v>21</v>
      </c>
      <c r="S91" s="722">
        <f>ป3!S50</f>
        <v>1</v>
      </c>
      <c r="T91" s="722">
        <f>ป3!T50</f>
        <v>25</v>
      </c>
      <c r="U91" s="722">
        <f>ป3!U50</f>
        <v>1</v>
      </c>
      <c r="V91" s="722">
        <f>ป3!V50</f>
        <v>29</v>
      </c>
      <c r="W91" s="722">
        <f>ป3!W50</f>
        <v>1</v>
      </c>
      <c r="X91" s="722">
        <f>ป3!X50</f>
        <v>0</v>
      </c>
      <c r="Y91" s="722">
        <f>ป3!Y50</f>
        <v>0</v>
      </c>
      <c r="Z91" s="722">
        <f>ป3!Z50</f>
        <v>0</v>
      </c>
      <c r="AA91" s="722">
        <f>ป3!AA50</f>
        <v>0</v>
      </c>
      <c r="AB91" s="722">
        <f>ป3!AB50</f>
        <v>0</v>
      </c>
      <c r="AC91" s="722">
        <f>ป3!AC50</f>
        <v>0</v>
      </c>
      <c r="AD91" s="722">
        <f>ป3!AD50</f>
        <v>0</v>
      </c>
      <c r="AE91" s="722">
        <f>ป3!AE50</f>
        <v>0</v>
      </c>
      <c r="AF91" s="722">
        <f>ป3!AF50</f>
        <v>0</v>
      </c>
      <c r="AG91" s="722">
        <f>ป3!AG50</f>
        <v>0</v>
      </c>
      <c r="AH91" s="722">
        <f>ป3!AH50</f>
        <v>0</v>
      </c>
      <c r="AI91" s="722">
        <f>ป3!AI50</f>
        <v>0</v>
      </c>
      <c r="AJ91" s="722">
        <f>ป3!AJ50</f>
        <v>207</v>
      </c>
      <c r="AK91" s="722">
        <f>ป3!AK50</f>
        <v>9</v>
      </c>
      <c r="AL91" s="722">
        <f>ป3!AL50</f>
        <v>1</v>
      </c>
      <c r="AM91" s="722">
        <f>ป3!AM50</f>
        <v>14</v>
      </c>
      <c r="AN91" s="722">
        <f>ป3!AN50</f>
        <v>15</v>
      </c>
      <c r="AO91" s="722">
        <f>ป3!AO50</f>
        <v>1</v>
      </c>
      <c r="AP91" s="722">
        <f>ป3!AP50</f>
        <v>11</v>
      </c>
      <c r="AQ91" s="722">
        <f>ป3!AQ50</f>
        <v>12</v>
      </c>
      <c r="AR91" s="722">
        <f>ป3!AR50</f>
        <v>0</v>
      </c>
      <c r="AS91" s="722">
        <f>ป3!AS50</f>
        <v>3</v>
      </c>
      <c r="AT91" s="722">
        <f>ป3!AT50</f>
        <v>3</v>
      </c>
      <c r="AU91" s="723">
        <f>ป3!AU50</f>
        <v>25</v>
      </c>
      <c r="AV91" s="722">
        <f>ป3!AV50</f>
        <v>1</v>
      </c>
      <c r="AW91" s="722">
        <f>ป3!AW50</f>
        <v>0</v>
      </c>
      <c r="AX91" s="722">
        <f>ป3!AX50</f>
        <v>0</v>
      </c>
      <c r="AY91" s="722">
        <f>ป3!AY50</f>
        <v>0</v>
      </c>
      <c r="AZ91" s="722">
        <f>ป3!AZ50</f>
        <v>2</v>
      </c>
      <c r="BA91" s="723">
        <f>ป3!BA50</f>
        <v>16.666666666666664</v>
      </c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3"/>
      <c r="BS91" s="53"/>
      <c r="BT91" s="53"/>
      <c r="BU91" s="53"/>
      <c r="BV91" s="53"/>
      <c r="BW91" s="53"/>
      <c r="BX91" s="53"/>
      <c r="BY91" s="53"/>
      <c r="BZ91" s="53"/>
      <c r="CA91" s="53"/>
      <c r="CB91" s="53"/>
      <c r="CC91" s="53"/>
      <c r="CD91" s="53"/>
      <c r="CE91" s="53"/>
      <c r="CF91" s="53"/>
      <c r="CG91" s="53"/>
    </row>
    <row r="92" spans="1:85" s="35" customFormat="1" hidden="1">
      <c r="A92" s="722">
        <v>81</v>
      </c>
      <c r="B92" s="722" t="str">
        <f>ป3!B51</f>
        <v>บ้านเกาะทองสม</v>
      </c>
      <c r="C92" s="722" t="str">
        <f>ป3!C51</f>
        <v>เขาชัยสน</v>
      </c>
      <c r="D92" s="722">
        <f>ป3!D51</f>
        <v>0</v>
      </c>
      <c r="E92" s="722">
        <f>ป3!E51</f>
        <v>13</v>
      </c>
      <c r="F92" s="722">
        <f>ป3!F51</f>
        <v>4</v>
      </c>
      <c r="G92" s="722" t="str">
        <f>ป3!G51</f>
        <v>ป</v>
      </c>
      <c r="H92" s="722">
        <f>ป3!H51</f>
        <v>22</v>
      </c>
      <c r="I92" s="722">
        <f>ป3!I51</f>
        <v>1</v>
      </c>
      <c r="J92" s="722">
        <f>ป3!J51</f>
        <v>30</v>
      </c>
      <c r="K92" s="722">
        <f>ป3!K51</f>
        <v>1</v>
      </c>
      <c r="L92" s="722">
        <f>ป3!L51</f>
        <v>25</v>
      </c>
      <c r="M92" s="722">
        <f>ป3!M51</f>
        <v>1</v>
      </c>
      <c r="N92" s="722">
        <f>ป3!N51</f>
        <v>45</v>
      </c>
      <c r="O92" s="722">
        <f>ป3!O51</f>
        <v>1</v>
      </c>
      <c r="P92" s="722">
        <f>ป3!P51</f>
        <v>27</v>
      </c>
      <c r="Q92" s="722">
        <f>ป3!Q51</f>
        <v>1</v>
      </c>
      <c r="R92" s="722">
        <f>ป3!R51</f>
        <v>32</v>
      </c>
      <c r="S92" s="722">
        <f>ป3!S51</f>
        <v>1</v>
      </c>
      <c r="T92" s="722">
        <f>ป3!T51</f>
        <v>16</v>
      </c>
      <c r="U92" s="722">
        <f>ป3!U51</f>
        <v>1</v>
      </c>
      <c r="V92" s="722">
        <f>ป3!V51</f>
        <v>23</v>
      </c>
      <c r="W92" s="722">
        <f>ป3!W51</f>
        <v>1</v>
      </c>
      <c r="X92" s="722">
        <f>ป3!X51</f>
        <v>0</v>
      </c>
      <c r="Y92" s="722">
        <f>ป3!Y51</f>
        <v>0</v>
      </c>
      <c r="Z92" s="722">
        <f>ป3!Z51</f>
        <v>0</v>
      </c>
      <c r="AA92" s="722">
        <f>ป3!AA51</f>
        <v>0</v>
      </c>
      <c r="AB92" s="722">
        <f>ป3!AB51</f>
        <v>0</v>
      </c>
      <c r="AC92" s="722">
        <f>ป3!AC51</f>
        <v>0</v>
      </c>
      <c r="AD92" s="722">
        <f>ป3!AD51</f>
        <v>0</v>
      </c>
      <c r="AE92" s="722">
        <f>ป3!AE51</f>
        <v>0</v>
      </c>
      <c r="AF92" s="722">
        <f>ป3!AF51</f>
        <v>0</v>
      </c>
      <c r="AG92" s="722">
        <f>ป3!AG51</f>
        <v>0</v>
      </c>
      <c r="AH92" s="722">
        <f>ป3!AH51</f>
        <v>0</v>
      </c>
      <c r="AI92" s="722">
        <f>ป3!AI51</f>
        <v>0</v>
      </c>
      <c r="AJ92" s="722">
        <f>ป3!AJ51</f>
        <v>220</v>
      </c>
      <c r="AK92" s="722">
        <f>ป3!AK51</f>
        <v>8</v>
      </c>
      <c r="AL92" s="722">
        <f>ป3!AL51</f>
        <v>1</v>
      </c>
      <c r="AM92" s="722">
        <f>ป3!AM51</f>
        <v>11</v>
      </c>
      <c r="AN92" s="722">
        <f>ป3!AN51</f>
        <v>12</v>
      </c>
      <c r="AO92" s="722">
        <f>ป3!AO51</f>
        <v>1</v>
      </c>
      <c r="AP92" s="722">
        <f>ป3!AP51</f>
        <v>10</v>
      </c>
      <c r="AQ92" s="722">
        <f>ป3!AQ51</f>
        <v>11</v>
      </c>
      <c r="AR92" s="722">
        <f>ป3!AR51</f>
        <v>0</v>
      </c>
      <c r="AS92" s="722">
        <f>ป3!AS51</f>
        <v>1</v>
      </c>
      <c r="AT92" s="722">
        <f>ป3!AT51</f>
        <v>1</v>
      </c>
      <c r="AU92" s="723">
        <f>ป3!AU51</f>
        <v>9.0909090909090917</v>
      </c>
      <c r="AV92" s="722">
        <f>ป3!AV51</f>
        <v>0</v>
      </c>
      <c r="AW92" s="722">
        <f>ป3!AW51</f>
        <v>0</v>
      </c>
      <c r="AX92" s="722">
        <f>ป3!AX51</f>
        <v>0</v>
      </c>
      <c r="AY92" s="722">
        <f>ป3!AY51</f>
        <v>1</v>
      </c>
      <c r="AZ92" s="722">
        <f>ป3!AZ51</f>
        <v>2</v>
      </c>
      <c r="BA92" s="723">
        <f>ป3!BA51</f>
        <v>18.181818181818183</v>
      </c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3"/>
      <c r="BS92" s="53"/>
      <c r="BT92" s="53"/>
      <c r="BU92" s="53"/>
      <c r="BV92" s="53"/>
      <c r="BW92" s="53"/>
      <c r="BX92" s="53"/>
      <c r="BY92" s="53"/>
      <c r="BZ92" s="53"/>
      <c r="CA92" s="53"/>
      <c r="CB92" s="53"/>
      <c r="CC92" s="53"/>
      <c r="CD92" s="53"/>
      <c r="CE92" s="53"/>
      <c r="CF92" s="53"/>
      <c r="CG92" s="53"/>
    </row>
    <row r="93" spans="1:85" s="35" customFormat="1" hidden="1">
      <c r="A93" s="722">
        <v>82</v>
      </c>
      <c r="B93" s="722" t="str">
        <f>ป3!B52</f>
        <v>วัดรัตนวราราม</v>
      </c>
      <c r="C93" s="722" t="str">
        <f>ป3!C52</f>
        <v>บางแก้ว</v>
      </c>
      <c r="D93" s="722">
        <f>ป3!D52</f>
        <v>0</v>
      </c>
      <c r="E93" s="722">
        <f>ป3!E52</f>
        <v>13</v>
      </c>
      <c r="F93" s="722">
        <f>ป3!F52</f>
        <v>1</v>
      </c>
      <c r="G93" s="722" t="str">
        <f>ป3!G52</f>
        <v>ป</v>
      </c>
      <c r="H93" s="722">
        <f>ป3!H52</f>
        <v>4</v>
      </c>
      <c r="I93" s="722">
        <f>ป3!I52</f>
        <v>1</v>
      </c>
      <c r="J93" s="722">
        <f>ป3!J52</f>
        <v>4</v>
      </c>
      <c r="K93" s="722">
        <f>ป3!K52</f>
        <v>1</v>
      </c>
      <c r="L93" s="722">
        <f>ป3!L52</f>
        <v>36</v>
      </c>
      <c r="M93" s="722">
        <f>ป3!M52</f>
        <v>1</v>
      </c>
      <c r="N93" s="722">
        <f>ป3!N52</f>
        <v>39</v>
      </c>
      <c r="O93" s="722">
        <f>ป3!O52</f>
        <v>1</v>
      </c>
      <c r="P93" s="722">
        <f>ป3!P52</f>
        <v>38</v>
      </c>
      <c r="Q93" s="722">
        <f>ป3!Q52</f>
        <v>1</v>
      </c>
      <c r="R93" s="722">
        <f>ป3!R52</f>
        <v>34</v>
      </c>
      <c r="S93" s="722">
        <f>ป3!S52</f>
        <v>1</v>
      </c>
      <c r="T93" s="722">
        <f>ป3!T52</f>
        <v>39</v>
      </c>
      <c r="U93" s="722">
        <f>ป3!U52</f>
        <v>1</v>
      </c>
      <c r="V93" s="722">
        <f>ป3!V52</f>
        <v>30</v>
      </c>
      <c r="W93" s="722">
        <f>ป3!W52</f>
        <v>1</v>
      </c>
      <c r="X93" s="722">
        <f>ป3!X52</f>
        <v>0</v>
      </c>
      <c r="Y93" s="722">
        <f>ป3!Y52</f>
        <v>0</v>
      </c>
      <c r="Z93" s="722">
        <f>ป3!Z52</f>
        <v>0</v>
      </c>
      <c r="AA93" s="722">
        <f>ป3!AA52</f>
        <v>0</v>
      </c>
      <c r="AB93" s="722">
        <f>ป3!AB52</f>
        <v>0</v>
      </c>
      <c r="AC93" s="722">
        <f>ป3!AC52</f>
        <v>0</v>
      </c>
      <c r="AD93" s="722">
        <f>ป3!AD52</f>
        <v>0</v>
      </c>
      <c r="AE93" s="722">
        <f>ป3!AE52</f>
        <v>0</v>
      </c>
      <c r="AF93" s="722">
        <f>ป3!AF52</f>
        <v>0</v>
      </c>
      <c r="AG93" s="722">
        <f>ป3!AG52</f>
        <v>0</v>
      </c>
      <c r="AH93" s="722">
        <f>ป3!AH52</f>
        <v>0</v>
      </c>
      <c r="AI93" s="722">
        <f>ป3!AI52</f>
        <v>0</v>
      </c>
      <c r="AJ93" s="722">
        <f>ป3!AJ52</f>
        <v>224</v>
      </c>
      <c r="AK93" s="722">
        <f>ป3!AK52</f>
        <v>8</v>
      </c>
      <c r="AL93" s="722">
        <f>ป3!AL52</f>
        <v>1</v>
      </c>
      <c r="AM93" s="722">
        <f>ป3!AM52</f>
        <v>11</v>
      </c>
      <c r="AN93" s="722">
        <f>ป3!AN52</f>
        <v>12</v>
      </c>
      <c r="AO93" s="722">
        <f>ป3!AO52</f>
        <v>1</v>
      </c>
      <c r="AP93" s="722">
        <f>ป3!AP52</f>
        <v>10</v>
      </c>
      <c r="AQ93" s="722">
        <f>ป3!AQ52</f>
        <v>11</v>
      </c>
      <c r="AR93" s="722">
        <f>ป3!AR52</f>
        <v>0</v>
      </c>
      <c r="AS93" s="722">
        <f>ป3!AS52</f>
        <v>1</v>
      </c>
      <c r="AT93" s="722">
        <f>ป3!AT52</f>
        <v>1</v>
      </c>
      <c r="AU93" s="723">
        <f>ป3!AU52</f>
        <v>9.0909090909090917</v>
      </c>
      <c r="AV93" s="722">
        <f>ป3!AV52</f>
        <v>0</v>
      </c>
      <c r="AW93" s="722">
        <f>ป3!AW52</f>
        <v>0</v>
      </c>
      <c r="AX93" s="722">
        <f>ป3!AX52</f>
        <v>1</v>
      </c>
      <c r="AY93" s="722">
        <f>ป3!AY52</f>
        <v>0</v>
      </c>
      <c r="AZ93" s="722">
        <f>ป3!AZ52</f>
        <v>2</v>
      </c>
      <c r="BA93" s="723">
        <f>ป3!BA52</f>
        <v>18.181818181818183</v>
      </c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  <c r="BZ93" s="53"/>
      <c r="CA93" s="53"/>
      <c r="CB93" s="53"/>
      <c r="CC93" s="53"/>
      <c r="CD93" s="53"/>
      <c r="CE93" s="53"/>
      <c r="CF93" s="53"/>
      <c r="CG93" s="53"/>
    </row>
    <row r="94" spans="1:85" s="35" customFormat="1" hidden="1">
      <c r="A94" s="722">
        <v>83</v>
      </c>
      <c r="B94" s="722" t="str">
        <f>ป3!B53</f>
        <v>บ้านโคกทราย</v>
      </c>
      <c r="C94" s="722" t="str">
        <f>ป3!C53</f>
        <v>ปากพะยูน</v>
      </c>
      <c r="D94" s="722">
        <f>ป3!D53</f>
        <v>0</v>
      </c>
      <c r="E94" s="722">
        <f>ป3!E53</f>
        <v>31</v>
      </c>
      <c r="F94" s="722">
        <f>ป3!F53</f>
        <v>4</v>
      </c>
      <c r="G94" s="722" t="str">
        <f>ป3!G53</f>
        <v>ป</v>
      </c>
      <c r="H94" s="722">
        <f>ป3!H53</f>
        <v>13</v>
      </c>
      <c r="I94" s="722">
        <f>ป3!I53</f>
        <v>1</v>
      </c>
      <c r="J94" s="722">
        <f>ป3!J53</f>
        <v>20</v>
      </c>
      <c r="K94" s="722">
        <f>ป3!K53</f>
        <v>1</v>
      </c>
      <c r="L94" s="722">
        <f>ป3!L53</f>
        <v>12</v>
      </c>
      <c r="M94" s="722">
        <f>ป3!M53</f>
        <v>1</v>
      </c>
      <c r="N94" s="722">
        <f>ป3!N53</f>
        <v>18</v>
      </c>
      <c r="O94" s="722">
        <f>ป3!O53</f>
        <v>1</v>
      </c>
      <c r="P94" s="722">
        <f>ป3!P53</f>
        <v>23</v>
      </c>
      <c r="Q94" s="722">
        <f>ป3!Q53</f>
        <v>1</v>
      </c>
      <c r="R94" s="722">
        <f>ป3!R53</f>
        <v>31</v>
      </c>
      <c r="S94" s="722">
        <f>ป3!S53</f>
        <v>1</v>
      </c>
      <c r="T94" s="722">
        <f>ป3!T53</f>
        <v>23</v>
      </c>
      <c r="U94" s="722">
        <f>ป3!U53</f>
        <v>1</v>
      </c>
      <c r="V94" s="722">
        <f>ป3!V53</f>
        <v>15</v>
      </c>
      <c r="W94" s="722">
        <f>ป3!W53</f>
        <v>1</v>
      </c>
      <c r="X94" s="722">
        <f>ป3!X53</f>
        <v>0</v>
      </c>
      <c r="Y94" s="722">
        <f>ป3!Y53</f>
        <v>0</v>
      </c>
      <c r="Z94" s="722">
        <f>ป3!Z53</f>
        <v>0</v>
      </c>
      <c r="AA94" s="722">
        <f>ป3!AA53</f>
        <v>0</v>
      </c>
      <c r="AB94" s="722">
        <f>ป3!AB53</f>
        <v>0</v>
      </c>
      <c r="AC94" s="722">
        <f>ป3!AC53</f>
        <v>0</v>
      </c>
      <c r="AD94" s="722">
        <f>ป3!AD53</f>
        <v>0</v>
      </c>
      <c r="AE94" s="722">
        <f>ป3!AE53</f>
        <v>0</v>
      </c>
      <c r="AF94" s="722">
        <f>ป3!AF53</f>
        <v>0</v>
      </c>
      <c r="AG94" s="722">
        <f>ป3!AG53</f>
        <v>0</v>
      </c>
      <c r="AH94" s="722">
        <f>ป3!AH53</f>
        <v>0</v>
      </c>
      <c r="AI94" s="722">
        <f>ป3!AI53</f>
        <v>0</v>
      </c>
      <c r="AJ94" s="722">
        <f>ป3!AJ53</f>
        <v>155</v>
      </c>
      <c r="AK94" s="722">
        <f>ป3!AK53</f>
        <v>8</v>
      </c>
      <c r="AL94" s="722">
        <f>ป3!AL53</f>
        <v>1</v>
      </c>
      <c r="AM94" s="722">
        <f>ป3!AM53</f>
        <v>10</v>
      </c>
      <c r="AN94" s="722">
        <f>ป3!AN53</f>
        <v>11</v>
      </c>
      <c r="AO94" s="722">
        <f>ป3!AO53</f>
        <v>1</v>
      </c>
      <c r="AP94" s="722">
        <f>ป3!AP53</f>
        <v>9</v>
      </c>
      <c r="AQ94" s="722">
        <f>ป3!AQ53</f>
        <v>10</v>
      </c>
      <c r="AR94" s="722">
        <f>ป3!AR53</f>
        <v>0</v>
      </c>
      <c r="AS94" s="722">
        <f>ป3!AS53</f>
        <v>1</v>
      </c>
      <c r="AT94" s="722">
        <f>ป3!AT53</f>
        <v>1</v>
      </c>
      <c r="AU94" s="723">
        <f>ป3!AU53</f>
        <v>10</v>
      </c>
      <c r="AV94" s="722">
        <f>ป3!AV53</f>
        <v>0</v>
      </c>
      <c r="AW94" s="722">
        <f>ป3!AW53</f>
        <v>0</v>
      </c>
      <c r="AX94" s="722">
        <f>ป3!AX53</f>
        <v>0</v>
      </c>
      <c r="AY94" s="722">
        <f>ป3!AY53</f>
        <v>1</v>
      </c>
      <c r="AZ94" s="722">
        <f>ป3!AZ53</f>
        <v>2</v>
      </c>
      <c r="BA94" s="723">
        <f>ป3!BA53</f>
        <v>20</v>
      </c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3"/>
      <c r="BS94" s="53"/>
      <c r="BT94" s="53"/>
      <c r="BU94" s="53"/>
      <c r="BV94" s="53"/>
      <c r="BW94" s="53"/>
      <c r="BX94" s="53"/>
      <c r="BY94" s="53"/>
      <c r="BZ94" s="53"/>
      <c r="CA94" s="53"/>
      <c r="CB94" s="53"/>
      <c r="CC94" s="53"/>
      <c r="CD94" s="53"/>
      <c r="CE94" s="53"/>
      <c r="CF94" s="53"/>
      <c r="CG94" s="53"/>
    </row>
    <row r="95" spans="1:85" s="35" customFormat="1" hidden="1">
      <c r="A95" s="722">
        <v>84</v>
      </c>
      <c r="B95" s="722" t="str">
        <f>ป3!B54</f>
        <v>อนุบาลเขาชัยสน</v>
      </c>
      <c r="C95" s="722" t="str">
        <f>ป3!C54</f>
        <v>เขาชัยสน</v>
      </c>
      <c r="D95" s="722">
        <f>ป3!D54</f>
        <v>0</v>
      </c>
      <c r="E95" s="722">
        <f>ป3!E54</f>
        <v>30</v>
      </c>
      <c r="F95" s="722">
        <f>ป3!F54</f>
        <v>1</v>
      </c>
      <c r="G95" s="722" t="str">
        <f>ป3!G54</f>
        <v>ป</v>
      </c>
      <c r="H95" s="722">
        <f>ป3!H54</f>
        <v>27</v>
      </c>
      <c r="I95" s="722">
        <f>ป3!I54</f>
        <v>1</v>
      </c>
      <c r="J95" s="722">
        <f>ป3!J54</f>
        <v>40</v>
      </c>
      <c r="K95" s="722">
        <f>ป3!K54</f>
        <v>2</v>
      </c>
      <c r="L95" s="722">
        <f>ป3!L54</f>
        <v>25</v>
      </c>
      <c r="M95" s="722">
        <f>ป3!M54</f>
        <v>1</v>
      </c>
      <c r="N95" s="722">
        <f>ป3!N54</f>
        <v>37</v>
      </c>
      <c r="O95" s="722">
        <f>ป3!O54</f>
        <v>1</v>
      </c>
      <c r="P95" s="722">
        <f>ป3!P54</f>
        <v>22</v>
      </c>
      <c r="Q95" s="722">
        <f>ป3!Q54</f>
        <v>1</v>
      </c>
      <c r="R95" s="722">
        <f>ป3!R54</f>
        <v>24</v>
      </c>
      <c r="S95" s="722">
        <f>ป3!S54</f>
        <v>1</v>
      </c>
      <c r="T95" s="722">
        <f>ป3!T54</f>
        <v>37</v>
      </c>
      <c r="U95" s="722">
        <f>ป3!U54</f>
        <v>1</v>
      </c>
      <c r="V95" s="722">
        <f>ป3!V54</f>
        <v>34</v>
      </c>
      <c r="W95" s="722">
        <f>ป3!W54</f>
        <v>1</v>
      </c>
      <c r="X95" s="722">
        <f>ป3!X54</f>
        <v>0</v>
      </c>
      <c r="Y95" s="722">
        <f>ป3!Y54</f>
        <v>0</v>
      </c>
      <c r="Z95" s="722">
        <f>ป3!Z54</f>
        <v>0</v>
      </c>
      <c r="AA95" s="722">
        <f>ป3!AA54</f>
        <v>0</v>
      </c>
      <c r="AB95" s="722">
        <f>ป3!AB54</f>
        <v>0</v>
      </c>
      <c r="AC95" s="722">
        <f>ป3!AC54</f>
        <v>0</v>
      </c>
      <c r="AD95" s="722">
        <f>ป3!AD54</f>
        <v>0</v>
      </c>
      <c r="AE95" s="722">
        <f>ป3!AE54</f>
        <v>0</v>
      </c>
      <c r="AF95" s="722">
        <f>ป3!AF54</f>
        <v>0</v>
      </c>
      <c r="AG95" s="722">
        <f>ป3!AG54</f>
        <v>0</v>
      </c>
      <c r="AH95" s="722">
        <f>ป3!AH54</f>
        <v>0</v>
      </c>
      <c r="AI95" s="722">
        <f>ป3!AI54</f>
        <v>0</v>
      </c>
      <c r="AJ95" s="722">
        <f>ป3!AJ54</f>
        <v>246</v>
      </c>
      <c r="AK95" s="722">
        <f>ป3!AK54</f>
        <v>9</v>
      </c>
      <c r="AL95" s="722">
        <f>ป3!AL54</f>
        <v>1</v>
      </c>
      <c r="AM95" s="722">
        <f>ป3!AM54</f>
        <v>14</v>
      </c>
      <c r="AN95" s="722">
        <f>ป3!AN54</f>
        <v>15</v>
      </c>
      <c r="AO95" s="722">
        <f>ป3!AO54</f>
        <v>1</v>
      </c>
      <c r="AP95" s="722">
        <f>ป3!AP54</f>
        <v>12</v>
      </c>
      <c r="AQ95" s="722">
        <f>ป3!AQ54</f>
        <v>13</v>
      </c>
      <c r="AR95" s="722">
        <f>ป3!AR54</f>
        <v>0</v>
      </c>
      <c r="AS95" s="722">
        <f>ป3!AS54</f>
        <v>2</v>
      </c>
      <c r="AT95" s="722">
        <f>ป3!AT54</f>
        <v>2</v>
      </c>
      <c r="AU95" s="723">
        <f>ป3!AU54</f>
        <v>15.384615384615385</v>
      </c>
      <c r="AV95" s="722">
        <f>ป3!AV54</f>
        <v>0</v>
      </c>
      <c r="AW95" s="722">
        <f>ป3!AW54</f>
        <v>0</v>
      </c>
      <c r="AX95" s="722">
        <f>ป3!AX54</f>
        <v>0</v>
      </c>
      <c r="AY95" s="722">
        <f>ป3!AY54</f>
        <v>1</v>
      </c>
      <c r="AZ95" s="722">
        <f>ป3!AZ54</f>
        <v>3</v>
      </c>
      <c r="BA95" s="723">
        <f>ป3!BA54</f>
        <v>23.076923076923077</v>
      </c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</row>
    <row r="96" spans="1:85" s="35" customFormat="1" hidden="1">
      <c r="A96" s="722">
        <v>85</v>
      </c>
      <c r="B96" s="722" t="str">
        <f>ป3!B55</f>
        <v>บ้านด่านโลด</v>
      </c>
      <c r="C96" s="722" t="str">
        <f>ป3!C55</f>
        <v>ตะโหมด</v>
      </c>
      <c r="D96" s="722">
        <f>ป3!D55</f>
        <v>0</v>
      </c>
      <c r="E96" s="722">
        <f>ป3!E55</f>
        <v>25</v>
      </c>
      <c r="F96" s="722">
        <f>ป3!F55</f>
        <v>4</v>
      </c>
      <c r="G96" s="722" t="str">
        <f>ป3!G55</f>
        <v>ป</v>
      </c>
      <c r="H96" s="722">
        <f>ป3!H55</f>
        <v>36</v>
      </c>
      <c r="I96" s="722">
        <f>ป3!I55</f>
        <v>1</v>
      </c>
      <c r="J96" s="722">
        <f>ป3!J55</f>
        <v>21</v>
      </c>
      <c r="K96" s="722">
        <f>ป3!K55</f>
        <v>1</v>
      </c>
      <c r="L96" s="722">
        <f>ป3!L55</f>
        <v>33</v>
      </c>
      <c r="M96" s="722">
        <f>ป3!M55</f>
        <v>1</v>
      </c>
      <c r="N96" s="722">
        <f>ป3!N55</f>
        <v>26</v>
      </c>
      <c r="O96" s="722">
        <f>ป3!O55</f>
        <v>1</v>
      </c>
      <c r="P96" s="722">
        <f>ป3!P55</f>
        <v>29</v>
      </c>
      <c r="Q96" s="722">
        <f>ป3!Q55</f>
        <v>1</v>
      </c>
      <c r="R96" s="722">
        <f>ป3!R55</f>
        <v>29</v>
      </c>
      <c r="S96" s="722">
        <f>ป3!S55</f>
        <v>1</v>
      </c>
      <c r="T96" s="722">
        <f>ป3!T55</f>
        <v>28</v>
      </c>
      <c r="U96" s="722">
        <f>ป3!U55</f>
        <v>1</v>
      </c>
      <c r="V96" s="722">
        <f>ป3!V55</f>
        <v>32</v>
      </c>
      <c r="W96" s="722">
        <f>ป3!W55</f>
        <v>1</v>
      </c>
      <c r="X96" s="722">
        <f>ป3!X55</f>
        <v>0</v>
      </c>
      <c r="Y96" s="722">
        <f>ป3!Y55</f>
        <v>0</v>
      </c>
      <c r="Z96" s="722">
        <f>ป3!Z55</f>
        <v>0</v>
      </c>
      <c r="AA96" s="722">
        <f>ป3!AA55</f>
        <v>0</v>
      </c>
      <c r="AB96" s="722">
        <f>ป3!AB55</f>
        <v>0</v>
      </c>
      <c r="AC96" s="722">
        <f>ป3!AC55</f>
        <v>0</v>
      </c>
      <c r="AD96" s="722">
        <f>ป3!AD55</f>
        <v>0</v>
      </c>
      <c r="AE96" s="722">
        <f>ป3!AE55</f>
        <v>0</v>
      </c>
      <c r="AF96" s="722">
        <f>ป3!AF55</f>
        <v>0</v>
      </c>
      <c r="AG96" s="722">
        <f>ป3!AG55</f>
        <v>0</v>
      </c>
      <c r="AH96" s="722">
        <f>ป3!AH55</f>
        <v>0</v>
      </c>
      <c r="AI96" s="722">
        <f>ป3!AI55</f>
        <v>0</v>
      </c>
      <c r="AJ96" s="722">
        <f>ป3!AJ55</f>
        <v>234</v>
      </c>
      <c r="AK96" s="722">
        <f>ป3!AK55</f>
        <v>8</v>
      </c>
      <c r="AL96" s="722">
        <f>ป3!AL55</f>
        <v>1</v>
      </c>
      <c r="AM96" s="722">
        <f>ป3!AM55</f>
        <v>17</v>
      </c>
      <c r="AN96" s="722">
        <f>ป3!AN55</f>
        <v>18</v>
      </c>
      <c r="AO96" s="722">
        <f>ป3!AO55</f>
        <v>1</v>
      </c>
      <c r="AP96" s="722">
        <f>ป3!AP55</f>
        <v>11</v>
      </c>
      <c r="AQ96" s="722">
        <f>ป3!AQ55</f>
        <v>12</v>
      </c>
      <c r="AR96" s="722">
        <f>ป3!AR55</f>
        <v>0</v>
      </c>
      <c r="AS96" s="722">
        <f>ป3!AS55</f>
        <v>6</v>
      </c>
      <c r="AT96" s="722">
        <f>ป3!AT55</f>
        <v>6</v>
      </c>
      <c r="AU96" s="723">
        <f>ป3!AU55</f>
        <v>50</v>
      </c>
      <c r="AV96" s="722">
        <f>ป3!AV55</f>
        <v>1</v>
      </c>
      <c r="AW96" s="722">
        <f>ป3!AW55</f>
        <v>0</v>
      </c>
      <c r="AX96" s="722">
        <f>ป3!AX55</f>
        <v>0</v>
      </c>
      <c r="AY96" s="722">
        <f>ป3!AY55</f>
        <v>0</v>
      </c>
      <c r="AZ96" s="722">
        <f>ป3!AZ55</f>
        <v>5</v>
      </c>
      <c r="BA96" s="723">
        <f>ป3!BA55</f>
        <v>41.666666666666671</v>
      </c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3"/>
      <c r="CB96" s="53"/>
      <c r="CC96" s="53"/>
      <c r="CD96" s="53"/>
      <c r="CE96" s="53"/>
      <c r="CF96" s="53"/>
      <c r="CG96" s="53"/>
    </row>
    <row r="97" spans="1:85" s="35" customFormat="1" hidden="1">
      <c r="A97" s="722">
        <v>86</v>
      </c>
      <c r="B97" s="722" t="str">
        <f>ป3!B56</f>
        <v>บ้านพรุนายขาว</v>
      </c>
      <c r="C97" s="722" t="str">
        <f>ป3!C56</f>
        <v>ตะโหมด</v>
      </c>
      <c r="D97" s="722">
        <f>ป3!D56</f>
        <v>0</v>
      </c>
      <c r="E97" s="722">
        <f>ป3!E56</f>
        <v>15</v>
      </c>
      <c r="F97" s="722">
        <f>ป3!F56</f>
        <v>4</v>
      </c>
      <c r="G97" s="722" t="str">
        <f>ป3!G56</f>
        <v>ป</v>
      </c>
      <c r="H97" s="722">
        <f>ป3!H56</f>
        <v>29</v>
      </c>
      <c r="I97" s="722">
        <f>ป3!I56</f>
        <v>1</v>
      </c>
      <c r="J97" s="722">
        <f>ป3!J56</f>
        <v>31</v>
      </c>
      <c r="K97" s="722">
        <f>ป3!K56</f>
        <v>1</v>
      </c>
      <c r="L97" s="722">
        <f>ป3!L56</f>
        <v>24</v>
      </c>
      <c r="M97" s="722">
        <f>ป3!M56</f>
        <v>1</v>
      </c>
      <c r="N97" s="722">
        <f>ป3!N56</f>
        <v>20</v>
      </c>
      <c r="O97" s="722">
        <f>ป3!O56</f>
        <v>1</v>
      </c>
      <c r="P97" s="722">
        <f>ป3!P56</f>
        <v>18</v>
      </c>
      <c r="Q97" s="722">
        <f>ป3!Q56</f>
        <v>1</v>
      </c>
      <c r="R97" s="722">
        <f>ป3!R56</f>
        <v>30</v>
      </c>
      <c r="S97" s="722">
        <f>ป3!S56</f>
        <v>1</v>
      </c>
      <c r="T97" s="722">
        <f>ป3!T56</f>
        <v>17</v>
      </c>
      <c r="U97" s="722">
        <f>ป3!U56</f>
        <v>1</v>
      </c>
      <c r="V97" s="722">
        <f>ป3!V56</f>
        <v>24</v>
      </c>
      <c r="W97" s="722">
        <f>ป3!W56</f>
        <v>1</v>
      </c>
      <c r="X97" s="722">
        <f>ป3!X56</f>
        <v>0</v>
      </c>
      <c r="Y97" s="722">
        <f>ป3!Y56</f>
        <v>0</v>
      </c>
      <c r="Z97" s="722">
        <f>ป3!Z56</f>
        <v>0</v>
      </c>
      <c r="AA97" s="722">
        <f>ป3!AA56</f>
        <v>0</v>
      </c>
      <c r="AB97" s="722">
        <f>ป3!AB56</f>
        <v>0</v>
      </c>
      <c r="AC97" s="722">
        <f>ป3!AC56</f>
        <v>0</v>
      </c>
      <c r="AD97" s="722">
        <f>ป3!AD56</f>
        <v>0</v>
      </c>
      <c r="AE97" s="722">
        <f>ป3!AE56</f>
        <v>0</v>
      </c>
      <c r="AF97" s="722">
        <f>ป3!AF56</f>
        <v>0</v>
      </c>
      <c r="AG97" s="722">
        <f>ป3!AG56</f>
        <v>0</v>
      </c>
      <c r="AH97" s="722">
        <f>ป3!AH56</f>
        <v>0</v>
      </c>
      <c r="AI97" s="722">
        <f>ป3!AI56</f>
        <v>0</v>
      </c>
      <c r="AJ97" s="722">
        <f>ป3!AJ56</f>
        <v>193</v>
      </c>
      <c r="AK97" s="722">
        <f>ป3!AK56</f>
        <v>8</v>
      </c>
      <c r="AL97" s="722">
        <f>ป3!AL56</f>
        <v>1</v>
      </c>
      <c r="AM97" s="722">
        <f>ป3!AM56</f>
        <v>15</v>
      </c>
      <c r="AN97" s="722">
        <f>ป3!AN56</f>
        <v>16</v>
      </c>
      <c r="AO97" s="722">
        <f>ป3!AO56</f>
        <v>1</v>
      </c>
      <c r="AP97" s="722">
        <f>ป3!AP56</f>
        <v>10</v>
      </c>
      <c r="AQ97" s="722">
        <f>ป3!AQ56</f>
        <v>11</v>
      </c>
      <c r="AR97" s="722">
        <f>ป3!AR56</f>
        <v>0</v>
      </c>
      <c r="AS97" s="722">
        <f>ป3!AS56</f>
        <v>5</v>
      </c>
      <c r="AT97" s="722">
        <f>ป3!AT56</f>
        <v>5</v>
      </c>
      <c r="AU97" s="723">
        <f>ป3!AU56</f>
        <v>45.454545454545453</v>
      </c>
      <c r="AV97" s="722">
        <f>ป3!AV56</f>
        <v>0</v>
      </c>
      <c r="AW97" s="722">
        <f>ป3!AW56</f>
        <v>0</v>
      </c>
      <c r="AX97" s="722">
        <f>ป3!AX56</f>
        <v>0</v>
      </c>
      <c r="AY97" s="722">
        <f>ป3!AY56</f>
        <v>0</v>
      </c>
      <c r="AZ97" s="722">
        <f>ป3!AZ56</f>
        <v>5</v>
      </c>
      <c r="BA97" s="723">
        <f>ป3!BA56</f>
        <v>45.454545454545453</v>
      </c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</row>
    <row r="98" spans="1:85" s="35" customFormat="1" hidden="1">
      <c r="A98" s="722">
        <v>87</v>
      </c>
      <c r="B98" s="722" t="str">
        <f>ป4!B13</f>
        <v>อนุบาลบางแก้ว</v>
      </c>
      <c r="C98" s="722" t="str">
        <f>ป4!C13</f>
        <v>บางแก้ว</v>
      </c>
      <c r="D98" s="722">
        <f>ป4!D13</f>
        <v>0</v>
      </c>
      <c r="E98" s="722">
        <f>ป4!E13</f>
        <v>35</v>
      </c>
      <c r="F98" s="722">
        <f>ป4!F13</f>
        <v>1</v>
      </c>
      <c r="G98" s="722" t="str">
        <f>ป4!G13</f>
        <v>ป</v>
      </c>
      <c r="H98" s="722">
        <f>ป4!H13</f>
        <v>15</v>
      </c>
      <c r="I98" s="722">
        <f>ป4!I13</f>
        <v>1</v>
      </c>
      <c r="J98" s="722">
        <f>ป4!J13</f>
        <v>21</v>
      </c>
      <c r="K98" s="722">
        <f>ป4!K13</f>
        <v>1</v>
      </c>
      <c r="L98" s="722">
        <f>ป4!L13</f>
        <v>54</v>
      </c>
      <c r="M98" s="722">
        <f>ป4!M13</f>
        <v>2</v>
      </c>
      <c r="N98" s="722">
        <f>ป4!N13</f>
        <v>48</v>
      </c>
      <c r="O98" s="722">
        <f>ป4!O13</f>
        <v>1</v>
      </c>
      <c r="P98" s="722">
        <f>ป4!P13</f>
        <v>61</v>
      </c>
      <c r="Q98" s="722">
        <f>ป4!Q13</f>
        <v>2</v>
      </c>
      <c r="R98" s="722">
        <f>ป4!R13</f>
        <v>45</v>
      </c>
      <c r="S98" s="722">
        <f>ป4!S13</f>
        <v>1</v>
      </c>
      <c r="T98" s="722">
        <f>ป4!T13</f>
        <v>42</v>
      </c>
      <c r="U98" s="722">
        <f>ป4!U13</f>
        <v>1</v>
      </c>
      <c r="V98" s="722">
        <f>ป4!V13</f>
        <v>35</v>
      </c>
      <c r="W98" s="722">
        <f>ป4!W13</f>
        <v>1</v>
      </c>
      <c r="X98" s="722">
        <f>ป4!X13</f>
        <v>0</v>
      </c>
      <c r="Y98" s="722">
        <f>ป4!Y13</f>
        <v>0</v>
      </c>
      <c r="Z98" s="722">
        <f>ป4!Z13</f>
        <v>0</v>
      </c>
      <c r="AA98" s="722">
        <f>ป4!AA13</f>
        <v>0</v>
      </c>
      <c r="AB98" s="722">
        <f>ป4!AB13</f>
        <v>0</v>
      </c>
      <c r="AC98" s="722">
        <f>ป4!AC13</f>
        <v>0</v>
      </c>
      <c r="AD98" s="722">
        <f>ป4!AD13</f>
        <v>0</v>
      </c>
      <c r="AE98" s="722">
        <f>ป4!AE13</f>
        <v>0</v>
      </c>
      <c r="AF98" s="722">
        <f>ป4!AF13</f>
        <v>0</v>
      </c>
      <c r="AG98" s="722">
        <f>ป4!AG13</f>
        <v>0</v>
      </c>
      <c r="AH98" s="722">
        <f>ป4!AH13</f>
        <v>0</v>
      </c>
      <c r="AI98" s="722">
        <f>ป4!AI13</f>
        <v>0</v>
      </c>
      <c r="AJ98" s="722">
        <f>ป4!AJ13</f>
        <v>321</v>
      </c>
      <c r="AK98" s="722">
        <f>ป4!AK13</f>
        <v>10</v>
      </c>
      <c r="AL98" s="722">
        <f>ป4!AL13</f>
        <v>1</v>
      </c>
      <c r="AM98" s="722">
        <f>ป4!AM13</f>
        <v>14</v>
      </c>
      <c r="AN98" s="722">
        <f>ป4!AN13</f>
        <v>15</v>
      </c>
      <c r="AO98" s="722">
        <f>ป4!AO13</f>
        <v>1</v>
      </c>
      <c r="AP98" s="722">
        <f>ป4!AP13</f>
        <v>14</v>
      </c>
      <c r="AQ98" s="722">
        <f>ป4!AQ13</f>
        <v>15</v>
      </c>
      <c r="AR98" s="722">
        <f>ป4!AR13</f>
        <v>0</v>
      </c>
      <c r="AS98" s="722">
        <f>ป4!AS13</f>
        <v>0</v>
      </c>
      <c r="AT98" s="722">
        <f>ป4!AT13</f>
        <v>0</v>
      </c>
      <c r="AU98" s="723">
        <f>ป4!AU13</f>
        <v>0</v>
      </c>
      <c r="AV98" s="722">
        <f>ป4!AV13</f>
        <v>2</v>
      </c>
      <c r="AW98" s="722">
        <f>ป4!AW13</f>
        <v>0</v>
      </c>
      <c r="AX98" s="722">
        <f>ป4!AX13</f>
        <v>0</v>
      </c>
      <c r="AY98" s="722">
        <f>ป4!AY13</f>
        <v>0</v>
      </c>
      <c r="AZ98" s="722">
        <f>ป4!AZ13</f>
        <v>-2</v>
      </c>
      <c r="BA98" s="723">
        <f>ป4!BA13</f>
        <v>-13.333333333333334</v>
      </c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</row>
    <row r="99" spans="1:85" s="35" customFormat="1">
      <c r="A99" s="722">
        <v>88</v>
      </c>
      <c r="B99" s="722" t="str">
        <f>ป4!B14</f>
        <v>วัดป่าบอนต่ำ</v>
      </c>
      <c r="C99" s="722" t="str">
        <f>ป4!C14</f>
        <v>ป่าบอน</v>
      </c>
      <c r="D99" s="722">
        <f>ป4!D14</f>
        <v>0</v>
      </c>
      <c r="E99" s="722">
        <f>ป4!E14</f>
        <v>23</v>
      </c>
      <c r="F99" s="722">
        <f>ป4!F14</f>
        <v>4</v>
      </c>
      <c r="G99" s="722" t="str">
        <f>ป4!G14</f>
        <v>ป</v>
      </c>
      <c r="H99" s="722">
        <f>ป4!H14</f>
        <v>45</v>
      </c>
      <c r="I99" s="722">
        <f>ป4!I14</f>
        <v>2</v>
      </c>
      <c r="J99" s="722">
        <f>ป4!J14</f>
        <v>36</v>
      </c>
      <c r="K99" s="722">
        <f>ป4!K14</f>
        <v>1</v>
      </c>
      <c r="L99" s="722">
        <f>ป4!L14</f>
        <v>28</v>
      </c>
      <c r="M99" s="722">
        <f>ป4!M14</f>
        <v>1</v>
      </c>
      <c r="N99" s="722">
        <f>ป4!N14</f>
        <v>38</v>
      </c>
      <c r="O99" s="722">
        <f>ป4!O14</f>
        <v>1</v>
      </c>
      <c r="P99" s="722">
        <f>ป4!P14</f>
        <v>36</v>
      </c>
      <c r="Q99" s="722">
        <f>ป4!Q14</f>
        <v>1</v>
      </c>
      <c r="R99" s="722">
        <f>ป4!R14</f>
        <v>45</v>
      </c>
      <c r="S99" s="722">
        <f>ป4!S14</f>
        <v>1</v>
      </c>
      <c r="T99" s="722">
        <f>ป4!T14</f>
        <v>48</v>
      </c>
      <c r="U99" s="722">
        <f>ป4!U14</f>
        <v>1</v>
      </c>
      <c r="V99" s="722">
        <f>ป4!V14</f>
        <v>35</v>
      </c>
      <c r="W99" s="722">
        <f>ป4!W14</f>
        <v>1</v>
      </c>
      <c r="X99" s="722">
        <f>ป4!X14</f>
        <v>0</v>
      </c>
      <c r="Y99" s="722">
        <f>ป4!Y14</f>
        <v>0</v>
      </c>
      <c r="Z99" s="722">
        <f>ป4!Z14</f>
        <v>0</v>
      </c>
      <c r="AA99" s="722">
        <f>ป4!AA14</f>
        <v>0</v>
      </c>
      <c r="AB99" s="722">
        <f>ป4!AB14</f>
        <v>0</v>
      </c>
      <c r="AC99" s="722">
        <f>ป4!AC14</f>
        <v>0</v>
      </c>
      <c r="AD99" s="722">
        <f>ป4!AD14</f>
        <v>0</v>
      </c>
      <c r="AE99" s="722">
        <f>ป4!AE14</f>
        <v>0</v>
      </c>
      <c r="AF99" s="722">
        <f>ป4!AF14</f>
        <v>0</v>
      </c>
      <c r="AG99" s="722">
        <f>ป4!AG14</f>
        <v>0</v>
      </c>
      <c r="AH99" s="722">
        <f>ป4!AH14</f>
        <v>0</v>
      </c>
      <c r="AI99" s="722">
        <f>ป4!AI14</f>
        <v>0</v>
      </c>
      <c r="AJ99" s="722">
        <f>ป4!AJ14</f>
        <v>311</v>
      </c>
      <c r="AK99" s="722">
        <f>ป4!AK14</f>
        <v>9</v>
      </c>
      <c r="AL99" s="722">
        <f>ป4!AL14</f>
        <v>2</v>
      </c>
      <c r="AM99" s="722">
        <f>ป4!AM14</f>
        <v>12</v>
      </c>
      <c r="AN99" s="722">
        <f>ป4!AN14</f>
        <v>14</v>
      </c>
      <c r="AO99" s="722">
        <f>ป4!AO14</f>
        <v>1</v>
      </c>
      <c r="AP99" s="722">
        <f>ป4!AP14</f>
        <v>13</v>
      </c>
      <c r="AQ99" s="722">
        <f>ป4!AQ14</f>
        <v>14</v>
      </c>
      <c r="AR99" s="722">
        <f>ป4!AR14</f>
        <v>1</v>
      </c>
      <c r="AS99" s="722">
        <f>ป4!AS14</f>
        <v>-1</v>
      </c>
      <c r="AT99" s="722">
        <f>ป4!AT14</f>
        <v>0</v>
      </c>
      <c r="AU99" s="723">
        <f>ป4!AU14</f>
        <v>0</v>
      </c>
      <c r="AV99" s="722">
        <f>ป4!AV14</f>
        <v>1</v>
      </c>
      <c r="AW99" s="722">
        <f>ป4!AW14</f>
        <v>0</v>
      </c>
      <c r="AX99" s="722">
        <f>ป4!AX14</f>
        <v>0</v>
      </c>
      <c r="AY99" s="722">
        <f>ป4!AY14</f>
        <v>0</v>
      </c>
      <c r="AZ99" s="722">
        <f>ป4!AZ14</f>
        <v>-1</v>
      </c>
      <c r="BA99" s="723">
        <f>ป4!BA14</f>
        <v>-7.1428571428571423</v>
      </c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</row>
    <row r="100" spans="1:85" s="35" customFormat="1" hidden="1">
      <c r="A100" s="722">
        <v>89</v>
      </c>
      <c r="B100" s="722" t="str">
        <f>ป4!B15</f>
        <v>บ้านควนพระสาครินทร์</v>
      </c>
      <c r="C100" s="722" t="str">
        <f>ป4!C15</f>
        <v>ปากพะยูน</v>
      </c>
      <c r="D100" s="722">
        <f>ป4!D15</f>
        <v>0</v>
      </c>
      <c r="E100" s="722">
        <f>ป4!E15</f>
        <v>15</v>
      </c>
      <c r="F100" s="722">
        <f>ป4!F15</f>
        <v>4</v>
      </c>
      <c r="G100" s="722" t="str">
        <f>ป4!G15</f>
        <v>ป</v>
      </c>
      <c r="H100" s="722">
        <f>ป4!H15</f>
        <v>11</v>
      </c>
      <c r="I100" s="722">
        <f>ป4!I15</f>
        <v>1</v>
      </c>
      <c r="J100" s="722">
        <f>ป4!J15</f>
        <v>33</v>
      </c>
      <c r="K100" s="722">
        <f>ป4!K15</f>
        <v>1</v>
      </c>
      <c r="L100" s="722">
        <f>ป4!L15</f>
        <v>36</v>
      </c>
      <c r="M100" s="722">
        <f>ป4!M15</f>
        <v>1</v>
      </c>
      <c r="N100" s="722">
        <f>ป4!N15</f>
        <v>33</v>
      </c>
      <c r="O100" s="722">
        <f>ป4!O15</f>
        <v>1</v>
      </c>
      <c r="P100" s="722">
        <f>ป4!P15</f>
        <v>34</v>
      </c>
      <c r="Q100" s="722">
        <f>ป4!Q15</f>
        <v>1</v>
      </c>
      <c r="R100" s="722">
        <f>ป4!R15</f>
        <v>37</v>
      </c>
      <c r="S100" s="722">
        <f>ป4!S15</f>
        <v>1</v>
      </c>
      <c r="T100" s="722">
        <f>ป4!T15</f>
        <v>32</v>
      </c>
      <c r="U100" s="722">
        <f>ป4!U15</f>
        <v>1</v>
      </c>
      <c r="V100" s="722">
        <f>ป4!V15</f>
        <v>37</v>
      </c>
      <c r="W100" s="722">
        <f>ป4!W15</f>
        <v>1</v>
      </c>
      <c r="X100" s="722">
        <f>ป4!X15</f>
        <v>0</v>
      </c>
      <c r="Y100" s="722">
        <f>ป4!Y15</f>
        <v>0</v>
      </c>
      <c r="Z100" s="722">
        <f>ป4!Z15</f>
        <v>0</v>
      </c>
      <c r="AA100" s="722">
        <f>ป4!AA15</f>
        <v>0</v>
      </c>
      <c r="AB100" s="722">
        <f>ป4!AB15</f>
        <v>0</v>
      </c>
      <c r="AC100" s="722">
        <f>ป4!AC15</f>
        <v>0</v>
      </c>
      <c r="AD100" s="722">
        <f>ป4!AD15</f>
        <v>0</v>
      </c>
      <c r="AE100" s="722">
        <f>ป4!AE15</f>
        <v>0</v>
      </c>
      <c r="AF100" s="722">
        <f>ป4!AF15</f>
        <v>0</v>
      </c>
      <c r="AG100" s="722">
        <f>ป4!AG15</f>
        <v>0</v>
      </c>
      <c r="AH100" s="722">
        <f>ป4!AH15</f>
        <v>0</v>
      </c>
      <c r="AI100" s="722">
        <f>ป4!AI15</f>
        <v>0</v>
      </c>
      <c r="AJ100" s="722">
        <f>ป4!AJ15</f>
        <v>253</v>
      </c>
      <c r="AK100" s="722">
        <f>ป4!AK15</f>
        <v>8</v>
      </c>
      <c r="AL100" s="722">
        <f>ป4!AL15</f>
        <v>1</v>
      </c>
      <c r="AM100" s="722">
        <f>ป4!AM15</f>
        <v>12</v>
      </c>
      <c r="AN100" s="722">
        <f>ป4!AN15</f>
        <v>13</v>
      </c>
      <c r="AO100" s="722">
        <f>ป4!AO15</f>
        <v>1</v>
      </c>
      <c r="AP100" s="722">
        <f>ป4!AP15</f>
        <v>11</v>
      </c>
      <c r="AQ100" s="722">
        <f>ป4!AQ15</f>
        <v>12</v>
      </c>
      <c r="AR100" s="722">
        <f>ป4!AR15</f>
        <v>0</v>
      </c>
      <c r="AS100" s="722">
        <f>ป4!AS15</f>
        <v>1</v>
      </c>
      <c r="AT100" s="722">
        <f>ป4!AT15</f>
        <v>1</v>
      </c>
      <c r="AU100" s="723">
        <f>ป4!AU15</f>
        <v>8.3333333333333321</v>
      </c>
      <c r="AV100" s="722">
        <f>ป4!AV15</f>
        <v>1</v>
      </c>
      <c r="AW100" s="722">
        <f>ป4!AW15</f>
        <v>0</v>
      </c>
      <c r="AX100" s="722">
        <f>ป4!AX15</f>
        <v>0</v>
      </c>
      <c r="AY100" s="722">
        <f>ป4!AY15</f>
        <v>0</v>
      </c>
      <c r="AZ100" s="722">
        <f>ป4!AZ15</f>
        <v>0</v>
      </c>
      <c r="BA100" s="723">
        <f>ป4!BA15</f>
        <v>0</v>
      </c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</row>
    <row r="101" spans="1:85" s="35" customFormat="1" hidden="1">
      <c r="A101" s="722">
        <v>90</v>
      </c>
      <c r="B101" s="722" t="str">
        <f>ป4!B16</f>
        <v>บ้านทอนตรน</v>
      </c>
      <c r="C101" s="722" t="str">
        <f>ป4!C16</f>
        <v>กงหรา</v>
      </c>
      <c r="D101" s="722">
        <f>ป4!D16</f>
        <v>0</v>
      </c>
      <c r="E101" s="722">
        <f>ป4!E16</f>
        <v>26</v>
      </c>
      <c r="F101" s="722">
        <f>ป4!F16</f>
        <v>4</v>
      </c>
      <c r="G101" s="722" t="str">
        <f>ป4!G16</f>
        <v>ป</v>
      </c>
      <c r="H101" s="722">
        <f>ป4!H16</f>
        <v>33</v>
      </c>
      <c r="I101" s="722">
        <f>ป4!I16</f>
        <v>1</v>
      </c>
      <c r="J101" s="722">
        <f>ป4!J16</f>
        <v>43</v>
      </c>
      <c r="K101" s="722">
        <f>ป4!K16</f>
        <v>2</v>
      </c>
      <c r="L101" s="722">
        <f>ป4!L16</f>
        <v>49</v>
      </c>
      <c r="M101" s="722">
        <f>ป4!M16</f>
        <v>1</v>
      </c>
      <c r="N101" s="722">
        <f>ป4!N16</f>
        <v>31</v>
      </c>
      <c r="O101" s="722">
        <f>ป4!O16</f>
        <v>1</v>
      </c>
      <c r="P101" s="722">
        <f>ป4!P16</f>
        <v>25</v>
      </c>
      <c r="Q101" s="722">
        <f>ป4!Q16</f>
        <v>1</v>
      </c>
      <c r="R101" s="722">
        <f>ป4!R16</f>
        <v>31</v>
      </c>
      <c r="S101" s="722">
        <f>ป4!S16</f>
        <v>1</v>
      </c>
      <c r="T101" s="722">
        <f>ป4!T16</f>
        <v>36</v>
      </c>
      <c r="U101" s="722">
        <f>ป4!U16</f>
        <v>1</v>
      </c>
      <c r="V101" s="722">
        <f>ป4!V16</f>
        <v>42</v>
      </c>
      <c r="W101" s="722">
        <f>ป4!W16</f>
        <v>1</v>
      </c>
      <c r="X101" s="722">
        <f>ป4!X16</f>
        <v>0</v>
      </c>
      <c r="Y101" s="722">
        <f>ป4!Y16</f>
        <v>0</v>
      </c>
      <c r="Z101" s="722">
        <f>ป4!Z16</f>
        <v>0</v>
      </c>
      <c r="AA101" s="722">
        <f>ป4!AA16</f>
        <v>0</v>
      </c>
      <c r="AB101" s="722">
        <f>ป4!AB16</f>
        <v>0</v>
      </c>
      <c r="AC101" s="722">
        <f>ป4!AC16</f>
        <v>0</v>
      </c>
      <c r="AD101" s="722">
        <f>ป4!AD16</f>
        <v>0</v>
      </c>
      <c r="AE101" s="722">
        <f>ป4!AE16</f>
        <v>0</v>
      </c>
      <c r="AF101" s="722">
        <f>ป4!AF16</f>
        <v>0</v>
      </c>
      <c r="AG101" s="722">
        <f>ป4!AG16</f>
        <v>0</v>
      </c>
      <c r="AH101" s="722">
        <f>ป4!AH16</f>
        <v>0</v>
      </c>
      <c r="AI101" s="722">
        <f>ป4!AI16</f>
        <v>0</v>
      </c>
      <c r="AJ101" s="722">
        <f>ป4!AJ16</f>
        <v>290</v>
      </c>
      <c r="AK101" s="722">
        <f>ป4!AK16</f>
        <v>9</v>
      </c>
      <c r="AL101" s="722">
        <f>ป4!AL16</f>
        <v>1</v>
      </c>
      <c r="AM101" s="722">
        <f>ป4!AM16</f>
        <v>14</v>
      </c>
      <c r="AN101" s="722">
        <f>ป4!AN16</f>
        <v>15</v>
      </c>
      <c r="AO101" s="722">
        <f>ป4!AO16</f>
        <v>1</v>
      </c>
      <c r="AP101" s="722">
        <f>ป4!AP16</f>
        <v>12</v>
      </c>
      <c r="AQ101" s="722">
        <f>ป4!AQ16</f>
        <v>13</v>
      </c>
      <c r="AR101" s="722">
        <f>ป4!AR16</f>
        <v>0</v>
      </c>
      <c r="AS101" s="722">
        <f>ป4!AS16</f>
        <v>2</v>
      </c>
      <c r="AT101" s="722">
        <f>ป4!AT16</f>
        <v>2</v>
      </c>
      <c r="AU101" s="723">
        <f>ป4!AU16</f>
        <v>15.384615384615385</v>
      </c>
      <c r="AV101" s="722">
        <f>ป4!AV16</f>
        <v>0</v>
      </c>
      <c r="AW101" s="722">
        <f>ป4!AW16</f>
        <v>2</v>
      </c>
      <c r="AX101" s="722">
        <f>ป4!AX16</f>
        <v>0</v>
      </c>
      <c r="AY101" s="722">
        <f>ป4!AY16</f>
        <v>0</v>
      </c>
      <c r="AZ101" s="722">
        <f>ป4!AZ16</f>
        <v>0</v>
      </c>
      <c r="BA101" s="723">
        <f>ป4!BA16</f>
        <v>0</v>
      </c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  <c r="BZ101" s="53"/>
      <c r="CA101" s="53"/>
      <c r="CB101" s="53"/>
      <c r="CC101" s="53"/>
      <c r="CD101" s="53"/>
      <c r="CE101" s="53"/>
      <c r="CF101" s="53"/>
      <c r="CG101" s="53"/>
    </row>
    <row r="102" spans="1:85" s="35" customFormat="1" hidden="1">
      <c r="A102" s="722">
        <v>91</v>
      </c>
      <c r="B102" s="722" t="str">
        <f>ป4!B17</f>
        <v>บ้านนาทุ่งโพธิ์</v>
      </c>
      <c r="C102" s="722" t="str">
        <f>ป4!C17</f>
        <v>กงหรา</v>
      </c>
      <c r="D102" s="722">
        <f>ป4!D17</f>
        <v>0</v>
      </c>
      <c r="E102" s="722">
        <f>ป4!E17</f>
        <v>32</v>
      </c>
      <c r="F102" s="722">
        <f>ป4!F17</f>
        <v>4</v>
      </c>
      <c r="G102" s="722" t="str">
        <f>ป4!G17</f>
        <v>ป</v>
      </c>
      <c r="H102" s="722">
        <f>ป4!H17</f>
        <v>29</v>
      </c>
      <c r="I102" s="722">
        <f>ป4!I17</f>
        <v>1</v>
      </c>
      <c r="J102" s="722">
        <f>ป4!J17</f>
        <v>32</v>
      </c>
      <c r="K102" s="722">
        <f>ป4!K17</f>
        <v>1</v>
      </c>
      <c r="L102" s="722">
        <f>ป4!L17</f>
        <v>32</v>
      </c>
      <c r="M102" s="722">
        <f>ป4!M17</f>
        <v>1</v>
      </c>
      <c r="N102" s="722">
        <f>ป4!N17</f>
        <v>34</v>
      </c>
      <c r="O102" s="722">
        <f>ป4!O17</f>
        <v>1</v>
      </c>
      <c r="P102" s="722">
        <f>ป4!P17</f>
        <v>28</v>
      </c>
      <c r="Q102" s="722">
        <f>ป4!Q17</f>
        <v>1</v>
      </c>
      <c r="R102" s="722">
        <f>ป4!R17</f>
        <v>39</v>
      </c>
      <c r="S102" s="722">
        <f>ป4!S17</f>
        <v>1</v>
      </c>
      <c r="T102" s="722">
        <f>ป4!T17</f>
        <v>43</v>
      </c>
      <c r="U102" s="722">
        <f>ป4!U17</f>
        <v>1</v>
      </c>
      <c r="V102" s="722">
        <f>ป4!V17</f>
        <v>20</v>
      </c>
      <c r="W102" s="722">
        <f>ป4!W17</f>
        <v>1</v>
      </c>
      <c r="X102" s="722">
        <f>ป4!X17</f>
        <v>0</v>
      </c>
      <c r="Y102" s="722">
        <f>ป4!Y17</f>
        <v>0</v>
      </c>
      <c r="Z102" s="722">
        <f>ป4!Z17</f>
        <v>0</v>
      </c>
      <c r="AA102" s="722">
        <f>ป4!AA17</f>
        <v>0</v>
      </c>
      <c r="AB102" s="722">
        <f>ป4!AB17</f>
        <v>0</v>
      </c>
      <c r="AC102" s="722">
        <f>ป4!AC17</f>
        <v>0</v>
      </c>
      <c r="AD102" s="722">
        <f>ป4!AD17</f>
        <v>0</v>
      </c>
      <c r="AE102" s="722">
        <f>ป4!AE17</f>
        <v>0</v>
      </c>
      <c r="AF102" s="722">
        <f>ป4!AF17</f>
        <v>0</v>
      </c>
      <c r="AG102" s="722">
        <f>ป4!AG17</f>
        <v>0</v>
      </c>
      <c r="AH102" s="722">
        <f>ป4!AH17</f>
        <v>0</v>
      </c>
      <c r="AI102" s="722">
        <f>ป4!AI17</f>
        <v>0</v>
      </c>
      <c r="AJ102" s="722">
        <f>ป4!AJ17</f>
        <v>257</v>
      </c>
      <c r="AK102" s="722">
        <f>ป4!AK17</f>
        <v>8</v>
      </c>
      <c r="AL102" s="722">
        <f>ป4!AL17</f>
        <v>1</v>
      </c>
      <c r="AM102" s="722">
        <f>ป4!AM17</f>
        <v>11</v>
      </c>
      <c r="AN102" s="722">
        <f>ป4!AN17</f>
        <v>12</v>
      </c>
      <c r="AO102" s="722">
        <f>ป4!AO17</f>
        <v>1</v>
      </c>
      <c r="AP102" s="722">
        <f>ป4!AP17</f>
        <v>11</v>
      </c>
      <c r="AQ102" s="722">
        <f>ป4!AQ17</f>
        <v>12</v>
      </c>
      <c r="AR102" s="722">
        <f>ป4!AR17</f>
        <v>0</v>
      </c>
      <c r="AS102" s="722">
        <f>ป4!AS17</f>
        <v>0</v>
      </c>
      <c r="AT102" s="722">
        <f>ป4!AT17</f>
        <v>0</v>
      </c>
      <c r="AU102" s="723">
        <f>ป4!AU17</f>
        <v>0</v>
      </c>
      <c r="AV102" s="722">
        <f>ป4!AV17</f>
        <v>0</v>
      </c>
      <c r="AW102" s="722">
        <f>ป4!AW17</f>
        <v>0</v>
      </c>
      <c r="AX102" s="722">
        <f>ป4!AX17</f>
        <v>0</v>
      </c>
      <c r="AY102" s="722">
        <f>ป4!AY17</f>
        <v>1</v>
      </c>
      <c r="AZ102" s="722">
        <f>ป4!AZ17</f>
        <v>1</v>
      </c>
      <c r="BA102" s="723">
        <f>ป4!BA17</f>
        <v>8.3333333333333321</v>
      </c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3"/>
      <c r="BR102" s="53"/>
      <c r="BS102" s="53"/>
      <c r="BT102" s="53"/>
      <c r="BU102" s="53"/>
      <c r="BV102" s="53"/>
      <c r="BW102" s="53"/>
      <c r="BX102" s="53"/>
      <c r="BY102" s="53"/>
      <c r="BZ102" s="53"/>
      <c r="CA102" s="53"/>
      <c r="CB102" s="53"/>
      <c r="CC102" s="53"/>
      <c r="CD102" s="53"/>
      <c r="CE102" s="53"/>
      <c r="CF102" s="53"/>
      <c r="CG102" s="53"/>
    </row>
    <row r="103" spans="1:85" s="35" customFormat="1" hidden="1">
      <c r="A103" s="722">
        <v>92</v>
      </c>
      <c r="B103" s="722" t="str">
        <f>ป4!B18</f>
        <v>วัดตะโหมด (หมุนคณานุสรณ์)</v>
      </c>
      <c r="C103" s="722" t="str">
        <f>ป4!C18</f>
        <v>ตะโหมด</v>
      </c>
      <c r="D103" s="722">
        <f>ป4!D18</f>
        <v>0</v>
      </c>
      <c r="E103" s="722">
        <f>ป4!E18</f>
        <v>13</v>
      </c>
      <c r="F103" s="722">
        <f>ป4!F18</f>
        <v>1</v>
      </c>
      <c r="G103" s="722" t="str">
        <f>ป4!G18</f>
        <v>ป</v>
      </c>
      <c r="H103" s="722">
        <f>ป4!H18</f>
        <v>22</v>
      </c>
      <c r="I103" s="722">
        <f>ป4!I18</f>
        <v>1</v>
      </c>
      <c r="J103" s="722">
        <f>ป4!J18</f>
        <v>26</v>
      </c>
      <c r="K103" s="722">
        <f>ป4!K18</f>
        <v>1</v>
      </c>
      <c r="L103" s="722">
        <f>ป4!L18</f>
        <v>24</v>
      </c>
      <c r="M103" s="722">
        <f>ป4!M18</f>
        <v>1</v>
      </c>
      <c r="N103" s="722">
        <f>ป4!N18</f>
        <v>58</v>
      </c>
      <c r="O103" s="722">
        <f>ป4!O18</f>
        <v>2</v>
      </c>
      <c r="P103" s="722">
        <f>ป4!P18</f>
        <v>34</v>
      </c>
      <c r="Q103" s="722">
        <f>ป4!Q18</f>
        <v>1</v>
      </c>
      <c r="R103" s="722">
        <f>ป4!R18</f>
        <v>46</v>
      </c>
      <c r="S103" s="722">
        <f>ป4!S18</f>
        <v>1</v>
      </c>
      <c r="T103" s="722">
        <f>ป4!T18</f>
        <v>32</v>
      </c>
      <c r="U103" s="722">
        <f>ป4!U18</f>
        <v>1</v>
      </c>
      <c r="V103" s="722">
        <f>ป4!V18</f>
        <v>35</v>
      </c>
      <c r="W103" s="722">
        <f>ป4!W18</f>
        <v>1</v>
      </c>
      <c r="X103" s="722">
        <f>ป4!X18</f>
        <v>0</v>
      </c>
      <c r="Y103" s="722">
        <f>ป4!Y18</f>
        <v>0</v>
      </c>
      <c r="Z103" s="722">
        <f>ป4!Z18</f>
        <v>0</v>
      </c>
      <c r="AA103" s="722">
        <f>ป4!AA18</f>
        <v>0</v>
      </c>
      <c r="AB103" s="722">
        <f>ป4!AB18</f>
        <v>0</v>
      </c>
      <c r="AC103" s="722">
        <f>ป4!AC18</f>
        <v>0</v>
      </c>
      <c r="AD103" s="722">
        <f>ป4!AD18</f>
        <v>0</v>
      </c>
      <c r="AE103" s="722">
        <f>ป4!AE18</f>
        <v>0</v>
      </c>
      <c r="AF103" s="722">
        <f>ป4!AF18</f>
        <v>0</v>
      </c>
      <c r="AG103" s="722">
        <f>ป4!AG18</f>
        <v>0</v>
      </c>
      <c r="AH103" s="722">
        <f>ป4!AH18</f>
        <v>0</v>
      </c>
      <c r="AI103" s="722">
        <f>ป4!AI18</f>
        <v>0</v>
      </c>
      <c r="AJ103" s="722">
        <f>ป4!AJ18</f>
        <v>277</v>
      </c>
      <c r="AK103" s="722">
        <f>ป4!AK18</f>
        <v>9</v>
      </c>
      <c r="AL103" s="722">
        <f>ป4!AL18</f>
        <v>2</v>
      </c>
      <c r="AM103" s="722">
        <f>ป4!AM18</f>
        <v>16</v>
      </c>
      <c r="AN103" s="722">
        <f>ป4!AN18</f>
        <v>18</v>
      </c>
      <c r="AO103" s="722">
        <f>ป4!AO18</f>
        <v>1</v>
      </c>
      <c r="AP103" s="722">
        <f>ป4!AP18</f>
        <v>12</v>
      </c>
      <c r="AQ103" s="722">
        <f>ป4!AQ18</f>
        <v>13</v>
      </c>
      <c r="AR103" s="722">
        <f>ป4!AR18</f>
        <v>1</v>
      </c>
      <c r="AS103" s="722">
        <f>ป4!AS18</f>
        <v>4</v>
      </c>
      <c r="AT103" s="722">
        <f>ป4!AT18</f>
        <v>5</v>
      </c>
      <c r="AU103" s="723">
        <f>ป4!AU18</f>
        <v>38.461538461538467</v>
      </c>
      <c r="AV103" s="722">
        <f>ป4!AV18</f>
        <v>2</v>
      </c>
      <c r="AW103" s="722">
        <f>ป4!AW18</f>
        <v>0</v>
      </c>
      <c r="AX103" s="722">
        <f>ป4!AX18</f>
        <v>0</v>
      </c>
      <c r="AY103" s="722">
        <f>ป4!AY18</f>
        <v>0</v>
      </c>
      <c r="AZ103" s="722">
        <f>ป4!AZ18</f>
        <v>3</v>
      </c>
      <c r="BA103" s="723">
        <f>ป4!BA18</f>
        <v>23.076923076923077</v>
      </c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3"/>
      <c r="CC103" s="53"/>
      <c r="CD103" s="53"/>
      <c r="CE103" s="53"/>
      <c r="CF103" s="53"/>
      <c r="CG103" s="53"/>
    </row>
    <row r="104" spans="1:85" s="35" customFormat="1" hidden="1">
      <c r="A104" s="722">
        <v>93</v>
      </c>
      <c r="B104" s="722" t="str">
        <f>ป4!B19</f>
        <v>บ้านควนแหวง</v>
      </c>
      <c r="C104" s="722" t="str">
        <f>ป4!C19</f>
        <v>ป่าบอน</v>
      </c>
      <c r="D104" s="722">
        <f>ป4!D19</f>
        <v>0</v>
      </c>
      <c r="E104" s="722">
        <f>ป4!E19</f>
        <v>20</v>
      </c>
      <c r="F104" s="722">
        <f>ป4!F19</f>
        <v>4</v>
      </c>
      <c r="G104" s="722" t="str">
        <f>ป4!G19</f>
        <v>ป</v>
      </c>
      <c r="H104" s="722">
        <f>ป4!H19</f>
        <v>36</v>
      </c>
      <c r="I104" s="722">
        <f>ป4!I19</f>
        <v>1</v>
      </c>
      <c r="J104" s="722">
        <f>ป4!J19</f>
        <v>30</v>
      </c>
      <c r="K104" s="722">
        <f>ป4!K19</f>
        <v>1</v>
      </c>
      <c r="L104" s="722">
        <f>ป4!L19</f>
        <v>33</v>
      </c>
      <c r="M104" s="722">
        <f>ป4!M19</f>
        <v>1</v>
      </c>
      <c r="N104" s="722">
        <f>ป4!N19</f>
        <v>32</v>
      </c>
      <c r="O104" s="722">
        <f>ป4!O19</f>
        <v>1</v>
      </c>
      <c r="P104" s="722">
        <f>ป4!P19</f>
        <v>42</v>
      </c>
      <c r="Q104" s="722">
        <f>ป4!Q19</f>
        <v>1</v>
      </c>
      <c r="R104" s="722">
        <f>ป4!R19</f>
        <v>48</v>
      </c>
      <c r="S104" s="722">
        <f>ป4!S19</f>
        <v>1</v>
      </c>
      <c r="T104" s="722">
        <f>ป4!T19</f>
        <v>39</v>
      </c>
      <c r="U104" s="722">
        <f>ป4!U19</f>
        <v>1</v>
      </c>
      <c r="V104" s="722">
        <f>ป4!V19</f>
        <v>38</v>
      </c>
      <c r="W104" s="722">
        <f>ป4!W19</f>
        <v>1</v>
      </c>
      <c r="X104" s="722">
        <f>ป4!X19</f>
        <v>0</v>
      </c>
      <c r="Y104" s="722">
        <f>ป4!Y19</f>
        <v>0</v>
      </c>
      <c r="Z104" s="722">
        <f>ป4!Z19</f>
        <v>0</v>
      </c>
      <c r="AA104" s="722">
        <f>ป4!AA19</f>
        <v>0</v>
      </c>
      <c r="AB104" s="722">
        <f>ป4!AB19</f>
        <v>0</v>
      </c>
      <c r="AC104" s="722">
        <f>ป4!AC19</f>
        <v>0</v>
      </c>
      <c r="AD104" s="722">
        <f>ป4!AD19</f>
        <v>0</v>
      </c>
      <c r="AE104" s="722">
        <f>ป4!AE19</f>
        <v>0</v>
      </c>
      <c r="AF104" s="722">
        <f>ป4!AF19</f>
        <v>0</v>
      </c>
      <c r="AG104" s="722">
        <f>ป4!AG19</f>
        <v>0</v>
      </c>
      <c r="AH104" s="722">
        <f>ป4!AH19</f>
        <v>0</v>
      </c>
      <c r="AI104" s="722">
        <f>ป4!AI19</f>
        <v>0</v>
      </c>
      <c r="AJ104" s="722">
        <f>ป4!AJ19</f>
        <v>298</v>
      </c>
      <c r="AK104" s="722">
        <f>ป4!AK19</f>
        <v>8</v>
      </c>
      <c r="AL104" s="722">
        <f>ป4!AL19</f>
        <v>1</v>
      </c>
      <c r="AM104" s="722">
        <f>ป4!AM19</f>
        <v>16</v>
      </c>
      <c r="AN104" s="722">
        <f>ป4!AN19</f>
        <v>17</v>
      </c>
      <c r="AO104" s="722">
        <f>ป4!AO19</f>
        <v>1</v>
      </c>
      <c r="AP104" s="722">
        <f>ป4!AP19</f>
        <v>12</v>
      </c>
      <c r="AQ104" s="722">
        <f>ป4!AQ19</f>
        <v>13</v>
      </c>
      <c r="AR104" s="722">
        <f>ป4!AR19</f>
        <v>0</v>
      </c>
      <c r="AS104" s="722">
        <f>ป4!AS19</f>
        <v>4</v>
      </c>
      <c r="AT104" s="722">
        <f>ป4!AT19</f>
        <v>4</v>
      </c>
      <c r="AU104" s="723">
        <f>ป4!AU19</f>
        <v>30.76923076923077</v>
      </c>
      <c r="AV104" s="722">
        <f>ป4!AV19</f>
        <v>0</v>
      </c>
      <c r="AW104" s="722">
        <f>ป4!AW19</f>
        <v>0</v>
      </c>
      <c r="AX104" s="722">
        <f>ป4!AX19</f>
        <v>0</v>
      </c>
      <c r="AY104" s="722">
        <f>ป4!AY19</f>
        <v>0</v>
      </c>
      <c r="AZ104" s="722">
        <f>ป4!AZ19</f>
        <v>4</v>
      </c>
      <c r="BA104" s="723">
        <f>ป4!BA19</f>
        <v>30.76923076923077</v>
      </c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  <c r="BT104" s="53"/>
      <c r="BU104" s="53"/>
      <c r="BV104" s="53"/>
      <c r="BW104" s="53"/>
      <c r="BX104" s="53"/>
      <c r="BY104" s="53"/>
      <c r="BZ104" s="53"/>
      <c r="CA104" s="53"/>
      <c r="CB104" s="53"/>
      <c r="CC104" s="53"/>
      <c r="CD104" s="53"/>
      <c r="CE104" s="53"/>
      <c r="CF104" s="53"/>
      <c r="CG104" s="53"/>
    </row>
    <row r="105" spans="1:85" s="35" customFormat="1" hidden="1">
      <c r="A105" s="722">
        <v>94</v>
      </c>
      <c r="B105" s="722" t="str">
        <f>ป4!B20</f>
        <v>บ้านพูด กรป.กลาง</v>
      </c>
      <c r="C105" s="722" t="str">
        <f>ป4!C20</f>
        <v>กงหรา</v>
      </c>
      <c r="D105" s="722">
        <f>ป4!D20</f>
        <v>0</v>
      </c>
      <c r="E105" s="722">
        <f>ป4!E20</f>
        <v>9</v>
      </c>
      <c r="F105" s="722">
        <f>ป4!F20</f>
        <v>4</v>
      </c>
      <c r="G105" s="722" t="str">
        <f>ป4!G20</f>
        <v>ป</v>
      </c>
      <c r="H105" s="722">
        <f>ป4!H20</f>
        <v>56</v>
      </c>
      <c r="I105" s="722">
        <f>ป4!I20</f>
        <v>2</v>
      </c>
      <c r="J105" s="722">
        <f>ป4!J20</f>
        <v>37</v>
      </c>
      <c r="K105" s="722">
        <f>ป4!K20</f>
        <v>1</v>
      </c>
      <c r="L105" s="722">
        <f>ป4!L20</f>
        <v>34</v>
      </c>
      <c r="M105" s="722">
        <f>ป4!M20</f>
        <v>1</v>
      </c>
      <c r="N105" s="722">
        <f>ป4!N20</f>
        <v>33</v>
      </c>
      <c r="O105" s="722">
        <f>ป4!O20</f>
        <v>1</v>
      </c>
      <c r="P105" s="722">
        <f>ป4!P20</f>
        <v>32</v>
      </c>
      <c r="Q105" s="722">
        <f>ป4!Q20</f>
        <v>1</v>
      </c>
      <c r="R105" s="722">
        <f>ป4!R20</f>
        <v>39</v>
      </c>
      <c r="S105" s="722">
        <f>ป4!S20</f>
        <v>1</v>
      </c>
      <c r="T105" s="722">
        <f>ป4!T20</f>
        <v>45</v>
      </c>
      <c r="U105" s="722">
        <f>ป4!U20</f>
        <v>1</v>
      </c>
      <c r="V105" s="722">
        <f>ป4!V20</f>
        <v>28</v>
      </c>
      <c r="W105" s="722">
        <f>ป4!W20</f>
        <v>1</v>
      </c>
      <c r="X105" s="722">
        <f>ป4!X20</f>
        <v>0</v>
      </c>
      <c r="Y105" s="722">
        <f>ป4!Y20</f>
        <v>0</v>
      </c>
      <c r="Z105" s="722">
        <f>ป4!Z20</f>
        <v>0</v>
      </c>
      <c r="AA105" s="722">
        <f>ป4!AA20</f>
        <v>0</v>
      </c>
      <c r="AB105" s="722">
        <f>ป4!AB20</f>
        <v>0</v>
      </c>
      <c r="AC105" s="722">
        <f>ป4!AC20</f>
        <v>0</v>
      </c>
      <c r="AD105" s="722">
        <f>ป4!AD20</f>
        <v>0</v>
      </c>
      <c r="AE105" s="722">
        <f>ป4!AE20</f>
        <v>0</v>
      </c>
      <c r="AF105" s="722">
        <f>ป4!AF20</f>
        <v>0</v>
      </c>
      <c r="AG105" s="722">
        <f>ป4!AG20</f>
        <v>0</v>
      </c>
      <c r="AH105" s="722">
        <f>ป4!AH20</f>
        <v>0</v>
      </c>
      <c r="AI105" s="722">
        <f>ป4!AI20</f>
        <v>0</v>
      </c>
      <c r="AJ105" s="722">
        <f>ป4!AJ20</f>
        <v>304</v>
      </c>
      <c r="AK105" s="722">
        <f>ป4!AK20</f>
        <v>9</v>
      </c>
      <c r="AL105" s="722">
        <f>ป4!AL20</f>
        <v>1</v>
      </c>
      <c r="AM105" s="722">
        <f>ป4!AM20</f>
        <v>19</v>
      </c>
      <c r="AN105" s="722">
        <f>ป4!AN20</f>
        <v>20</v>
      </c>
      <c r="AO105" s="722">
        <f>ป4!AO20</f>
        <v>1</v>
      </c>
      <c r="AP105" s="722">
        <f>ป4!AP20</f>
        <v>13</v>
      </c>
      <c r="AQ105" s="722">
        <f>ป4!AQ20</f>
        <v>14</v>
      </c>
      <c r="AR105" s="722">
        <f>ป4!AR20</f>
        <v>0</v>
      </c>
      <c r="AS105" s="722">
        <f>ป4!AS20</f>
        <v>6</v>
      </c>
      <c r="AT105" s="722">
        <f>ป4!AT20</f>
        <v>6</v>
      </c>
      <c r="AU105" s="723">
        <f>ป4!AU20</f>
        <v>42.857142857142854</v>
      </c>
      <c r="AV105" s="722">
        <f>ป4!AV20</f>
        <v>0</v>
      </c>
      <c r="AW105" s="722">
        <f>ป4!AW20</f>
        <v>0</v>
      </c>
      <c r="AX105" s="722">
        <f>ป4!AX20</f>
        <v>0</v>
      </c>
      <c r="AY105" s="722">
        <f>ป4!AY20</f>
        <v>0</v>
      </c>
      <c r="AZ105" s="722">
        <f>ป4!AZ20</f>
        <v>6</v>
      </c>
      <c r="BA105" s="723">
        <f>ป4!BA20</f>
        <v>42.857142857142854</v>
      </c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</row>
    <row r="106" spans="1:85" s="35" customFormat="1" hidden="1">
      <c r="A106" s="722">
        <v>95</v>
      </c>
      <c r="B106" s="722" t="str">
        <f>ป4!B21</f>
        <v>บ้านต้นประดู่</v>
      </c>
      <c r="C106" s="722" t="str">
        <f>ป4!C21</f>
        <v>กงหรา</v>
      </c>
      <c r="D106" s="722">
        <f>ป4!D21</f>
        <v>0</v>
      </c>
      <c r="E106" s="722">
        <f>ป4!E21</f>
        <v>15</v>
      </c>
      <c r="F106" s="722">
        <f>ป4!F21</f>
        <v>4</v>
      </c>
      <c r="G106" s="722" t="str">
        <f>ป4!G21</f>
        <v>ป</v>
      </c>
      <c r="H106" s="722">
        <f>ป4!H21</f>
        <v>36</v>
      </c>
      <c r="I106" s="722">
        <f>ป4!I21</f>
        <v>1</v>
      </c>
      <c r="J106" s="722">
        <f>ป4!J21</f>
        <v>33</v>
      </c>
      <c r="K106" s="722">
        <f>ป4!K21</f>
        <v>1</v>
      </c>
      <c r="L106" s="722">
        <f>ป4!L21</f>
        <v>50</v>
      </c>
      <c r="M106" s="722">
        <f>ป4!M21</f>
        <v>2</v>
      </c>
      <c r="N106" s="722">
        <f>ป4!N21</f>
        <v>42</v>
      </c>
      <c r="O106" s="722">
        <f>ป4!O21</f>
        <v>1</v>
      </c>
      <c r="P106" s="722">
        <f>ป4!P21</f>
        <v>36</v>
      </c>
      <c r="Q106" s="722">
        <f>ป4!Q21</f>
        <v>1</v>
      </c>
      <c r="R106" s="722">
        <f>ป4!R21</f>
        <v>44</v>
      </c>
      <c r="S106" s="722">
        <f>ป4!S21</f>
        <v>1</v>
      </c>
      <c r="T106" s="722">
        <f>ป4!T21</f>
        <v>40</v>
      </c>
      <c r="U106" s="722">
        <f>ป4!U21</f>
        <v>1</v>
      </c>
      <c r="V106" s="722">
        <f>ป4!V21</f>
        <v>34</v>
      </c>
      <c r="W106" s="722">
        <f>ป4!W21</f>
        <v>1</v>
      </c>
      <c r="X106" s="722">
        <f>ป4!X21</f>
        <v>0</v>
      </c>
      <c r="Y106" s="722">
        <f>ป4!Y21</f>
        <v>0</v>
      </c>
      <c r="Z106" s="722">
        <f>ป4!Z21</f>
        <v>0</v>
      </c>
      <c r="AA106" s="722">
        <f>ป4!AA21</f>
        <v>0</v>
      </c>
      <c r="AB106" s="722">
        <f>ป4!AB21</f>
        <v>0</v>
      </c>
      <c r="AC106" s="722">
        <f>ป4!AC21</f>
        <v>0</v>
      </c>
      <c r="AD106" s="722">
        <f>ป4!AD21</f>
        <v>0</v>
      </c>
      <c r="AE106" s="722">
        <f>ป4!AE21</f>
        <v>0</v>
      </c>
      <c r="AF106" s="722">
        <f>ป4!AF21</f>
        <v>0</v>
      </c>
      <c r="AG106" s="722">
        <f>ป4!AG21</f>
        <v>0</v>
      </c>
      <c r="AH106" s="722">
        <f>ป4!AH21</f>
        <v>0</v>
      </c>
      <c r="AI106" s="722">
        <f>ป4!AI21</f>
        <v>0</v>
      </c>
      <c r="AJ106" s="722">
        <f>ป4!AJ21</f>
        <v>315</v>
      </c>
      <c r="AK106" s="722">
        <f>ป4!AK21</f>
        <v>9</v>
      </c>
      <c r="AL106" s="722">
        <f>ป4!AL21</f>
        <v>3</v>
      </c>
      <c r="AM106" s="722">
        <f>ป4!AM21</f>
        <v>20</v>
      </c>
      <c r="AN106" s="722">
        <f>ป4!AN21</f>
        <v>23</v>
      </c>
      <c r="AO106" s="722">
        <f>ป4!AO21</f>
        <v>1</v>
      </c>
      <c r="AP106" s="722">
        <f>ป4!AP21</f>
        <v>13</v>
      </c>
      <c r="AQ106" s="722">
        <f>ป4!AQ21</f>
        <v>14</v>
      </c>
      <c r="AR106" s="722">
        <f>ป4!AR21</f>
        <v>2</v>
      </c>
      <c r="AS106" s="722">
        <f>ป4!AS21</f>
        <v>7</v>
      </c>
      <c r="AT106" s="722">
        <f>ป4!AT21</f>
        <v>9</v>
      </c>
      <c r="AU106" s="723">
        <f>ป4!AU21</f>
        <v>64.285714285714292</v>
      </c>
      <c r="AV106" s="722">
        <f>ป4!AV21</f>
        <v>1</v>
      </c>
      <c r="AW106" s="722">
        <f>ป4!AW21</f>
        <v>0</v>
      </c>
      <c r="AX106" s="722">
        <f>ป4!AX21</f>
        <v>0</v>
      </c>
      <c r="AY106" s="722">
        <f>ป4!AY21</f>
        <v>0</v>
      </c>
      <c r="AZ106" s="722">
        <f>ป4!AZ21</f>
        <v>8</v>
      </c>
      <c r="BA106" s="723">
        <f>ป4!BA21</f>
        <v>57.142857142857139</v>
      </c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</row>
    <row r="107" spans="1:85" s="35" customFormat="1">
      <c r="A107" s="722">
        <v>96</v>
      </c>
      <c r="B107" s="722" t="str">
        <f>ป5!B13</f>
        <v>อนุบาลป่าบอน</v>
      </c>
      <c r="C107" s="722" t="str">
        <f>ป5!C13</f>
        <v>ป่าบอน</v>
      </c>
      <c r="D107" s="722">
        <f>ป5!D13</f>
        <v>0</v>
      </c>
      <c r="E107" s="722">
        <f>ป5!E13</f>
        <v>28</v>
      </c>
      <c r="F107" s="722">
        <f>ป5!F13</f>
        <v>1</v>
      </c>
      <c r="G107" s="722" t="str">
        <f>ป5!G13</f>
        <v>ป</v>
      </c>
      <c r="H107" s="722">
        <f>ป5!H13</f>
        <v>111</v>
      </c>
      <c r="I107" s="722">
        <f>ป5!I13</f>
        <v>4</v>
      </c>
      <c r="J107" s="722">
        <f>ป5!J13</f>
        <v>91</v>
      </c>
      <c r="K107" s="722">
        <f>ป5!K13</f>
        <v>3</v>
      </c>
      <c r="L107" s="722">
        <f>ป5!L13</f>
        <v>103</v>
      </c>
      <c r="M107" s="722">
        <f>ป5!M13</f>
        <v>3</v>
      </c>
      <c r="N107" s="722">
        <f>ป5!N13</f>
        <v>100</v>
      </c>
      <c r="O107" s="722">
        <f>ป5!O13</f>
        <v>3</v>
      </c>
      <c r="P107" s="722">
        <f>ป5!P13</f>
        <v>94</v>
      </c>
      <c r="Q107" s="722">
        <f>ป5!Q13</f>
        <v>3</v>
      </c>
      <c r="R107" s="722">
        <f>ป5!R13</f>
        <v>92</v>
      </c>
      <c r="S107" s="722">
        <f>ป5!S13</f>
        <v>3</v>
      </c>
      <c r="T107" s="722">
        <f>ป5!T13</f>
        <v>87</v>
      </c>
      <c r="U107" s="722">
        <f>ป5!U13</f>
        <v>2</v>
      </c>
      <c r="V107" s="722">
        <f>ป5!V13</f>
        <v>82</v>
      </c>
      <c r="W107" s="722">
        <f>ป5!W13</f>
        <v>2</v>
      </c>
      <c r="X107" s="722">
        <f>ป5!X13</f>
        <v>0</v>
      </c>
      <c r="Y107" s="722">
        <f>ป5!Y13</f>
        <v>0</v>
      </c>
      <c r="Z107" s="722">
        <f>ป5!Z13</f>
        <v>0</v>
      </c>
      <c r="AA107" s="722">
        <f>ป5!AA13</f>
        <v>0</v>
      </c>
      <c r="AB107" s="722">
        <f>ป5!AB13</f>
        <v>0</v>
      </c>
      <c r="AC107" s="722">
        <f>ป5!AC13</f>
        <v>0</v>
      </c>
      <c r="AD107" s="722">
        <f>ป5!AD13</f>
        <v>0</v>
      </c>
      <c r="AE107" s="722">
        <f>ป5!AE13</f>
        <v>0</v>
      </c>
      <c r="AF107" s="722">
        <f>ป5!AF13</f>
        <v>0</v>
      </c>
      <c r="AG107" s="722">
        <f>ป5!AG13</f>
        <v>0</v>
      </c>
      <c r="AH107" s="722">
        <f>ป5!AH13</f>
        <v>0</v>
      </c>
      <c r="AI107" s="722">
        <f>ป5!AI13</f>
        <v>0</v>
      </c>
      <c r="AJ107" s="722">
        <f>ป5!AJ13</f>
        <v>760</v>
      </c>
      <c r="AK107" s="722">
        <f>ป5!AK13</f>
        <v>23</v>
      </c>
      <c r="AL107" s="722">
        <f>ป5!AL13</f>
        <v>3</v>
      </c>
      <c r="AM107" s="722">
        <f>ป5!AM13</f>
        <v>31</v>
      </c>
      <c r="AN107" s="722">
        <f>ป5!AN13</f>
        <v>34</v>
      </c>
      <c r="AO107" s="722">
        <f>ป5!AO13</f>
        <v>3</v>
      </c>
      <c r="AP107" s="722">
        <f>ป5!AP13</f>
        <v>32</v>
      </c>
      <c r="AQ107" s="722">
        <f>ป5!AQ13</f>
        <v>35</v>
      </c>
      <c r="AR107" s="722">
        <f>ป5!AR13</f>
        <v>0</v>
      </c>
      <c r="AS107" s="722">
        <f>ป5!AS13</f>
        <v>-1</v>
      </c>
      <c r="AT107" s="722">
        <f>ป5!AT13</f>
        <v>-1</v>
      </c>
      <c r="AU107" s="723">
        <f>ป5!AU13</f>
        <v>-2.8571428571428572</v>
      </c>
      <c r="AV107" s="722">
        <f>ป5!AV13</f>
        <v>1</v>
      </c>
      <c r="AW107" s="722">
        <f>ป5!AW13</f>
        <v>0</v>
      </c>
      <c r="AX107" s="722">
        <f>ป5!AX13</f>
        <v>0</v>
      </c>
      <c r="AY107" s="722">
        <f>ป5!AY13</f>
        <v>0</v>
      </c>
      <c r="AZ107" s="722">
        <f>ป5!AZ13</f>
        <v>-2</v>
      </c>
      <c r="BA107" s="723">
        <f>ป5!BA13</f>
        <v>-5.7142857142857144</v>
      </c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BY107" s="53"/>
      <c r="BZ107" s="53"/>
      <c r="CA107" s="53"/>
      <c r="CB107" s="53"/>
      <c r="CC107" s="53"/>
      <c r="CD107" s="53"/>
      <c r="CE107" s="53"/>
      <c r="CF107" s="53"/>
      <c r="CG107" s="53"/>
    </row>
    <row r="108" spans="1:85" s="35" customFormat="1" hidden="1">
      <c r="A108" s="722">
        <v>97</v>
      </c>
      <c r="B108" s="722" t="str">
        <f>ป5!B14</f>
        <v>อนุบาลปากพะยูน</v>
      </c>
      <c r="C108" s="722" t="str">
        <f>ป5!C14</f>
        <v>ปากพะยูน</v>
      </c>
      <c r="D108" s="722">
        <f>ป5!D14</f>
        <v>0</v>
      </c>
      <c r="E108" s="722">
        <f>ป5!E14</f>
        <v>50</v>
      </c>
      <c r="F108" s="722">
        <f>ป5!F14</f>
        <v>1</v>
      </c>
      <c r="G108" s="722" t="str">
        <f>ป5!G14</f>
        <v>ป</v>
      </c>
      <c r="H108" s="722">
        <f>ป5!H14</f>
        <v>55</v>
      </c>
      <c r="I108" s="722">
        <f>ป5!I14</f>
        <v>2</v>
      </c>
      <c r="J108" s="722">
        <f>ป5!J14</f>
        <v>66</v>
      </c>
      <c r="K108" s="722">
        <f>ป5!K14</f>
        <v>2</v>
      </c>
      <c r="L108" s="722">
        <f>ป5!L14</f>
        <v>65</v>
      </c>
      <c r="M108" s="722">
        <f>ป5!M14</f>
        <v>2</v>
      </c>
      <c r="N108" s="722">
        <f>ป5!N14</f>
        <v>62</v>
      </c>
      <c r="O108" s="722">
        <f>ป5!O14</f>
        <v>2</v>
      </c>
      <c r="P108" s="722">
        <f>ป5!P14</f>
        <v>78</v>
      </c>
      <c r="Q108" s="722">
        <f>ป5!Q14</f>
        <v>2</v>
      </c>
      <c r="R108" s="722">
        <f>ป5!R14</f>
        <v>63</v>
      </c>
      <c r="S108" s="722">
        <f>ป5!S14</f>
        <v>2</v>
      </c>
      <c r="T108" s="722">
        <f>ป5!T14</f>
        <v>83</v>
      </c>
      <c r="U108" s="722">
        <f>ป5!U14</f>
        <v>2</v>
      </c>
      <c r="V108" s="722">
        <f>ป5!V14</f>
        <v>60</v>
      </c>
      <c r="W108" s="722">
        <f>ป5!W14</f>
        <v>2</v>
      </c>
      <c r="X108" s="722">
        <f>ป5!X14</f>
        <v>0</v>
      </c>
      <c r="Y108" s="722">
        <f>ป5!Y14</f>
        <v>0</v>
      </c>
      <c r="Z108" s="722">
        <f>ป5!Z14</f>
        <v>0</v>
      </c>
      <c r="AA108" s="722">
        <f>ป5!AA14</f>
        <v>0</v>
      </c>
      <c r="AB108" s="722">
        <f>ป5!AB14</f>
        <v>0</v>
      </c>
      <c r="AC108" s="722">
        <f>ป5!AC14</f>
        <v>0</v>
      </c>
      <c r="AD108" s="722">
        <f>ป5!AD14</f>
        <v>0</v>
      </c>
      <c r="AE108" s="722">
        <f>ป5!AE14</f>
        <v>0</v>
      </c>
      <c r="AF108" s="722">
        <f>ป5!AF14</f>
        <v>0</v>
      </c>
      <c r="AG108" s="722">
        <f>ป5!AG14</f>
        <v>0</v>
      </c>
      <c r="AH108" s="722">
        <f>ป5!AH14</f>
        <v>0</v>
      </c>
      <c r="AI108" s="722">
        <f>ป5!AI14</f>
        <v>0</v>
      </c>
      <c r="AJ108" s="722">
        <f>ป5!AJ14</f>
        <v>532</v>
      </c>
      <c r="AK108" s="722">
        <f>ป5!AK14</f>
        <v>16</v>
      </c>
      <c r="AL108" s="722">
        <f>ป5!AL14</f>
        <v>2</v>
      </c>
      <c r="AM108" s="722">
        <f>ป5!AM14</f>
        <v>23</v>
      </c>
      <c r="AN108" s="722">
        <f>ป5!AN14</f>
        <v>25</v>
      </c>
      <c r="AO108" s="722">
        <f>ป5!AO14</f>
        <v>2</v>
      </c>
      <c r="AP108" s="722">
        <f>ป5!AP14</f>
        <v>23</v>
      </c>
      <c r="AQ108" s="722">
        <f>ป5!AQ14</f>
        <v>25</v>
      </c>
      <c r="AR108" s="722">
        <f>ป5!AR14</f>
        <v>0</v>
      </c>
      <c r="AS108" s="722">
        <f>ป5!AS14</f>
        <v>0</v>
      </c>
      <c r="AT108" s="722">
        <f>ป5!AT14</f>
        <v>0</v>
      </c>
      <c r="AU108" s="723">
        <f>ป5!AU14</f>
        <v>0</v>
      </c>
      <c r="AV108" s="722">
        <f>ป5!AV14</f>
        <v>0</v>
      </c>
      <c r="AW108" s="722">
        <f>ป5!AW14</f>
        <v>0</v>
      </c>
      <c r="AX108" s="722">
        <f>ป5!AX14</f>
        <v>0</v>
      </c>
      <c r="AY108" s="722">
        <f>ป5!AY14</f>
        <v>1</v>
      </c>
      <c r="AZ108" s="722">
        <f>ป5!AZ14</f>
        <v>1</v>
      </c>
      <c r="BA108" s="723">
        <f>ป5!BA14</f>
        <v>4</v>
      </c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3"/>
      <c r="BR108" s="53"/>
      <c r="BS108" s="53"/>
      <c r="BT108" s="53"/>
      <c r="BU108" s="53"/>
      <c r="BV108" s="53"/>
      <c r="BW108" s="53"/>
      <c r="BX108" s="53"/>
      <c r="BY108" s="53"/>
      <c r="BZ108" s="53"/>
      <c r="CA108" s="53"/>
      <c r="CB108" s="53"/>
      <c r="CC108" s="53"/>
      <c r="CD108" s="53"/>
      <c r="CE108" s="53"/>
      <c r="CF108" s="53"/>
      <c r="CG108" s="53"/>
    </row>
    <row r="109" spans="1:85" s="35" customFormat="1" hidden="1">
      <c r="A109" s="722">
        <v>98</v>
      </c>
      <c r="B109" s="722" t="str">
        <f>ป5!B15</f>
        <v>บ้านหารเทา (จรุงราษฎร์ดำเนิน)</v>
      </c>
      <c r="C109" s="722" t="str">
        <f>ป5!C15</f>
        <v>ปากพะยูน</v>
      </c>
      <c r="D109" s="722">
        <f>ป5!D15</f>
        <v>0</v>
      </c>
      <c r="E109" s="722">
        <f>ป5!E15</f>
        <v>28</v>
      </c>
      <c r="F109" s="722">
        <f>ป5!F15</f>
        <v>4</v>
      </c>
      <c r="G109" s="722" t="str">
        <f>ป5!G15</f>
        <v>ป</v>
      </c>
      <c r="H109" s="722">
        <f>ป5!H15</f>
        <v>67</v>
      </c>
      <c r="I109" s="722">
        <f>ป5!I15</f>
        <v>2</v>
      </c>
      <c r="J109" s="722">
        <f>ป5!J15</f>
        <v>49</v>
      </c>
      <c r="K109" s="722">
        <f>ป5!K15</f>
        <v>2</v>
      </c>
      <c r="L109" s="722">
        <f>ป5!L15</f>
        <v>48</v>
      </c>
      <c r="M109" s="722">
        <f>ป5!M15</f>
        <v>1</v>
      </c>
      <c r="N109" s="722">
        <f>ป5!N15</f>
        <v>75</v>
      </c>
      <c r="O109" s="722">
        <f>ป5!O15</f>
        <v>2</v>
      </c>
      <c r="P109" s="722">
        <f>ป5!P15</f>
        <v>67</v>
      </c>
      <c r="Q109" s="722">
        <f>ป5!Q15</f>
        <v>2</v>
      </c>
      <c r="R109" s="722">
        <f>ป5!R15</f>
        <v>73</v>
      </c>
      <c r="S109" s="722">
        <f>ป5!S15</f>
        <v>2</v>
      </c>
      <c r="T109" s="722">
        <f>ป5!T15</f>
        <v>60</v>
      </c>
      <c r="U109" s="722">
        <f>ป5!U15</f>
        <v>2</v>
      </c>
      <c r="V109" s="722">
        <f>ป5!V15</f>
        <v>65</v>
      </c>
      <c r="W109" s="722">
        <f>ป5!W15</f>
        <v>2</v>
      </c>
      <c r="X109" s="722">
        <f>ป5!X15</f>
        <v>0</v>
      </c>
      <c r="Y109" s="722">
        <f>ป5!Y15</f>
        <v>0</v>
      </c>
      <c r="Z109" s="722">
        <f>ป5!Z15</f>
        <v>0</v>
      </c>
      <c r="AA109" s="722">
        <f>ป5!AA15</f>
        <v>0</v>
      </c>
      <c r="AB109" s="722">
        <f>ป5!AB15</f>
        <v>0</v>
      </c>
      <c r="AC109" s="722">
        <f>ป5!AC15</f>
        <v>0</v>
      </c>
      <c r="AD109" s="722">
        <f>ป5!AD15</f>
        <v>0</v>
      </c>
      <c r="AE109" s="722">
        <f>ป5!AE15</f>
        <v>0</v>
      </c>
      <c r="AF109" s="722">
        <f>ป5!AF15</f>
        <v>0</v>
      </c>
      <c r="AG109" s="722">
        <f>ป5!AG15</f>
        <v>0</v>
      </c>
      <c r="AH109" s="722">
        <f>ป5!AH15</f>
        <v>0</v>
      </c>
      <c r="AI109" s="722">
        <f>ป5!AI15</f>
        <v>0</v>
      </c>
      <c r="AJ109" s="722">
        <f>ป5!AJ15</f>
        <v>504</v>
      </c>
      <c r="AK109" s="722">
        <f>ป5!AK15</f>
        <v>15</v>
      </c>
      <c r="AL109" s="722">
        <f>ป5!AL15</f>
        <v>2</v>
      </c>
      <c r="AM109" s="722">
        <f>ป5!AM15</f>
        <v>24</v>
      </c>
      <c r="AN109" s="722">
        <f>ป5!AN15</f>
        <v>26</v>
      </c>
      <c r="AO109" s="722">
        <f>ป5!AO15</f>
        <v>2</v>
      </c>
      <c r="AP109" s="722">
        <f>ป5!AP15</f>
        <v>21</v>
      </c>
      <c r="AQ109" s="722">
        <f>ป5!AQ15</f>
        <v>23</v>
      </c>
      <c r="AR109" s="722">
        <f>ป5!AR15</f>
        <v>0</v>
      </c>
      <c r="AS109" s="722">
        <f>ป5!AS15</f>
        <v>3</v>
      </c>
      <c r="AT109" s="722">
        <f>ป5!AT15</f>
        <v>3</v>
      </c>
      <c r="AU109" s="723">
        <f>ป5!AU15</f>
        <v>13.043478260869565</v>
      </c>
      <c r="AV109" s="722">
        <f>ป5!AV15</f>
        <v>0</v>
      </c>
      <c r="AW109" s="722">
        <f>ป5!AW15</f>
        <v>0</v>
      </c>
      <c r="AX109" s="722">
        <f>ป5!AX15</f>
        <v>0</v>
      </c>
      <c r="AY109" s="722">
        <f>ป5!AY15</f>
        <v>0</v>
      </c>
      <c r="AZ109" s="722">
        <f>ป5!AZ15</f>
        <v>3</v>
      </c>
      <c r="BA109" s="723">
        <f>ป5!BA15</f>
        <v>13.043478260869565</v>
      </c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  <c r="BZ109" s="53"/>
      <c r="CA109" s="53"/>
      <c r="CB109" s="53"/>
      <c r="CC109" s="53"/>
      <c r="CD109" s="53"/>
      <c r="CE109" s="53"/>
      <c r="CF109" s="53"/>
      <c r="CG109" s="53"/>
    </row>
    <row r="110" spans="1:85" s="35" customFormat="1" hidden="1">
      <c r="A110" s="722">
        <v>99</v>
      </c>
      <c r="B110" s="722" t="str">
        <f>ป5!B16</f>
        <v>บ้านแม่ขรี(สวิงประชาสรรค์)</v>
      </c>
      <c r="C110" s="722" t="str">
        <f>ป5!C16</f>
        <v>ตะโหมด</v>
      </c>
      <c r="D110" s="722">
        <f>ป5!D16</f>
        <v>0</v>
      </c>
      <c r="E110" s="722">
        <f>ป5!E16</f>
        <v>2</v>
      </c>
      <c r="F110" s="722">
        <f>ป5!F16</f>
        <v>1</v>
      </c>
      <c r="G110" s="722" t="str">
        <f>ป5!G16</f>
        <v>ป</v>
      </c>
      <c r="H110" s="722">
        <f>ป5!H16</f>
        <v>32</v>
      </c>
      <c r="I110" s="722">
        <f>ป5!I16</f>
        <v>1</v>
      </c>
      <c r="J110" s="722">
        <f>ป5!J16</f>
        <v>38</v>
      </c>
      <c r="K110" s="722">
        <f>ป5!K16</f>
        <v>1</v>
      </c>
      <c r="L110" s="722">
        <f>ป5!L16</f>
        <v>94</v>
      </c>
      <c r="M110" s="722">
        <f>ป5!M16</f>
        <v>3</v>
      </c>
      <c r="N110" s="722">
        <f>ป5!N16</f>
        <v>87</v>
      </c>
      <c r="O110" s="722">
        <f>ป5!O16</f>
        <v>2</v>
      </c>
      <c r="P110" s="722">
        <f>ป5!P16</f>
        <v>98</v>
      </c>
      <c r="Q110" s="722">
        <f>ป5!Q16</f>
        <v>3</v>
      </c>
      <c r="R110" s="722">
        <f>ป5!R16</f>
        <v>101</v>
      </c>
      <c r="S110" s="722">
        <f>ป5!S16</f>
        <v>3</v>
      </c>
      <c r="T110" s="722">
        <f>ป5!T16</f>
        <v>104</v>
      </c>
      <c r="U110" s="722">
        <f>ป5!U16</f>
        <v>3</v>
      </c>
      <c r="V110" s="722">
        <f>ป5!V16</f>
        <v>134</v>
      </c>
      <c r="W110" s="722">
        <f>ป5!W16</f>
        <v>4</v>
      </c>
      <c r="X110" s="722">
        <f>ป5!X16</f>
        <v>0</v>
      </c>
      <c r="Y110" s="722">
        <f>ป5!Y16</f>
        <v>0</v>
      </c>
      <c r="Z110" s="722">
        <f>ป5!Z16</f>
        <v>0</v>
      </c>
      <c r="AA110" s="722">
        <f>ป5!AA16</f>
        <v>0</v>
      </c>
      <c r="AB110" s="722">
        <f>ป5!AB16</f>
        <v>0</v>
      </c>
      <c r="AC110" s="722">
        <f>ป5!AC16</f>
        <v>0</v>
      </c>
      <c r="AD110" s="722">
        <f>ป5!AD16</f>
        <v>0</v>
      </c>
      <c r="AE110" s="722">
        <f>ป5!AE16</f>
        <v>0</v>
      </c>
      <c r="AF110" s="722">
        <f>ป5!AF16</f>
        <v>0</v>
      </c>
      <c r="AG110" s="722">
        <f>ป5!AG16</f>
        <v>0</v>
      </c>
      <c r="AH110" s="722">
        <f>ป5!AH16</f>
        <v>0</v>
      </c>
      <c r="AI110" s="722">
        <f>ป5!AI16</f>
        <v>0</v>
      </c>
      <c r="AJ110" s="722">
        <f>ป5!AJ16</f>
        <v>688</v>
      </c>
      <c r="AK110" s="722">
        <f>ป5!AK16</f>
        <v>20</v>
      </c>
      <c r="AL110" s="722">
        <f>ป5!AL16</f>
        <v>3</v>
      </c>
      <c r="AM110" s="722">
        <f>ป5!AM16</f>
        <v>34</v>
      </c>
      <c r="AN110" s="722">
        <f>ป5!AN16</f>
        <v>37</v>
      </c>
      <c r="AO110" s="722">
        <f>ป5!AO16</f>
        <v>2</v>
      </c>
      <c r="AP110" s="722">
        <f>ป5!AP16</f>
        <v>29</v>
      </c>
      <c r="AQ110" s="722">
        <f>ป5!AQ16</f>
        <v>31</v>
      </c>
      <c r="AR110" s="722">
        <f>ป5!AR16</f>
        <v>1</v>
      </c>
      <c r="AS110" s="722">
        <f>ป5!AS16</f>
        <v>5</v>
      </c>
      <c r="AT110" s="722">
        <f>ป5!AT16</f>
        <v>6</v>
      </c>
      <c r="AU110" s="723">
        <f>ป5!AU16</f>
        <v>19.35483870967742</v>
      </c>
      <c r="AV110" s="722">
        <f>ป5!AV16</f>
        <v>0</v>
      </c>
      <c r="AW110" s="722">
        <f>ป5!AW16</f>
        <v>1</v>
      </c>
      <c r="AX110" s="722">
        <f>ป5!AX16</f>
        <v>0</v>
      </c>
      <c r="AY110" s="722">
        <f>ป5!AY16</f>
        <v>0</v>
      </c>
      <c r="AZ110" s="722">
        <f>ป5!AZ16</f>
        <v>5</v>
      </c>
      <c r="BA110" s="723">
        <f>ป5!BA16</f>
        <v>16.129032258064516</v>
      </c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3"/>
      <c r="BR110" s="53"/>
      <c r="BS110" s="53"/>
      <c r="BT110" s="53"/>
      <c r="BU110" s="53"/>
      <c r="BV110" s="53"/>
      <c r="BW110" s="53"/>
      <c r="BX110" s="53"/>
      <c r="BY110" s="53"/>
      <c r="BZ110" s="53"/>
      <c r="CA110" s="53"/>
      <c r="CB110" s="53"/>
      <c r="CC110" s="53"/>
      <c r="CD110" s="53"/>
      <c r="CE110" s="53"/>
      <c r="CF110" s="53"/>
      <c r="CG110" s="53"/>
    </row>
    <row r="111" spans="1:85" s="35" customFormat="1" hidden="1">
      <c r="A111" s="722">
        <v>100</v>
      </c>
      <c r="B111" s="722" t="str">
        <f>ข2!B13</f>
        <v>วัดโหล๊ะจันกระ</v>
      </c>
      <c r="C111" s="722" t="str">
        <f>ข2!C13</f>
        <v>ตะโหมด</v>
      </c>
      <c r="D111" s="722">
        <f>ข2!D13</f>
        <v>0</v>
      </c>
      <c r="E111" s="722">
        <f>ข2!E13</f>
        <v>33</v>
      </c>
      <c r="F111" s="722">
        <f>ข2!F13</f>
        <v>4</v>
      </c>
      <c r="G111" s="722" t="str">
        <f>ข2!G13</f>
        <v>ป</v>
      </c>
      <c r="H111" s="722">
        <f>ข2!H13</f>
        <v>19</v>
      </c>
      <c r="I111" s="722">
        <f>ข2!I13</f>
        <v>1</v>
      </c>
      <c r="J111" s="722">
        <f>ข2!J13</f>
        <v>9</v>
      </c>
      <c r="K111" s="722">
        <f>ข2!K13</f>
        <v>1</v>
      </c>
      <c r="L111" s="722">
        <f>ข2!L13</f>
        <v>15</v>
      </c>
      <c r="M111" s="722">
        <f>ข2!M13</f>
        <v>1</v>
      </c>
      <c r="N111" s="722">
        <f>ข2!N13</f>
        <v>10</v>
      </c>
      <c r="O111" s="722">
        <f>ข2!O13</f>
        <v>1</v>
      </c>
      <c r="P111" s="722">
        <f>ข2!P13</f>
        <v>13</v>
      </c>
      <c r="Q111" s="722">
        <f>ข2!Q13</f>
        <v>1</v>
      </c>
      <c r="R111" s="722">
        <f>ข2!R13</f>
        <v>18</v>
      </c>
      <c r="S111" s="722">
        <f>ข2!S13</f>
        <v>1</v>
      </c>
      <c r="T111" s="722">
        <f>ข2!T13</f>
        <v>6</v>
      </c>
      <c r="U111" s="722">
        <f>ข2!U13</f>
        <v>1</v>
      </c>
      <c r="V111" s="722">
        <f>ข2!V13</f>
        <v>15</v>
      </c>
      <c r="W111" s="722">
        <f>ข2!W13</f>
        <v>1</v>
      </c>
      <c r="X111" s="722">
        <f>ข2!X13</f>
        <v>6</v>
      </c>
      <c r="Y111" s="722">
        <f>ข2!Y13</f>
        <v>1</v>
      </c>
      <c r="Z111" s="722">
        <f>ข2!Z13</f>
        <v>5</v>
      </c>
      <c r="AA111" s="722">
        <f>ข2!AA13</f>
        <v>1</v>
      </c>
      <c r="AB111" s="722">
        <f>ข2!AB13</f>
        <v>2</v>
      </c>
      <c r="AC111" s="722">
        <f>ข2!AC13</f>
        <v>1</v>
      </c>
      <c r="AD111" s="722">
        <f>ข2!AD13</f>
        <v>0</v>
      </c>
      <c r="AE111" s="722">
        <f>ข2!AE13</f>
        <v>0</v>
      </c>
      <c r="AF111" s="722">
        <f>ข2!AF13</f>
        <v>0</v>
      </c>
      <c r="AG111" s="722">
        <f>ข2!AG13</f>
        <v>0</v>
      </c>
      <c r="AH111" s="722">
        <f>ข2!AH13</f>
        <v>0</v>
      </c>
      <c r="AI111" s="722">
        <f>ข2!AI13</f>
        <v>0</v>
      </c>
      <c r="AJ111" s="722">
        <f>ข2!AJ13</f>
        <v>118</v>
      </c>
      <c r="AK111" s="722">
        <f>ข2!AK13</f>
        <v>11</v>
      </c>
      <c r="AL111" s="722">
        <f>ข2!AL13</f>
        <v>1</v>
      </c>
      <c r="AM111" s="722">
        <f>ข2!AM13</f>
        <v>16</v>
      </c>
      <c r="AN111" s="722">
        <f>ข2!AN13</f>
        <v>17</v>
      </c>
      <c r="AO111" s="722">
        <f>ข2!AO13</f>
        <v>1</v>
      </c>
      <c r="AP111" s="722">
        <f>ข2!AP13</f>
        <v>12</v>
      </c>
      <c r="AQ111" s="722">
        <f>ข2!AQ13</f>
        <v>13</v>
      </c>
      <c r="AR111" s="722">
        <f>ข2!AR13</f>
        <v>0</v>
      </c>
      <c r="AS111" s="722">
        <f>ข2!AS13</f>
        <v>4</v>
      </c>
      <c r="AT111" s="722">
        <f>ข2!AT13</f>
        <v>4</v>
      </c>
      <c r="AU111" s="723">
        <f>ข2!AU13</f>
        <v>30.76923076923077</v>
      </c>
      <c r="AV111" s="722">
        <f>ข2!AV13</f>
        <v>0</v>
      </c>
      <c r="AW111" s="722">
        <f>ข2!AW13</f>
        <v>0</v>
      </c>
      <c r="AX111" s="722">
        <f>ข2!AX13</f>
        <v>0</v>
      </c>
      <c r="AY111" s="722">
        <f>ข2!AY13</f>
        <v>0</v>
      </c>
      <c r="AZ111" s="722">
        <f>ข2!AZ13</f>
        <v>4</v>
      </c>
      <c r="BA111" s="723">
        <f>ข2!BA13</f>
        <v>30.76923076923077</v>
      </c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  <c r="BZ111" s="53"/>
      <c r="CA111" s="53"/>
      <c r="CB111" s="53"/>
      <c r="CC111" s="53"/>
      <c r="CD111" s="53"/>
      <c r="CE111" s="53"/>
      <c r="CF111" s="53"/>
      <c r="CG111" s="53"/>
    </row>
    <row r="112" spans="1:85" s="35" customFormat="1" hidden="1">
      <c r="A112" s="722">
        <v>101</v>
      </c>
      <c r="B112" s="722" t="str">
        <f>ข2!B14</f>
        <v>วัดชุมประดิษฐ์</v>
      </c>
      <c r="C112" s="722" t="str">
        <f>ข2!C14</f>
        <v>เขาชัยสน</v>
      </c>
      <c r="D112" s="722">
        <f>ข2!D14</f>
        <v>0</v>
      </c>
      <c r="E112" s="722">
        <f>ข2!E14</f>
        <v>25</v>
      </c>
      <c r="F112" s="722">
        <f>ข2!F14</f>
        <v>1</v>
      </c>
      <c r="G112" s="722" t="str">
        <f>ข2!G14</f>
        <v>ป</v>
      </c>
      <c r="H112" s="722">
        <f>ข2!H14</f>
        <v>0</v>
      </c>
      <c r="I112" s="722">
        <f>ข2!I14</f>
        <v>0</v>
      </c>
      <c r="J112" s="722">
        <f>ข2!J14</f>
        <v>0</v>
      </c>
      <c r="K112" s="722">
        <f>ข2!K14</f>
        <v>0</v>
      </c>
      <c r="L112" s="722">
        <f>ข2!L14</f>
        <v>10</v>
      </c>
      <c r="M112" s="722">
        <f>ข2!M14</f>
        <v>1</v>
      </c>
      <c r="N112" s="722">
        <f>ข2!N14</f>
        <v>20</v>
      </c>
      <c r="O112" s="722">
        <f>ข2!O14</f>
        <v>1</v>
      </c>
      <c r="P112" s="722">
        <f>ข2!P14</f>
        <v>20</v>
      </c>
      <c r="Q112" s="722">
        <f>ข2!Q14</f>
        <v>1</v>
      </c>
      <c r="R112" s="722">
        <f>ข2!R14</f>
        <v>22</v>
      </c>
      <c r="S112" s="722">
        <f>ข2!S14</f>
        <v>1</v>
      </c>
      <c r="T112" s="722">
        <f>ข2!T14</f>
        <v>15</v>
      </c>
      <c r="U112" s="722">
        <f>ข2!U14</f>
        <v>1</v>
      </c>
      <c r="V112" s="722">
        <f>ข2!V14</f>
        <v>15</v>
      </c>
      <c r="W112" s="722">
        <f>ข2!W14</f>
        <v>1</v>
      </c>
      <c r="X112" s="722">
        <f>ข2!X14</f>
        <v>0</v>
      </c>
      <c r="Y112" s="722">
        <f>ข2!Y14</f>
        <v>0</v>
      </c>
      <c r="Z112" s="722">
        <f>ข2!Z14</f>
        <v>5</v>
      </c>
      <c r="AA112" s="722">
        <f>ข2!AA14</f>
        <v>1</v>
      </c>
      <c r="AB112" s="722">
        <f>ข2!AB14</f>
        <v>10</v>
      </c>
      <c r="AC112" s="722">
        <f>ข2!AC14</f>
        <v>1</v>
      </c>
      <c r="AD112" s="722">
        <f>ข2!AD14</f>
        <v>0</v>
      </c>
      <c r="AE112" s="722">
        <f>ข2!AE14</f>
        <v>0</v>
      </c>
      <c r="AF112" s="722">
        <f>ข2!AF14</f>
        <v>0</v>
      </c>
      <c r="AG112" s="722">
        <f>ข2!AG14</f>
        <v>0</v>
      </c>
      <c r="AH112" s="722">
        <f>ข2!AH14</f>
        <v>0</v>
      </c>
      <c r="AI112" s="722">
        <f>ข2!AI14</f>
        <v>0</v>
      </c>
      <c r="AJ112" s="722">
        <f>ข2!AJ14</f>
        <v>117</v>
      </c>
      <c r="AK112" s="722">
        <f>ข2!AK14</f>
        <v>8</v>
      </c>
      <c r="AL112" s="722">
        <f>ข2!AL14</f>
        <v>1</v>
      </c>
      <c r="AM112" s="722">
        <f>ข2!AM14</f>
        <v>14</v>
      </c>
      <c r="AN112" s="722">
        <f>ข2!AN14</f>
        <v>15</v>
      </c>
      <c r="AO112" s="722">
        <f>ข2!AO14</f>
        <v>1</v>
      </c>
      <c r="AP112" s="722">
        <f>ข2!AP14</f>
        <v>10</v>
      </c>
      <c r="AQ112" s="722">
        <f>ข2!AQ14</f>
        <v>11</v>
      </c>
      <c r="AR112" s="722">
        <f>ข2!AR14</f>
        <v>0</v>
      </c>
      <c r="AS112" s="722">
        <f>ข2!AS14</f>
        <v>4</v>
      </c>
      <c r="AT112" s="722">
        <f>ข2!AT14</f>
        <v>4</v>
      </c>
      <c r="AU112" s="723">
        <f>ข2!AU14</f>
        <v>36.363636363636367</v>
      </c>
      <c r="AV112" s="722">
        <f>ข2!AV14</f>
        <v>0</v>
      </c>
      <c r="AW112" s="722">
        <f>ข2!AW14</f>
        <v>0</v>
      </c>
      <c r="AX112" s="722">
        <f>ข2!AX14</f>
        <v>1</v>
      </c>
      <c r="AY112" s="722">
        <f>ข2!AY14</f>
        <v>0</v>
      </c>
      <c r="AZ112" s="722">
        <f>ข2!AZ14</f>
        <v>5</v>
      </c>
      <c r="BA112" s="723">
        <f>ข2!BA14</f>
        <v>45.454545454545453</v>
      </c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3"/>
      <c r="BR112" s="53"/>
      <c r="BS112" s="53"/>
      <c r="BT112" s="53"/>
      <c r="BU112" s="53"/>
      <c r="BV112" s="53"/>
      <c r="BW112" s="53"/>
      <c r="BX112" s="53"/>
      <c r="BY112" s="53"/>
      <c r="BZ112" s="53"/>
      <c r="CA112" s="53"/>
      <c r="CB112" s="53"/>
      <c r="CC112" s="53"/>
      <c r="CD112" s="53"/>
      <c r="CE112" s="53"/>
      <c r="CF112" s="53"/>
      <c r="CG112" s="53"/>
    </row>
    <row r="113" spans="1:85" s="35" customFormat="1">
      <c r="A113" s="722">
        <v>102</v>
      </c>
      <c r="B113" s="83" t="str">
        <f>ข3!B13</f>
        <v>วัดเขาวงก์</v>
      </c>
      <c r="C113" s="83" t="str">
        <f>ข3!C13</f>
        <v>กงหรา</v>
      </c>
      <c r="D113" s="83">
        <f>ข3!D13</f>
        <v>0</v>
      </c>
      <c r="E113" s="83">
        <f>ข3!E13</f>
        <v>30</v>
      </c>
      <c r="F113" s="83">
        <f>ข3!F13</f>
        <v>4</v>
      </c>
      <c r="G113" s="83" t="str">
        <f>ข3!G13</f>
        <v>ป</v>
      </c>
      <c r="H113" s="83">
        <f>ข3!H13</f>
        <v>17</v>
      </c>
      <c r="I113" s="83">
        <f>ข3!I13</f>
        <v>1</v>
      </c>
      <c r="J113" s="83">
        <f>ข3!J13</f>
        <v>19</v>
      </c>
      <c r="K113" s="83">
        <f>ข3!K13</f>
        <v>1</v>
      </c>
      <c r="L113" s="83">
        <f>ข3!L13</f>
        <v>19</v>
      </c>
      <c r="M113" s="83">
        <f>ข3!M13</f>
        <v>1</v>
      </c>
      <c r="N113" s="83">
        <f>ข3!N13</f>
        <v>19</v>
      </c>
      <c r="O113" s="83">
        <f>ข3!O13</f>
        <v>1</v>
      </c>
      <c r="P113" s="83">
        <f>ข3!P13</f>
        <v>18</v>
      </c>
      <c r="Q113" s="83">
        <f>ข3!Q13</f>
        <v>1</v>
      </c>
      <c r="R113" s="83">
        <f>ข3!R13</f>
        <v>15</v>
      </c>
      <c r="S113" s="83">
        <f>ข3!S13</f>
        <v>1</v>
      </c>
      <c r="T113" s="83">
        <f>ข3!T13</f>
        <v>20</v>
      </c>
      <c r="U113" s="83">
        <f>ข3!U13</f>
        <v>1</v>
      </c>
      <c r="V113" s="83">
        <f>ข3!V13</f>
        <v>21</v>
      </c>
      <c r="W113" s="83">
        <f>ข3!W13</f>
        <v>1</v>
      </c>
      <c r="X113" s="83">
        <f>ข3!X13</f>
        <v>7</v>
      </c>
      <c r="Y113" s="83">
        <f>ข3!Y13</f>
        <v>1</v>
      </c>
      <c r="Z113" s="83">
        <f>ข3!Z13</f>
        <v>6</v>
      </c>
      <c r="AA113" s="83">
        <f>ข3!AA13</f>
        <v>1</v>
      </c>
      <c r="AB113" s="83">
        <f>ข3!AB13</f>
        <v>8</v>
      </c>
      <c r="AC113" s="83">
        <f>ข3!AC13</f>
        <v>1</v>
      </c>
      <c r="AD113" s="83">
        <f>ข3!AD13</f>
        <v>0</v>
      </c>
      <c r="AE113" s="83">
        <f>ข3!AE13</f>
        <v>0</v>
      </c>
      <c r="AF113" s="83">
        <f>ข3!AF13</f>
        <v>0</v>
      </c>
      <c r="AG113" s="83">
        <f>ข3!AG13</f>
        <v>0</v>
      </c>
      <c r="AH113" s="83">
        <f>ข3!AH13</f>
        <v>0</v>
      </c>
      <c r="AI113" s="83">
        <f>ข3!AI13</f>
        <v>0</v>
      </c>
      <c r="AJ113" s="83">
        <f>ข3!AJ13</f>
        <v>169</v>
      </c>
      <c r="AK113" s="83">
        <f>ข3!AK13</f>
        <v>11</v>
      </c>
      <c r="AL113" s="83">
        <f>ข3!AL13</f>
        <v>1</v>
      </c>
      <c r="AM113" s="83">
        <f>ข3!AM13</f>
        <v>14</v>
      </c>
      <c r="AN113" s="83">
        <f>ข3!AN13</f>
        <v>15</v>
      </c>
      <c r="AO113" s="83">
        <f>ข3!AO13</f>
        <v>1</v>
      </c>
      <c r="AP113" s="83">
        <f>ข3!AP13</f>
        <v>15</v>
      </c>
      <c r="AQ113" s="83">
        <f>ข3!AQ13</f>
        <v>16</v>
      </c>
      <c r="AR113" s="83">
        <f>ข3!AR13</f>
        <v>0</v>
      </c>
      <c r="AS113" s="83">
        <f>ข3!AS13</f>
        <v>-1</v>
      </c>
      <c r="AT113" s="83">
        <f>ข3!AT13</f>
        <v>-1</v>
      </c>
      <c r="AU113" s="724">
        <f>ข3!AU13</f>
        <v>-6.25</v>
      </c>
      <c r="AV113" s="83">
        <f>ข3!AV13</f>
        <v>1</v>
      </c>
      <c r="AW113" s="83">
        <f>ข3!AW13</f>
        <v>0</v>
      </c>
      <c r="AX113" s="83">
        <f>ข3!AX13</f>
        <v>0</v>
      </c>
      <c r="AY113" s="83">
        <f>ข3!AY13</f>
        <v>0</v>
      </c>
      <c r="AZ113" s="83">
        <f>ข3!AZ13</f>
        <v>-2</v>
      </c>
      <c r="BA113" s="724">
        <f>ข3!BA13</f>
        <v>-12.5</v>
      </c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3"/>
      <c r="BR113" s="53"/>
      <c r="BS113" s="53"/>
      <c r="BT113" s="53"/>
      <c r="BU113" s="53"/>
      <c r="BV113" s="53"/>
      <c r="BW113" s="53"/>
      <c r="BX113" s="53"/>
      <c r="BY113" s="53"/>
      <c r="BZ113" s="53"/>
      <c r="CA113" s="53"/>
      <c r="CB113" s="53"/>
      <c r="CC113" s="53"/>
      <c r="CD113" s="53"/>
      <c r="CE113" s="53"/>
      <c r="CF113" s="53"/>
      <c r="CG113" s="53"/>
    </row>
    <row r="114" spans="1:85" s="35" customFormat="1" hidden="1">
      <c r="A114" s="722">
        <v>103</v>
      </c>
      <c r="B114" s="83" t="str">
        <f>ข3!B14</f>
        <v>วัดฝาละมี</v>
      </c>
      <c r="C114" s="83" t="str">
        <f>ข3!C14</f>
        <v>ปากพะยูน</v>
      </c>
      <c r="D114" s="83">
        <f>ข3!D14</f>
        <v>0</v>
      </c>
      <c r="E114" s="83">
        <f>ข3!E14</f>
        <v>36</v>
      </c>
      <c r="F114" s="83">
        <f>ข3!F14</f>
        <v>4</v>
      </c>
      <c r="G114" s="83" t="str">
        <f>ข3!G14</f>
        <v>ป</v>
      </c>
      <c r="H114" s="83">
        <f>ข3!H14</f>
        <v>9</v>
      </c>
      <c r="I114" s="83">
        <f>ข3!I14</f>
        <v>1</v>
      </c>
      <c r="J114" s="83">
        <f>ข3!J14</f>
        <v>13</v>
      </c>
      <c r="K114" s="83">
        <f>ข3!K14</f>
        <v>1</v>
      </c>
      <c r="L114" s="83">
        <f>ข3!L14</f>
        <v>21</v>
      </c>
      <c r="M114" s="83">
        <f>ข3!M14</f>
        <v>1</v>
      </c>
      <c r="N114" s="83">
        <f>ข3!N14</f>
        <v>15</v>
      </c>
      <c r="O114" s="83">
        <f>ข3!O14</f>
        <v>1</v>
      </c>
      <c r="P114" s="83">
        <f>ข3!P14</f>
        <v>14</v>
      </c>
      <c r="Q114" s="83">
        <f>ข3!Q14</f>
        <v>1</v>
      </c>
      <c r="R114" s="83">
        <f>ข3!R14</f>
        <v>14</v>
      </c>
      <c r="S114" s="83">
        <f>ข3!S14</f>
        <v>1</v>
      </c>
      <c r="T114" s="83">
        <f>ข3!T14</f>
        <v>7</v>
      </c>
      <c r="U114" s="83">
        <f>ข3!U14</f>
        <v>1</v>
      </c>
      <c r="V114" s="83">
        <f>ข3!V14</f>
        <v>22</v>
      </c>
      <c r="W114" s="83">
        <f>ข3!W14</f>
        <v>1</v>
      </c>
      <c r="X114" s="83">
        <f>ข3!X14</f>
        <v>5</v>
      </c>
      <c r="Y114" s="83">
        <f>ข3!Y14</f>
        <v>1</v>
      </c>
      <c r="Z114" s="83">
        <f>ข3!Z14</f>
        <v>2</v>
      </c>
      <c r="AA114" s="83">
        <f>ข3!AA14</f>
        <v>1</v>
      </c>
      <c r="AB114" s="83">
        <f>ข3!AB14</f>
        <v>12</v>
      </c>
      <c r="AC114" s="83">
        <f>ข3!AC14</f>
        <v>1</v>
      </c>
      <c r="AD114" s="83">
        <f>ข3!AD14</f>
        <v>0</v>
      </c>
      <c r="AE114" s="83">
        <f>ข3!AE14</f>
        <v>0</v>
      </c>
      <c r="AF114" s="83">
        <f>ข3!AF14</f>
        <v>0</v>
      </c>
      <c r="AG114" s="83">
        <f>ข3!AG14</f>
        <v>0</v>
      </c>
      <c r="AH114" s="83">
        <f>ข3!AH14</f>
        <v>0</v>
      </c>
      <c r="AI114" s="83">
        <f>ข3!AI14</f>
        <v>0</v>
      </c>
      <c r="AJ114" s="83">
        <f>ข3!AJ14</f>
        <v>134</v>
      </c>
      <c r="AK114" s="83">
        <f>ข3!AK14</f>
        <v>11</v>
      </c>
      <c r="AL114" s="83">
        <f>ข3!AL14</f>
        <v>1</v>
      </c>
      <c r="AM114" s="83">
        <f>ข3!AM14</f>
        <v>14</v>
      </c>
      <c r="AN114" s="83">
        <f>ข3!AN14</f>
        <v>15</v>
      </c>
      <c r="AO114" s="83">
        <f>ข3!AO14</f>
        <v>1</v>
      </c>
      <c r="AP114" s="83">
        <f>ข3!AP14</f>
        <v>14</v>
      </c>
      <c r="AQ114" s="83">
        <f>ข3!AQ14</f>
        <v>15</v>
      </c>
      <c r="AR114" s="83">
        <f>ข3!AR14</f>
        <v>0</v>
      </c>
      <c r="AS114" s="83">
        <f>ข3!AS14</f>
        <v>0</v>
      </c>
      <c r="AT114" s="83">
        <f>ข3!AT14</f>
        <v>0</v>
      </c>
      <c r="AU114" s="724">
        <f>ข3!AU14</f>
        <v>0</v>
      </c>
      <c r="AV114" s="83">
        <f>ข3!AV14</f>
        <v>1</v>
      </c>
      <c r="AW114" s="83">
        <f>ข3!AW14</f>
        <v>0</v>
      </c>
      <c r="AX114" s="83">
        <f>ข3!AX14</f>
        <v>0</v>
      </c>
      <c r="AY114" s="83">
        <f>ข3!AY14</f>
        <v>0</v>
      </c>
      <c r="AZ114" s="83">
        <f>ข3!AZ14</f>
        <v>-1</v>
      </c>
      <c r="BA114" s="724">
        <f>ข3!BA14</f>
        <v>-6.666666666666667</v>
      </c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  <c r="BQ114" s="53"/>
      <c r="BR114" s="53"/>
      <c r="BS114" s="53"/>
      <c r="BT114" s="53"/>
      <c r="BU114" s="53"/>
      <c r="BV114" s="53"/>
      <c r="BW114" s="53"/>
      <c r="BX114" s="53"/>
      <c r="BY114" s="53"/>
      <c r="BZ114" s="53"/>
      <c r="CA114" s="53"/>
      <c r="CB114" s="53"/>
      <c r="CC114" s="53"/>
      <c r="CD114" s="53"/>
      <c r="CE114" s="53"/>
      <c r="CF114" s="53"/>
      <c r="CG114" s="53"/>
    </row>
    <row r="115" spans="1:85" s="35" customFormat="1" hidden="1">
      <c r="A115" s="722">
        <v>104</v>
      </c>
      <c r="B115" s="83" t="str">
        <f>ข3!B15</f>
        <v>บ้านปากพล</v>
      </c>
      <c r="C115" s="83" t="str">
        <f>ข3!C15</f>
        <v>บางแก้ว</v>
      </c>
      <c r="D115" s="83">
        <f>ข3!D15</f>
        <v>0</v>
      </c>
      <c r="E115" s="83">
        <f>ข3!E15</f>
        <v>30</v>
      </c>
      <c r="F115" s="83">
        <f>ข3!F15</f>
        <v>4</v>
      </c>
      <c r="G115" s="83" t="str">
        <f>ข3!G15</f>
        <v>ป</v>
      </c>
      <c r="H115" s="83">
        <f>ข3!H15</f>
        <v>5</v>
      </c>
      <c r="I115" s="83">
        <f>ข3!I15</f>
        <v>1</v>
      </c>
      <c r="J115" s="83">
        <f>ข3!J15</f>
        <v>10</v>
      </c>
      <c r="K115" s="83">
        <f>ข3!K15</f>
        <v>1</v>
      </c>
      <c r="L115" s="83">
        <f>ข3!L15</f>
        <v>10</v>
      </c>
      <c r="M115" s="83">
        <f>ข3!M15</f>
        <v>1</v>
      </c>
      <c r="N115" s="83">
        <f>ข3!N15</f>
        <v>15</v>
      </c>
      <c r="O115" s="83">
        <f>ข3!O15</f>
        <v>1</v>
      </c>
      <c r="P115" s="83">
        <f>ข3!P15</f>
        <v>17</v>
      </c>
      <c r="Q115" s="83">
        <f>ข3!Q15</f>
        <v>1</v>
      </c>
      <c r="R115" s="83">
        <f>ข3!R15</f>
        <v>14</v>
      </c>
      <c r="S115" s="83">
        <f>ข3!S15</f>
        <v>1</v>
      </c>
      <c r="T115" s="83">
        <f>ข3!T15</f>
        <v>11</v>
      </c>
      <c r="U115" s="83">
        <f>ข3!U15</f>
        <v>1</v>
      </c>
      <c r="V115" s="83">
        <f>ข3!V15</f>
        <v>15</v>
      </c>
      <c r="W115" s="83">
        <f>ข3!W15</f>
        <v>1</v>
      </c>
      <c r="X115" s="83">
        <f>ข3!X15</f>
        <v>11</v>
      </c>
      <c r="Y115" s="83">
        <f>ข3!Y15</f>
        <v>1</v>
      </c>
      <c r="Z115" s="83">
        <f>ข3!Z15</f>
        <v>12</v>
      </c>
      <c r="AA115" s="83">
        <f>ข3!AA15</f>
        <v>1</v>
      </c>
      <c r="AB115" s="83">
        <f>ข3!AB15</f>
        <v>16</v>
      </c>
      <c r="AC115" s="83">
        <f>ข3!AC15</f>
        <v>1</v>
      </c>
      <c r="AD115" s="83">
        <f>ข3!AD15</f>
        <v>0</v>
      </c>
      <c r="AE115" s="83">
        <f>ข3!AE15</f>
        <v>0</v>
      </c>
      <c r="AF115" s="83">
        <f>ข3!AF15</f>
        <v>0</v>
      </c>
      <c r="AG115" s="83">
        <f>ข3!AG15</f>
        <v>0</v>
      </c>
      <c r="AH115" s="83">
        <f>ข3!AH15</f>
        <v>0</v>
      </c>
      <c r="AI115" s="83">
        <f>ข3!AI15</f>
        <v>0</v>
      </c>
      <c r="AJ115" s="83">
        <f>ข3!AJ15</f>
        <v>136</v>
      </c>
      <c r="AK115" s="83">
        <f>ข3!AK15</f>
        <v>11</v>
      </c>
      <c r="AL115" s="83">
        <f>ข3!AL15</f>
        <v>1</v>
      </c>
      <c r="AM115" s="83">
        <f>ข3!AM15</f>
        <v>14</v>
      </c>
      <c r="AN115" s="83">
        <f>ข3!AN15</f>
        <v>15</v>
      </c>
      <c r="AO115" s="83">
        <f>ข3!AO15</f>
        <v>1</v>
      </c>
      <c r="AP115" s="83">
        <f>ข3!AP15</f>
        <v>14</v>
      </c>
      <c r="AQ115" s="83">
        <f>ข3!AQ15</f>
        <v>15</v>
      </c>
      <c r="AR115" s="83">
        <f>ข3!AR15</f>
        <v>0</v>
      </c>
      <c r="AS115" s="83">
        <f>ข3!AS15</f>
        <v>0</v>
      </c>
      <c r="AT115" s="83">
        <f>ข3!AT15</f>
        <v>0</v>
      </c>
      <c r="AU115" s="724">
        <f>ข3!AU15</f>
        <v>0</v>
      </c>
      <c r="AV115" s="83">
        <f>ข3!AV15</f>
        <v>0</v>
      </c>
      <c r="AW115" s="83">
        <f>ข3!AW15</f>
        <v>1</v>
      </c>
      <c r="AX115" s="83">
        <f>ข3!AX15</f>
        <v>0</v>
      </c>
      <c r="AY115" s="83">
        <f>ข3!AY15</f>
        <v>0</v>
      </c>
      <c r="AZ115" s="83">
        <f>ข3!AZ15</f>
        <v>-1</v>
      </c>
      <c r="BA115" s="724">
        <f>ข3!BA15</f>
        <v>-6.666666666666667</v>
      </c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</row>
    <row r="116" spans="1:85" s="35" customFormat="1" hidden="1">
      <c r="A116" s="722">
        <v>105</v>
      </c>
      <c r="B116" s="83" t="str">
        <f>ข3!B16</f>
        <v>วัดลอน</v>
      </c>
      <c r="C116" s="83" t="str">
        <f>ข3!C16</f>
        <v>บางแก้ว</v>
      </c>
      <c r="D116" s="83">
        <f>ข3!D16</f>
        <v>0</v>
      </c>
      <c r="E116" s="83">
        <f>ข3!E16</f>
        <v>9</v>
      </c>
      <c r="F116" s="83">
        <f>ข3!F16</f>
        <v>4</v>
      </c>
      <c r="G116" s="83" t="str">
        <f>ข3!G16</f>
        <v>ป</v>
      </c>
      <c r="H116" s="83">
        <f>ข3!H16</f>
        <v>16</v>
      </c>
      <c r="I116" s="83">
        <f>ข3!I16</f>
        <v>1</v>
      </c>
      <c r="J116" s="83">
        <f>ข3!J16</f>
        <v>27</v>
      </c>
      <c r="K116" s="83">
        <f>ข3!K16</f>
        <v>1</v>
      </c>
      <c r="L116" s="83">
        <f>ข3!L16</f>
        <v>18</v>
      </c>
      <c r="M116" s="83">
        <f>ข3!M16</f>
        <v>1</v>
      </c>
      <c r="N116" s="83">
        <f>ข3!N16</f>
        <v>18</v>
      </c>
      <c r="O116" s="83">
        <f>ข3!O16</f>
        <v>1</v>
      </c>
      <c r="P116" s="83">
        <f>ข3!P16</f>
        <v>15</v>
      </c>
      <c r="Q116" s="83">
        <f>ข3!Q16</f>
        <v>1</v>
      </c>
      <c r="R116" s="83">
        <f>ข3!R16</f>
        <v>23</v>
      </c>
      <c r="S116" s="83">
        <f>ข3!S16</f>
        <v>1</v>
      </c>
      <c r="T116" s="83">
        <f>ข3!T16</f>
        <v>18</v>
      </c>
      <c r="U116" s="83">
        <f>ข3!U16</f>
        <v>1</v>
      </c>
      <c r="V116" s="83">
        <f>ข3!V16</f>
        <v>17</v>
      </c>
      <c r="W116" s="83">
        <f>ข3!W16</f>
        <v>1</v>
      </c>
      <c r="X116" s="83">
        <f>ข3!X16</f>
        <v>11</v>
      </c>
      <c r="Y116" s="83">
        <f>ข3!Y16</f>
        <v>1</v>
      </c>
      <c r="Z116" s="83">
        <f>ข3!Z16</f>
        <v>9</v>
      </c>
      <c r="AA116" s="83">
        <f>ข3!AA16</f>
        <v>1</v>
      </c>
      <c r="AB116" s="83">
        <f>ข3!AB16</f>
        <v>3</v>
      </c>
      <c r="AC116" s="83">
        <f>ข3!AC16</f>
        <v>1</v>
      </c>
      <c r="AD116" s="83">
        <f>ข3!AD16</f>
        <v>0</v>
      </c>
      <c r="AE116" s="83">
        <f>ข3!AE16</f>
        <v>0</v>
      </c>
      <c r="AF116" s="83">
        <f>ข3!AF16</f>
        <v>0</v>
      </c>
      <c r="AG116" s="83">
        <f>ข3!AG16</f>
        <v>0</v>
      </c>
      <c r="AH116" s="83">
        <f>ข3!AH16</f>
        <v>0</v>
      </c>
      <c r="AI116" s="83">
        <f>ข3!AI16</f>
        <v>0</v>
      </c>
      <c r="AJ116" s="83">
        <f>ข3!AJ16</f>
        <v>175</v>
      </c>
      <c r="AK116" s="83">
        <f>ข3!AK16</f>
        <v>11</v>
      </c>
      <c r="AL116" s="83">
        <f>ข3!AL16</f>
        <v>1</v>
      </c>
      <c r="AM116" s="83">
        <f>ข3!AM16</f>
        <v>16</v>
      </c>
      <c r="AN116" s="83">
        <f>ข3!AN16</f>
        <v>17</v>
      </c>
      <c r="AO116" s="83">
        <f>ข3!AO16</f>
        <v>1</v>
      </c>
      <c r="AP116" s="83">
        <f>ข3!AP16</f>
        <v>15</v>
      </c>
      <c r="AQ116" s="83">
        <f>ข3!AQ16</f>
        <v>16</v>
      </c>
      <c r="AR116" s="83">
        <f>ข3!AR16</f>
        <v>0</v>
      </c>
      <c r="AS116" s="83">
        <f>ข3!AS16</f>
        <v>1</v>
      </c>
      <c r="AT116" s="83">
        <f>ข3!AT16</f>
        <v>1</v>
      </c>
      <c r="AU116" s="724">
        <f>ข3!AU16</f>
        <v>6.25</v>
      </c>
      <c r="AV116" s="83">
        <f>ข3!AV16</f>
        <v>2</v>
      </c>
      <c r="AW116" s="83">
        <f>ข3!AW16</f>
        <v>0</v>
      </c>
      <c r="AX116" s="83">
        <f>ข3!AX16</f>
        <v>0</v>
      </c>
      <c r="AY116" s="83">
        <f>ข3!AY16</f>
        <v>0</v>
      </c>
      <c r="AZ116" s="83">
        <f>ข3!AZ16</f>
        <v>-1</v>
      </c>
      <c r="BA116" s="724">
        <f>ข3!BA16</f>
        <v>-6.25</v>
      </c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  <c r="BQ116" s="53"/>
      <c r="BR116" s="53"/>
      <c r="BS116" s="53"/>
      <c r="BT116" s="53"/>
      <c r="BU116" s="53"/>
      <c r="BV116" s="53"/>
      <c r="BW116" s="53"/>
      <c r="BX116" s="53"/>
      <c r="BY116" s="53"/>
      <c r="BZ116" s="53"/>
      <c r="CA116" s="53"/>
      <c r="CB116" s="53"/>
      <c r="CC116" s="53"/>
      <c r="CD116" s="53"/>
      <c r="CE116" s="53"/>
      <c r="CF116" s="53"/>
      <c r="CG116" s="53"/>
    </row>
    <row r="117" spans="1:85" s="35" customFormat="1" hidden="1">
      <c r="A117" s="722">
        <v>106</v>
      </c>
      <c r="B117" s="83" t="str">
        <f>ข3!B17</f>
        <v>บ้านควนหมอทอง</v>
      </c>
      <c r="C117" s="83" t="str">
        <f>ข3!C17</f>
        <v>เขาชัยสน</v>
      </c>
      <c r="D117" s="83">
        <f>ข3!D17</f>
        <v>0</v>
      </c>
      <c r="E117" s="83">
        <f>ข3!E17</f>
        <v>27</v>
      </c>
      <c r="F117" s="83">
        <f>ข3!F17</f>
        <v>4</v>
      </c>
      <c r="G117" s="83" t="str">
        <f>ข3!G17</f>
        <v>ป</v>
      </c>
      <c r="H117" s="83">
        <f>ข3!H17</f>
        <v>17</v>
      </c>
      <c r="I117" s="83">
        <f>ข3!I17</f>
        <v>1</v>
      </c>
      <c r="J117" s="83">
        <f>ข3!J17</f>
        <v>16</v>
      </c>
      <c r="K117" s="83">
        <f>ข3!K17</f>
        <v>1</v>
      </c>
      <c r="L117" s="83">
        <f>ข3!L17</f>
        <v>23</v>
      </c>
      <c r="M117" s="83">
        <f>ข3!M17</f>
        <v>1</v>
      </c>
      <c r="N117" s="83">
        <f>ข3!N17</f>
        <v>26</v>
      </c>
      <c r="O117" s="83">
        <f>ข3!O17</f>
        <v>1</v>
      </c>
      <c r="P117" s="83">
        <f>ข3!P17</f>
        <v>22</v>
      </c>
      <c r="Q117" s="83">
        <f>ข3!Q17</f>
        <v>1</v>
      </c>
      <c r="R117" s="83">
        <f>ข3!R17</f>
        <v>16</v>
      </c>
      <c r="S117" s="83">
        <f>ข3!S17</f>
        <v>1</v>
      </c>
      <c r="T117" s="83">
        <f>ข3!T17</f>
        <v>35</v>
      </c>
      <c r="U117" s="83">
        <f>ข3!U17</f>
        <v>1</v>
      </c>
      <c r="V117" s="83">
        <f>ข3!V17</f>
        <v>19</v>
      </c>
      <c r="W117" s="83">
        <f>ข3!W17</f>
        <v>1</v>
      </c>
      <c r="X117" s="83">
        <f>ข3!X17</f>
        <v>8</v>
      </c>
      <c r="Y117" s="83">
        <f>ข3!Y17</f>
        <v>1</v>
      </c>
      <c r="Z117" s="83">
        <f>ข3!Z17</f>
        <v>14</v>
      </c>
      <c r="AA117" s="83">
        <f>ข3!AA17</f>
        <v>1</v>
      </c>
      <c r="AB117" s="83">
        <f>ข3!AB17</f>
        <v>14</v>
      </c>
      <c r="AC117" s="83">
        <f>ข3!AC17</f>
        <v>1</v>
      </c>
      <c r="AD117" s="83">
        <f>ข3!AD17</f>
        <v>0</v>
      </c>
      <c r="AE117" s="83">
        <f>ข3!AE17</f>
        <v>0</v>
      </c>
      <c r="AF117" s="83">
        <f>ข3!AF17</f>
        <v>0</v>
      </c>
      <c r="AG117" s="83">
        <f>ข3!AG17</f>
        <v>0</v>
      </c>
      <c r="AH117" s="83">
        <f>ข3!AH17</f>
        <v>0</v>
      </c>
      <c r="AI117" s="83">
        <f>ข3!AI17</f>
        <v>0</v>
      </c>
      <c r="AJ117" s="83">
        <f>ข3!AJ17</f>
        <v>210</v>
      </c>
      <c r="AK117" s="83">
        <f>ข3!AK17</f>
        <v>11</v>
      </c>
      <c r="AL117" s="83">
        <f>ข3!AL17</f>
        <v>1</v>
      </c>
      <c r="AM117" s="83">
        <f>ข3!AM17</f>
        <v>15</v>
      </c>
      <c r="AN117" s="83">
        <f>ข3!AN17</f>
        <v>16</v>
      </c>
      <c r="AO117" s="83">
        <f>ข3!AO17</f>
        <v>1</v>
      </c>
      <c r="AP117" s="83">
        <f>ข3!AP17</f>
        <v>15</v>
      </c>
      <c r="AQ117" s="83">
        <f>ข3!AQ17</f>
        <v>16</v>
      </c>
      <c r="AR117" s="83">
        <f>ข3!AR17</f>
        <v>0</v>
      </c>
      <c r="AS117" s="83">
        <f>ข3!AS17</f>
        <v>0</v>
      </c>
      <c r="AT117" s="83">
        <f>ข3!AT17</f>
        <v>0</v>
      </c>
      <c r="AU117" s="724">
        <f>ข3!AU17</f>
        <v>0</v>
      </c>
      <c r="AV117" s="83">
        <f>ข3!AV17</f>
        <v>0</v>
      </c>
      <c r="AW117" s="83">
        <f>ข3!AW17</f>
        <v>1</v>
      </c>
      <c r="AX117" s="83">
        <f>ข3!AX17</f>
        <v>0</v>
      </c>
      <c r="AY117" s="83">
        <f>ข3!AY17</f>
        <v>0</v>
      </c>
      <c r="AZ117" s="83">
        <f>ข3!AZ17</f>
        <v>-1</v>
      </c>
      <c r="BA117" s="724">
        <f>ข3!BA17</f>
        <v>-6.25</v>
      </c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3"/>
      <c r="BR117" s="53"/>
      <c r="BS117" s="53"/>
      <c r="BT117" s="53"/>
      <c r="BU117" s="53"/>
      <c r="BV117" s="53"/>
      <c r="BW117" s="53"/>
      <c r="BX117" s="53"/>
      <c r="BY117" s="53"/>
      <c r="BZ117" s="53"/>
      <c r="CA117" s="53"/>
      <c r="CB117" s="53"/>
      <c r="CC117" s="53"/>
      <c r="CD117" s="53"/>
      <c r="CE117" s="53"/>
      <c r="CF117" s="53"/>
      <c r="CG117" s="53"/>
    </row>
    <row r="118" spans="1:85" s="35" customFormat="1" hidden="1">
      <c r="A118" s="722">
        <v>107</v>
      </c>
      <c r="B118" s="83" t="str">
        <f>ข3!B18</f>
        <v>วัดท่าควาย</v>
      </c>
      <c r="C118" s="83" t="str">
        <f>ข3!C18</f>
        <v>เขาชัยสน</v>
      </c>
      <c r="D118" s="83">
        <f>ข3!D18</f>
        <v>0</v>
      </c>
      <c r="E118" s="83">
        <f>ข3!E18</f>
        <v>21</v>
      </c>
      <c r="F118" s="83">
        <f>ข3!F18</f>
        <v>4</v>
      </c>
      <c r="G118" s="83" t="str">
        <f>ข3!G18</f>
        <v>ป</v>
      </c>
      <c r="H118" s="83">
        <f>ข3!H18</f>
        <v>12</v>
      </c>
      <c r="I118" s="83">
        <f>ข3!I18</f>
        <v>1</v>
      </c>
      <c r="J118" s="83">
        <f>ข3!J18</f>
        <v>17</v>
      </c>
      <c r="K118" s="83">
        <f>ข3!K18</f>
        <v>1</v>
      </c>
      <c r="L118" s="83">
        <f>ข3!L18</f>
        <v>12</v>
      </c>
      <c r="M118" s="83">
        <f>ข3!M18</f>
        <v>1</v>
      </c>
      <c r="N118" s="83">
        <f>ข3!N18</f>
        <v>15</v>
      </c>
      <c r="O118" s="83">
        <f>ข3!O18</f>
        <v>1</v>
      </c>
      <c r="P118" s="83">
        <f>ข3!P18</f>
        <v>18</v>
      </c>
      <c r="Q118" s="83">
        <f>ข3!Q18</f>
        <v>1</v>
      </c>
      <c r="R118" s="83">
        <f>ข3!R18</f>
        <v>19</v>
      </c>
      <c r="S118" s="83">
        <f>ข3!S18</f>
        <v>1</v>
      </c>
      <c r="T118" s="83">
        <f>ข3!T18</f>
        <v>10</v>
      </c>
      <c r="U118" s="83">
        <f>ข3!U18</f>
        <v>1</v>
      </c>
      <c r="V118" s="83">
        <f>ข3!V18</f>
        <v>17</v>
      </c>
      <c r="W118" s="83">
        <f>ข3!W18</f>
        <v>1</v>
      </c>
      <c r="X118" s="83">
        <f>ข3!X18</f>
        <v>7</v>
      </c>
      <c r="Y118" s="83">
        <f>ข3!Y18</f>
        <v>1</v>
      </c>
      <c r="Z118" s="83">
        <f>ข3!Z18</f>
        <v>0</v>
      </c>
      <c r="AA118" s="83">
        <f>ข3!AA18</f>
        <v>0</v>
      </c>
      <c r="AB118" s="83">
        <f>ข3!AB18</f>
        <v>17</v>
      </c>
      <c r="AC118" s="83">
        <f>ข3!AC18</f>
        <v>1</v>
      </c>
      <c r="AD118" s="83">
        <f>ข3!AD18</f>
        <v>0</v>
      </c>
      <c r="AE118" s="83">
        <f>ข3!AE18</f>
        <v>0</v>
      </c>
      <c r="AF118" s="83">
        <f>ข3!AF18</f>
        <v>0</v>
      </c>
      <c r="AG118" s="83">
        <f>ข3!AG18</f>
        <v>0</v>
      </c>
      <c r="AH118" s="83">
        <f>ข3!AH18</f>
        <v>0</v>
      </c>
      <c r="AI118" s="83">
        <f>ข3!AI18</f>
        <v>0</v>
      </c>
      <c r="AJ118" s="83">
        <f>ข3!AJ18</f>
        <v>144</v>
      </c>
      <c r="AK118" s="83">
        <f>ข3!AK18</f>
        <v>10</v>
      </c>
      <c r="AL118" s="83">
        <f>ข3!AL18</f>
        <v>1</v>
      </c>
      <c r="AM118" s="83">
        <f>ข3!AM18</f>
        <v>13</v>
      </c>
      <c r="AN118" s="83">
        <f>ข3!AN18</f>
        <v>14</v>
      </c>
      <c r="AO118" s="83">
        <f>ข3!AO18</f>
        <v>1</v>
      </c>
      <c r="AP118" s="83">
        <f>ข3!AP18</f>
        <v>12</v>
      </c>
      <c r="AQ118" s="83">
        <f>ข3!AQ18</f>
        <v>13</v>
      </c>
      <c r="AR118" s="83">
        <f>ข3!AR18</f>
        <v>0</v>
      </c>
      <c r="AS118" s="83">
        <f>ข3!AS18</f>
        <v>1</v>
      </c>
      <c r="AT118" s="83">
        <f>ข3!AT18</f>
        <v>1</v>
      </c>
      <c r="AU118" s="724">
        <f>ข3!AU18</f>
        <v>7.6923076923076925</v>
      </c>
      <c r="AV118" s="83">
        <f>ข3!AV18</f>
        <v>1</v>
      </c>
      <c r="AW118" s="83">
        <f>ข3!AW18</f>
        <v>0</v>
      </c>
      <c r="AX118" s="83">
        <f>ข3!AX18</f>
        <v>0</v>
      </c>
      <c r="AY118" s="83">
        <f>ข3!AY18</f>
        <v>0</v>
      </c>
      <c r="AZ118" s="83">
        <f>ข3!AZ18</f>
        <v>0</v>
      </c>
      <c r="BA118" s="724">
        <f>ข3!BA18</f>
        <v>0</v>
      </c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3"/>
      <c r="BQ118" s="53"/>
      <c r="BR118" s="53"/>
      <c r="BS118" s="53"/>
      <c r="BT118" s="53"/>
      <c r="BU118" s="53"/>
      <c r="BV118" s="53"/>
      <c r="BW118" s="53"/>
      <c r="BX118" s="53"/>
      <c r="BY118" s="53"/>
      <c r="BZ118" s="53"/>
      <c r="CA118" s="53"/>
      <c r="CB118" s="53"/>
      <c r="CC118" s="53"/>
      <c r="CD118" s="53"/>
      <c r="CE118" s="53"/>
      <c r="CF118" s="53"/>
      <c r="CG118" s="53"/>
    </row>
    <row r="119" spans="1:85" s="35" customFormat="1" hidden="1">
      <c r="A119" s="722">
        <v>108</v>
      </c>
      <c r="B119" s="83" t="str">
        <f>ข3!B19</f>
        <v>วัดแตระ (ปาลานุเคราะห์)</v>
      </c>
      <c r="C119" s="83" t="str">
        <f>ข3!C19</f>
        <v>เขาชัยสน</v>
      </c>
      <c r="D119" s="83">
        <f>ข3!D19</f>
        <v>0</v>
      </c>
      <c r="E119" s="83">
        <f>ข3!E19</f>
        <v>25</v>
      </c>
      <c r="F119" s="83">
        <f>ข3!F19</f>
        <v>4</v>
      </c>
      <c r="G119" s="83" t="str">
        <f>ข3!G19</f>
        <v>ป</v>
      </c>
      <c r="H119" s="83">
        <f>ข3!H19</f>
        <v>8</v>
      </c>
      <c r="I119" s="83">
        <f>ข3!I19</f>
        <v>1</v>
      </c>
      <c r="J119" s="83">
        <f>ข3!J19</f>
        <v>5</v>
      </c>
      <c r="K119" s="83">
        <f>ข3!K19</f>
        <v>1</v>
      </c>
      <c r="L119" s="83">
        <f>ข3!L19</f>
        <v>3</v>
      </c>
      <c r="M119" s="83">
        <f>ข3!M19</f>
        <v>1</v>
      </c>
      <c r="N119" s="83">
        <f>ข3!N19</f>
        <v>6</v>
      </c>
      <c r="O119" s="83">
        <f>ข3!O19</f>
        <v>1</v>
      </c>
      <c r="P119" s="83">
        <f>ข3!P19</f>
        <v>19</v>
      </c>
      <c r="Q119" s="83">
        <f>ข3!Q19</f>
        <v>1</v>
      </c>
      <c r="R119" s="83">
        <f>ข3!R19</f>
        <v>19</v>
      </c>
      <c r="S119" s="83">
        <f>ข3!S19</f>
        <v>1</v>
      </c>
      <c r="T119" s="83">
        <f>ข3!T19</f>
        <v>21</v>
      </c>
      <c r="U119" s="83">
        <f>ข3!U19</f>
        <v>1</v>
      </c>
      <c r="V119" s="83">
        <f>ข3!V19</f>
        <v>22</v>
      </c>
      <c r="W119" s="83">
        <f>ข3!W19</f>
        <v>1</v>
      </c>
      <c r="X119" s="83">
        <f>ข3!X19</f>
        <v>12</v>
      </c>
      <c r="Y119" s="83">
        <f>ข3!Y19</f>
        <v>1</v>
      </c>
      <c r="Z119" s="83">
        <f>ข3!Z19</f>
        <v>19</v>
      </c>
      <c r="AA119" s="83">
        <f>ข3!AA19</f>
        <v>1</v>
      </c>
      <c r="AB119" s="83">
        <f>ข3!AB19</f>
        <v>15</v>
      </c>
      <c r="AC119" s="83">
        <f>ข3!AC19</f>
        <v>1</v>
      </c>
      <c r="AD119" s="83">
        <f>ข3!AD19</f>
        <v>0</v>
      </c>
      <c r="AE119" s="83">
        <f>ข3!AE19</f>
        <v>0</v>
      </c>
      <c r="AF119" s="83">
        <f>ข3!AF19</f>
        <v>0</v>
      </c>
      <c r="AG119" s="83">
        <f>ข3!AG19</f>
        <v>0</v>
      </c>
      <c r="AH119" s="83">
        <f>ข3!AH19</f>
        <v>0</v>
      </c>
      <c r="AI119" s="83">
        <f>ข3!AI19</f>
        <v>0</v>
      </c>
      <c r="AJ119" s="83">
        <f>ข3!AJ19</f>
        <v>149</v>
      </c>
      <c r="AK119" s="83">
        <f>ข3!AK19</f>
        <v>11</v>
      </c>
      <c r="AL119" s="83">
        <f>ข3!AL19</f>
        <v>1</v>
      </c>
      <c r="AM119" s="83">
        <f>ข3!AM19</f>
        <v>16</v>
      </c>
      <c r="AN119" s="83">
        <f>ข3!AN19</f>
        <v>17</v>
      </c>
      <c r="AO119" s="83">
        <f>ข3!AO19</f>
        <v>1</v>
      </c>
      <c r="AP119" s="83">
        <f>ข3!AP19</f>
        <v>14</v>
      </c>
      <c r="AQ119" s="83">
        <f>ข3!AQ19</f>
        <v>15</v>
      </c>
      <c r="AR119" s="83">
        <f>ข3!AR19</f>
        <v>0</v>
      </c>
      <c r="AS119" s="83">
        <f>ข3!AS19</f>
        <v>2</v>
      </c>
      <c r="AT119" s="83">
        <f>ข3!AT19</f>
        <v>2</v>
      </c>
      <c r="AU119" s="724">
        <f>ข3!AU19</f>
        <v>13.333333333333334</v>
      </c>
      <c r="AV119" s="83">
        <f>ข3!AV19</f>
        <v>2</v>
      </c>
      <c r="AW119" s="83">
        <f>ข3!AW19</f>
        <v>0</v>
      </c>
      <c r="AX119" s="83">
        <f>ข3!AX19</f>
        <v>0</v>
      </c>
      <c r="AY119" s="83">
        <f>ข3!AY19</f>
        <v>0</v>
      </c>
      <c r="AZ119" s="83">
        <f>ข3!AZ19</f>
        <v>0</v>
      </c>
      <c r="BA119" s="724">
        <f>ข3!BA19</f>
        <v>0</v>
      </c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  <c r="BQ119" s="53"/>
      <c r="BR119" s="53"/>
      <c r="BS119" s="53"/>
      <c r="BT119" s="53"/>
      <c r="BU119" s="53"/>
      <c r="BV119" s="53"/>
      <c r="BW119" s="53"/>
      <c r="BX119" s="53"/>
      <c r="BY119" s="53"/>
      <c r="BZ119" s="53"/>
      <c r="CA119" s="53"/>
      <c r="CB119" s="53"/>
      <c r="CC119" s="53"/>
      <c r="CD119" s="53"/>
      <c r="CE119" s="53"/>
      <c r="CF119" s="53"/>
      <c r="CG119" s="53"/>
    </row>
    <row r="120" spans="1:85" s="35" customFormat="1" hidden="1">
      <c r="A120" s="722">
        <v>109</v>
      </c>
      <c r="B120" s="83" t="str">
        <f>ข3!B20</f>
        <v>วัดบ้านแหลมกรวด (อินทรประดิษฐ์)</v>
      </c>
      <c r="C120" s="83" t="str">
        <f>ข3!C20</f>
        <v>ปากพะยูน</v>
      </c>
      <c r="D120" s="83">
        <f>ข3!D20</f>
        <v>0</v>
      </c>
      <c r="E120" s="83">
        <f>ข3!E20</f>
        <v>42</v>
      </c>
      <c r="F120" s="83">
        <f>ข3!F20</f>
        <v>4</v>
      </c>
      <c r="G120" s="83" t="str">
        <f>ข3!G20</f>
        <v>ป</v>
      </c>
      <c r="H120" s="83">
        <f>ข3!H20</f>
        <v>14</v>
      </c>
      <c r="I120" s="83">
        <f>ข3!I20</f>
        <v>1</v>
      </c>
      <c r="J120" s="83">
        <f>ข3!J20</f>
        <v>22</v>
      </c>
      <c r="K120" s="83">
        <f>ข3!K20</f>
        <v>1</v>
      </c>
      <c r="L120" s="83">
        <f>ข3!L20</f>
        <v>19</v>
      </c>
      <c r="M120" s="83">
        <f>ข3!M20</f>
        <v>1</v>
      </c>
      <c r="N120" s="83">
        <f>ข3!N20</f>
        <v>23</v>
      </c>
      <c r="O120" s="83">
        <f>ข3!O20</f>
        <v>1</v>
      </c>
      <c r="P120" s="83">
        <f>ข3!P20</f>
        <v>17</v>
      </c>
      <c r="Q120" s="83">
        <f>ข3!Q20</f>
        <v>1</v>
      </c>
      <c r="R120" s="83">
        <f>ข3!R20</f>
        <v>27</v>
      </c>
      <c r="S120" s="83">
        <f>ข3!S20</f>
        <v>1</v>
      </c>
      <c r="T120" s="83">
        <f>ข3!T20</f>
        <v>18</v>
      </c>
      <c r="U120" s="83">
        <f>ข3!U20</f>
        <v>1</v>
      </c>
      <c r="V120" s="83">
        <f>ข3!V20</f>
        <v>17</v>
      </c>
      <c r="W120" s="83">
        <f>ข3!W20</f>
        <v>1</v>
      </c>
      <c r="X120" s="83">
        <f>ข3!X20</f>
        <v>28</v>
      </c>
      <c r="Y120" s="83">
        <f>ข3!Y20</f>
        <v>1</v>
      </c>
      <c r="Z120" s="83">
        <f>ข3!Z20</f>
        <v>22</v>
      </c>
      <c r="AA120" s="83">
        <f>ข3!AA20</f>
        <v>1</v>
      </c>
      <c r="AB120" s="83">
        <f>ข3!AB20</f>
        <v>27</v>
      </c>
      <c r="AC120" s="83">
        <f>ข3!AC20</f>
        <v>1</v>
      </c>
      <c r="AD120" s="83">
        <f>ข3!AD20</f>
        <v>0</v>
      </c>
      <c r="AE120" s="83">
        <f>ข3!AE20</f>
        <v>0</v>
      </c>
      <c r="AF120" s="83">
        <f>ข3!AF20</f>
        <v>0</v>
      </c>
      <c r="AG120" s="83">
        <f>ข3!AG20</f>
        <v>0</v>
      </c>
      <c r="AH120" s="83">
        <f>ข3!AH20</f>
        <v>0</v>
      </c>
      <c r="AI120" s="83">
        <f>ข3!AI20</f>
        <v>0</v>
      </c>
      <c r="AJ120" s="83">
        <f>ข3!AJ20</f>
        <v>234</v>
      </c>
      <c r="AK120" s="83">
        <f>ข3!AK20</f>
        <v>11</v>
      </c>
      <c r="AL120" s="83">
        <f>ข3!AL20</f>
        <v>1</v>
      </c>
      <c r="AM120" s="83">
        <f>ข3!AM20</f>
        <v>15</v>
      </c>
      <c r="AN120" s="83">
        <f>ข3!AN20</f>
        <v>16</v>
      </c>
      <c r="AO120" s="83">
        <f>ข3!AO20</f>
        <v>1</v>
      </c>
      <c r="AP120" s="83">
        <f>ข3!AP20</f>
        <v>15</v>
      </c>
      <c r="AQ120" s="83">
        <f>ข3!AQ20</f>
        <v>16</v>
      </c>
      <c r="AR120" s="83">
        <f>ข3!AR20</f>
        <v>0</v>
      </c>
      <c r="AS120" s="83">
        <f>ข3!AS20</f>
        <v>0</v>
      </c>
      <c r="AT120" s="83">
        <f>ข3!AT20</f>
        <v>0</v>
      </c>
      <c r="AU120" s="724">
        <f>ข3!AU20</f>
        <v>0</v>
      </c>
      <c r="AV120" s="83">
        <f>ข3!AV20</f>
        <v>0</v>
      </c>
      <c r="AW120" s="83">
        <f>ข3!AW20</f>
        <v>0</v>
      </c>
      <c r="AX120" s="83">
        <f>ข3!AX20</f>
        <v>0</v>
      </c>
      <c r="AY120" s="83">
        <f>ข3!AY20</f>
        <v>0</v>
      </c>
      <c r="AZ120" s="83">
        <f>ข3!AZ20</f>
        <v>0</v>
      </c>
      <c r="BA120" s="724">
        <f>ข3!BA20</f>
        <v>0</v>
      </c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3"/>
      <c r="BR120" s="53"/>
      <c r="BS120" s="53"/>
      <c r="BT120" s="53"/>
      <c r="BU120" s="53"/>
      <c r="BV120" s="53"/>
      <c r="BW120" s="53"/>
      <c r="BX120" s="53"/>
      <c r="BY120" s="53"/>
      <c r="BZ120" s="53"/>
      <c r="CA120" s="53"/>
      <c r="CB120" s="53"/>
      <c r="CC120" s="53"/>
      <c r="CD120" s="53"/>
      <c r="CE120" s="53"/>
      <c r="CF120" s="53"/>
      <c r="CG120" s="53"/>
    </row>
    <row r="121" spans="1:85" s="35" customFormat="1" hidden="1">
      <c r="A121" s="722">
        <v>110</v>
      </c>
      <c r="B121" s="83" t="str">
        <f>ข3!B21</f>
        <v>บ้านเกาะนางคำ</v>
      </c>
      <c r="C121" s="83" t="str">
        <f>ข3!C21</f>
        <v>ปากพะยูน</v>
      </c>
      <c r="D121" s="83">
        <f>ข3!D21</f>
        <v>0</v>
      </c>
      <c r="E121" s="83">
        <f>ข3!E21</f>
        <v>43</v>
      </c>
      <c r="F121" s="83">
        <f>ข3!F21</f>
        <v>4</v>
      </c>
      <c r="G121" s="83" t="str">
        <f>ข3!G21</f>
        <v>ป</v>
      </c>
      <c r="H121" s="83">
        <f>ข3!H21</f>
        <v>12</v>
      </c>
      <c r="I121" s="83">
        <f>ข3!I21</f>
        <v>1</v>
      </c>
      <c r="J121" s="83">
        <f>ข3!J21</f>
        <v>11</v>
      </c>
      <c r="K121" s="83">
        <f>ข3!K21</f>
        <v>1</v>
      </c>
      <c r="L121" s="83">
        <f>ข3!L21</f>
        <v>16</v>
      </c>
      <c r="M121" s="83">
        <f>ข3!M21</f>
        <v>1</v>
      </c>
      <c r="N121" s="83">
        <f>ข3!N21</f>
        <v>18</v>
      </c>
      <c r="O121" s="83">
        <f>ข3!O21</f>
        <v>1</v>
      </c>
      <c r="P121" s="83">
        <f>ข3!P21</f>
        <v>28</v>
      </c>
      <c r="Q121" s="83">
        <f>ข3!Q21</f>
        <v>1</v>
      </c>
      <c r="R121" s="83">
        <f>ข3!R21</f>
        <v>28</v>
      </c>
      <c r="S121" s="83">
        <f>ข3!S21</f>
        <v>1</v>
      </c>
      <c r="T121" s="83">
        <f>ข3!T21</f>
        <v>34</v>
      </c>
      <c r="U121" s="83">
        <f>ข3!U21</f>
        <v>1</v>
      </c>
      <c r="V121" s="83">
        <f>ข3!V21</f>
        <v>17</v>
      </c>
      <c r="W121" s="83">
        <f>ข3!W21</f>
        <v>1</v>
      </c>
      <c r="X121" s="83">
        <f>ข3!X21</f>
        <v>7</v>
      </c>
      <c r="Y121" s="83">
        <f>ข3!Y21</f>
        <v>1</v>
      </c>
      <c r="Z121" s="83">
        <f>ข3!Z21</f>
        <v>12</v>
      </c>
      <c r="AA121" s="83">
        <f>ข3!AA21</f>
        <v>1</v>
      </c>
      <c r="AB121" s="83">
        <f>ข3!AB21</f>
        <v>7</v>
      </c>
      <c r="AC121" s="83">
        <f>ข3!AC21</f>
        <v>1</v>
      </c>
      <c r="AD121" s="83">
        <f>ข3!AD21</f>
        <v>0</v>
      </c>
      <c r="AE121" s="83">
        <f>ข3!AE21</f>
        <v>0</v>
      </c>
      <c r="AF121" s="83">
        <f>ข3!AF21</f>
        <v>0</v>
      </c>
      <c r="AG121" s="83">
        <f>ข3!AG21</f>
        <v>0</v>
      </c>
      <c r="AH121" s="83">
        <f>ข3!AH21</f>
        <v>0</v>
      </c>
      <c r="AI121" s="83">
        <f>ข3!AI21</f>
        <v>0</v>
      </c>
      <c r="AJ121" s="83">
        <f>ข3!AJ21</f>
        <v>190</v>
      </c>
      <c r="AK121" s="83">
        <f>ข3!AK21</f>
        <v>11</v>
      </c>
      <c r="AL121" s="83">
        <f>ข3!AL21</f>
        <v>1</v>
      </c>
      <c r="AM121" s="83">
        <f>ข3!AM21</f>
        <v>15</v>
      </c>
      <c r="AN121" s="83">
        <f>ข3!AN21</f>
        <v>16</v>
      </c>
      <c r="AO121" s="83">
        <f>ข3!AO21</f>
        <v>1</v>
      </c>
      <c r="AP121" s="83">
        <f>ข3!AP21</f>
        <v>15</v>
      </c>
      <c r="AQ121" s="83">
        <f>ข3!AQ21</f>
        <v>16</v>
      </c>
      <c r="AR121" s="83">
        <f>ข3!AR21</f>
        <v>0</v>
      </c>
      <c r="AS121" s="83">
        <f>ข3!AS21</f>
        <v>0</v>
      </c>
      <c r="AT121" s="83">
        <f>ข3!AT21</f>
        <v>0</v>
      </c>
      <c r="AU121" s="724">
        <f>ข3!AU21</f>
        <v>0</v>
      </c>
      <c r="AV121" s="83">
        <f>ข3!AV21</f>
        <v>0</v>
      </c>
      <c r="AW121" s="83">
        <f>ข3!AW21</f>
        <v>0</v>
      </c>
      <c r="AX121" s="83">
        <f>ข3!AX21</f>
        <v>0</v>
      </c>
      <c r="AY121" s="83">
        <f>ข3!AY21</f>
        <v>0</v>
      </c>
      <c r="AZ121" s="83">
        <f>ข3!AZ21</f>
        <v>0</v>
      </c>
      <c r="BA121" s="724">
        <f>ข3!BA21</f>
        <v>0</v>
      </c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3"/>
      <c r="BR121" s="53"/>
      <c r="BS121" s="53"/>
      <c r="BT121" s="53"/>
      <c r="BU121" s="53"/>
      <c r="BV121" s="53"/>
      <c r="BW121" s="53"/>
      <c r="BX121" s="53"/>
      <c r="BY121" s="53"/>
      <c r="BZ121" s="53"/>
      <c r="CA121" s="53"/>
      <c r="CB121" s="53"/>
      <c r="CC121" s="53"/>
      <c r="CD121" s="53"/>
      <c r="CE121" s="53"/>
      <c r="CF121" s="53"/>
      <c r="CG121" s="53"/>
    </row>
    <row r="122" spans="1:85" s="35" customFormat="1" hidden="1">
      <c r="A122" s="722">
        <v>111</v>
      </c>
      <c r="B122" s="83" t="str">
        <f>ข3!B22</f>
        <v>บ้านเหมืองตะกั่ว</v>
      </c>
      <c r="C122" s="83" t="str">
        <f>ข3!C22</f>
        <v>ป่าบอน</v>
      </c>
      <c r="D122" s="83">
        <f>ข3!D22</f>
        <v>0</v>
      </c>
      <c r="E122" s="83">
        <f>ข3!E22</f>
        <v>15</v>
      </c>
      <c r="F122" s="83">
        <f>ข3!F22</f>
        <v>4</v>
      </c>
      <c r="G122" s="83" t="str">
        <f>ข3!G22</f>
        <v>ป</v>
      </c>
      <c r="H122" s="83">
        <f>ข3!H22</f>
        <v>26</v>
      </c>
      <c r="I122" s="83">
        <f>ข3!I22</f>
        <v>1</v>
      </c>
      <c r="J122" s="83">
        <f>ข3!J22</f>
        <v>21</v>
      </c>
      <c r="K122" s="83">
        <f>ข3!K22</f>
        <v>1</v>
      </c>
      <c r="L122" s="83">
        <f>ข3!L22</f>
        <v>14</v>
      </c>
      <c r="M122" s="83">
        <f>ข3!M22</f>
        <v>1</v>
      </c>
      <c r="N122" s="83">
        <f>ข3!N22</f>
        <v>16</v>
      </c>
      <c r="O122" s="83">
        <f>ข3!O22</f>
        <v>1</v>
      </c>
      <c r="P122" s="83">
        <f>ข3!P22</f>
        <v>17</v>
      </c>
      <c r="Q122" s="83">
        <f>ข3!Q22</f>
        <v>1</v>
      </c>
      <c r="R122" s="83">
        <f>ข3!R22</f>
        <v>17</v>
      </c>
      <c r="S122" s="83">
        <f>ข3!S22</f>
        <v>1</v>
      </c>
      <c r="T122" s="83">
        <f>ข3!T22</f>
        <v>15</v>
      </c>
      <c r="U122" s="83">
        <f>ข3!U22</f>
        <v>1</v>
      </c>
      <c r="V122" s="83">
        <f>ข3!V22</f>
        <v>24</v>
      </c>
      <c r="W122" s="83">
        <f>ข3!W22</f>
        <v>1</v>
      </c>
      <c r="X122" s="83">
        <f>ข3!X22</f>
        <v>14</v>
      </c>
      <c r="Y122" s="83">
        <f>ข3!Y22</f>
        <v>1</v>
      </c>
      <c r="Z122" s="83">
        <f>ข3!Z22</f>
        <v>0</v>
      </c>
      <c r="AA122" s="83">
        <f>ข3!AA22</f>
        <v>0</v>
      </c>
      <c r="AB122" s="83">
        <f>ข3!AB22</f>
        <v>0</v>
      </c>
      <c r="AC122" s="83">
        <f>ข3!AC22</f>
        <v>0</v>
      </c>
      <c r="AD122" s="83">
        <f>ข3!AD22</f>
        <v>0</v>
      </c>
      <c r="AE122" s="83">
        <f>ข3!AE22</f>
        <v>0</v>
      </c>
      <c r="AF122" s="83">
        <f>ข3!AF22</f>
        <v>0</v>
      </c>
      <c r="AG122" s="83">
        <f>ข3!AG22</f>
        <v>0</v>
      </c>
      <c r="AH122" s="83">
        <f>ข3!AH22</f>
        <v>0</v>
      </c>
      <c r="AI122" s="83">
        <f>ข3!AI22</f>
        <v>0</v>
      </c>
      <c r="AJ122" s="83">
        <f>ข3!AJ22</f>
        <v>164</v>
      </c>
      <c r="AK122" s="83">
        <f>ข3!AK22</f>
        <v>9</v>
      </c>
      <c r="AL122" s="83">
        <f>ข3!AL22</f>
        <v>1</v>
      </c>
      <c r="AM122" s="83">
        <f>ข3!AM22</f>
        <v>14</v>
      </c>
      <c r="AN122" s="83">
        <f>ข3!AN22</f>
        <v>15</v>
      </c>
      <c r="AO122" s="83">
        <f>ข3!AO22</f>
        <v>1</v>
      </c>
      <c r="AP122" s="83">
        <f>ข3!AP22</f>
        <v>11</v>
      </c>
      <c r="AQ122" s="83">
        <f>ข3!AQ22</f>
        <v>12</v>
      </c>
      <c r="AR122" s="83">
        <f>ข3!AR22</f>
        <v>0</v>
      </c>
      <c r="AS122" s="83">
        <f>ข3!AS22</f>
        <v>3</v>
      </c>
      <c r="AT122" s="83">
        <f>ข3!AT22</f>
        <v>3</v>
      </c>
      <c r="AU122" s="724">
        <f>ข3!AU22</f>
        <v>25</v>
      </c>
      <c r="AV122" s="83">
        <f>ข3!AV22</f>
        <v>0</v>
      </c>
      <c r="AW122" s="83">
        <f>ข3!AW22</f>
        <v>0</v>
      </c>
      <c r="AX122" s="83">
        <f>ข3!AX22</f>
        <v>0</v>
      </c>
      <c r="AY122" s="83">
        <f>ข3!AY22</f>
        <v>0</v>
      </c>
      <c r="AZ122" s="83">
        <f>ข3!AZ22</f>
        <v>3</v>
      </c>
      <c r="BA122" s="724">
        <f>ข3!BA22</f>
        <v>25</v>
      </c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53"/>
      <c r="BR122" s="53"/>
      <c r="BS122" s="53"/>
      <c r="BT122" s="53"/>
      <c r="BU122" s="53"/>
      <c r="BV122" s="53"/>
      <c r="BW122" s="53"/>
      <c r="BX122" s="53"/>
      <c r="BY122" s="53"/>
      <c r="BZ122" s="53"/>
      <c r="CA122" s="53"/>
      <c r="CB122" s="53"/>
      <c r="CC122" s="53"/>
      <c r="CD122" s="53"/>
      <c r="CE122" s="53"/>
      <c r="CF122" s="53"/>
      <c r="CG122" s="53"/>
    </row>
    <row r="123" spans="1:85" s="35" customFormat="1" hidden="1">
      <c r="A123" s="722">
        <v>112</v>
      </c>
      <c r="B123" s="83" t="str">
        <f>ข4!B13</f>
        <v>บ้านควนยวน</v>
      </c>
      <c r="C123" s="83" t="str">
        <f>ข4!C13</f>
        <v>เขาชัยสน</v>
      </c>
      <c r="D123" s="83">
        <f>ข4!D13</f>
        <v>0</v>
      </c>
      <c r="E123" s="83">
        <f>ข4!E13</f>
        <v>16</v>
      </c>
      <c r="F123" s="83">
        <f>ข4!F13</f>
        <v>4</v>
      </c>
      <c r="G123" s="83" t="str">
        <f>ข4!G13</f>
        <v>ป</v>
      </c>
      <c r="H123" s="83">
        <f>ข4!H13</f>
        <v>35</v>
      </c>
      <c r="I123" s="83">
        <f>ข4!I13</f>
        <v>1</v>
      </c>
      <c r="J123" s="83">
        <f>ข4!J13</f>
        <v>46</v>
      </c>
      <c r="K123" s="83">
        <f>ข4!K13</f>
        <v>2</v>
      </c>
      <c r="L123" s="83">
        <f>ข4!L13</f>
        <v>38</v>
      </c>
      <c r="M123" s="83">
        <f>ข4!M13</f>
        <v>1</v>
      </c>
      <c r="N123" s="83">
        <f>ข4!N13</f>
        <v>33</v>
      </c>
      <c r="O123" s="83">
        <f>ข4!O13</f>
        <v>1</v>
      </c>
      <c r="P123" s="83">
        <f>ข4!P13</f>
        <v>33</v>
      </c>
      <c r="Q123" s="83">
        <f>ข4!Q13</f>
        <v>1</v>
      </c>
      <c r="R123" s="83">
        <f>ข4!R13</f>
        <v>47</v>
      </c>
      <c r="S123" s="83">
        <f>ข4!S13</f>
        <v>1</v>
      </c>
      <c r="T123" s="83">
        <f>ข4!T13</f>
        <v>21</v>
      </c>
      <c r="U123" s="83">
        <f>ข4!U13</f>
        <v>1</v>
      </c>
      <c r="V123" s="83">
        <f>ข4!V13</f>
        <v>28</v>
      </c>
      <c r="W123" s="83">
        <f>ข4!W13</f>
        <v>1</v>
      </c>
      <c r="X123" s="83">
        <f>ข4!X13</f>
        <v>22</v>
      </c>
      <c r="Y123" s="83">
        <f>ข4!Y13</f>
        <v>1</v>
      </c>
      <c r="Z123" s="83">
        <f>ข4!Z13</f>
        <v>34</v>
      </c>
      <c r="AA123" s="83">
        <f>ข4!AA13</f>
        <v>1</v>
      </c>
      <c r="AB123" s="83">
        <f>ข4!AB13</f>
        <v>24</v>
      </c>
      <c r="AC123" s="83">
        <f>ข4!AC13</f>
        <v>1</v>
      </c>
      <c r="AD123" s="83">
        <f>ข4!AD13</f>
        <v>0</v>
      </c>
      <c r="AE123" s="83">
        <f>ข4!AE13</f>
        <v>0</v>
      </c>
      <c r="AF123" s="83">
        <f>ข4!AF13</f>
        <v>0</v>
      </c>
      <c r="AG123" s="83">
        <f>ข4!AG13</f>
        <v>0</v>
      </c>
      <c r="AH123" s="83">
        <f>ข4!AH13</f>
        <v>0</v>
      </c>
      <c r="AI123" s="83">
        <f>ข4!AI13</f>
        <v>0</v>
      </c>
      <c r="AJ123" s="83">
        <f>ข4!AJ13</f>
        <v>361</v>
      </c>
      <c r="AK123" s="83">
        <f>ข4!AK13</f>
        <v>12</v>
      </c>
      <c r="AL123" s="83">
        <f>ข4!AL13</f>
        <v>2</v>
      </c>
      <c r="AM123" s="83">
        <f>ข4!AM13</f>
        <v>19</v>
      </c>
      <c r="AN123" s="83">
        <f>ข4!AN13</f>
        <v>21</v>
      </c>
      <c r="AO123" s="83">
        <f>ข4!AO13</f>
        <v>2</v>
      </c>
      <c r="AP123" s="83">
        <f>ข4!AP13</f>
        <v>18</v>
      </c>
      <c r="AQ123" s="83">
        <f>ข4!AQ13</f>
        <v>20</v>
      </c>
      <c r="AR123" s="83">
        <f>ข4!AR13</f>
        <v>0</v>
      </c>
      <c r="AS123" s="83">
        <f>ข4!AS13</f>
        <v>1</v>
      </c>
      <c r="AT123" s="83">
        <f>ข4!AT13</f>
        <v>1</v>
      </c>
      <c r="AU123" s="724">
        <f>ข4!AU13</f>
        <v>5</v>
      </c>
      <c r="AV123" s="83">
        <f>ข4!AV13</f>
        <v>0</v>
      </c>
      <c r="AW123" s="83">
        <f>ข4!AW13</f>
        <v>0</v>
      </c>
      <c r="AX123" s="83">
        <f>ข4!AX13</f>
        <v>0</v>
      </c>
      <c r="AY123" s="83">
        <f>ข4!AY13</f>
        <v>0</v>
      </c>
      <c r="AZ123" s="83">
        <f>ข4!AZ13</f>
        <v>1</v>
      </c>
      <c r="BA123" s="724">
        <f>ข4!BA13</f>
        <v>5</v>
      </c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53"/>
      <c r="BR123" s="53"/>
      <c r="BS123" s="53"/>
      <c r="BT123" s="53"/>
      <c r="BU123" s="53"/>
      <c r="BV123" s="53"/>
      <c r="BW123" s="53"/>
      <c r="BX123" s="53"/>
      <c r="BY123" s="53"/>
      <c r="BZ123" s="53"/>
      <c r="CA123" s="53"/>
      <c r="CB123" s="53"/>
      <c r="CC123" s="53"/>
      <c r="CD123" s="53"/>
      <c r="CE123" s="53"/>
      <c r="CF123" s="53"/>
      <c r="CG123" s="53"/>
    </row>
    <row r="124" spans="1:85" s="35" customFormat="1" hidden="1">
      <c r="A124" s="722">
        <v>113</v>
      </c>
      <c r="B124" s="83" t="str">
        <f>ข4!B14</f>
        <v>บ้านทุ่งนารี</v>
      </c>
      <c r="C124" s="83" t="str">
        <f>ข4!C14</f>
        <v>ป่าบอน</v>
      </c>
      <c r="D124" s="83">
        <f>ข4!D14</f>
        <v>0</v>
      </c>
      <c r="E124" s="83">
        <f>ข4!E14</f>
        <v>16</v>
      </c>
      <c r="F124" s="83">
        <f>ข4!F14</f>
        <v>4</v>
      </c>
      <c r="G124" s="83" t="str">
        <f>ข4!G14</f>
        <v>ป</v>
      </c>
      <c r="H124" s="83">
        <f>ข4!H14</f>
        <v>50</v>
      </c>
      <c r="I124" s="83">
        <f>ข4!I14</f>
        <v>2</v>
      </c>
      <c r="J124" s="83">
        <f>ข4!J14</f>
        <v>50</v>
      </c>
      <c r="K124" s="83">
        <f>ข4!K14</f>
        <v>2</v>
      </c>
      <c r="L124" s="83">
        <f>ข4!L14</f>
        <v>50</v>
      </c>
      <c r="M124" s="83">
        <f>ข4!M14</f>
        <v>2</v>
      </c>
      <c r="N124" s="83">
        <f>ข4!N14</f>
        <v>34</v>
      </c>
      <c r="O124" s="83">
        <f>ข4!O14</f>
        <v>1</v>
      </c>
      <c r="P124" s="83">
        <f>ข4!P14</f>
        <v>48</v>
      </c>
      <c r="Q124" s="83">
        <f>ข4!Q14</f>
        <v>1</v>
      </c>
      <c r="R124" s="83">
        <f>ข4!R14</f>
        <v>51</v>
      </c>
      <c r="S124" s="83">
        <f>ข4!S14</f>
        <v>2</v>
      </c>
      <c r="T124" s="83">
        <f>ข4!T14</f>
        <v>50</v>
      </c>
      <c r="U124" s="83">
        <f>ข4!U14</f>
        <v>2</v>
      </c>
      <c r="V124" s="83">
        <f>ข4!V14</f>
        <v>36</v>
      </c>
      <c r="W124" s="83">
        <f>ข4!W14</f>
        <v>1</v>
      </c>
      <c r="X124" s="83">
        <f>ข4!X14</f>
        <v>58</v>
      </c>
      <c r="Y124" s="83">
        <f>ข4!Y14</f>
        <v>2</v>
      </c>
      <c r="Z124" s="83">
        <f>ข4!Z14</f>
        <v>44</v>
      </c>
      <c r="AA124" s="83">
        <f>ข4!AA14</f>
        <v>1</v>
      </c>
      <c r="AB124" s="83">
        <f>ข4!AB14</f>
        <v>28</v>
      </c>
      <c r="AC124" s="83">
        <f>ข4!AC14</f>
        <v>1</v>
      </c>
      <c r="AD124" s="83">
        <f>ข4!AD14</f>
        <v>0</v>
      </c>
      <c r="AE124" s="83">
        <f>ข4!AE14</f>
        <v>0</v>
      </c>
      <c r="AF124" s="83">
        <f>ข4!AF14</f>
        <v>0</v>
      </c>
      <c r="AG124" s="83">
        <f>ข4!AG14</f>
        <v>0</v>
      </c>
      <c r="AH124" s="83">
        <f>ข4!AH14</f>
        <v>0</v>
      </c>
      <c r="AI124" s="83">
        <f>ข4!AI14</f>
        <v>0</v>
      </c>
      <c r="AJ124" s="83">
        <f>ข4!AJ14</f>
        <v>499</v>
      </c>
      <c r="AK124" s="83">
        <f>ข4!AK14</f>
        <v>17</v>
      </c>
      <c r="AL124" s="83">
        <f>ข4!AL14</f>
        <v>2</v>
      </c>
      <c r="AM124" s="83">
        <f>ข4!AM14</f>
        <v>26</v>
      </c>
      <c r="AN124" s="83">
        <f>ข4!AN14</f>
        <v>28</v>
      </c>
      <c r="AO124" s="83">
        <f>ข4!AO14</f>
        <v>2</v>
      </c>
      <c r="AP124" s="83">
        <f>ข4!AP14</f>
        <v>25</v>
      </c>
      <c r="AQ124" s="83">
        <f>ข4!AQ14</f>
        <v>27</v>
      </c>
      <c r="AR124" s="83">
        <f>ข4!AR14</f>
        <v>0</v>
      </c>
      <c r="AS124" s="83">
        <f>ข4!AS14</f>
        <v>1</v>
      </c>
      <c r="AT124" s="83">
        <f>ข4!AT14</f>
        <v>1</v>
      </c>
      <c r="AU124" s="724">
        <f>ข4!AU14</f>
        <v>3.7037037037037033</v>
      </c>
      <c r="AV124" s="83">
        <f>ข4!AV14</f>
        <v>1</v>
      </c>
      <c r="AW124" s="83">
        <f>ข4!AW14</f>
        <v>0</v>
      </c>
      <c r="AX124" s="83">
        <f>ข4!AX14</f>
        <v>0</v>
      </c>
      <c r="AY124" s="83">
        <f>ข4!AY14</f>
        <v>2</v>
      </c>
      <c r="AZ124" s="83">
        <f>ข4!AZ14</f>
        <v>2</v>
      </c>
      <c r="BA124" s="724">
        <f>ข4!BA14</f>
        <v>7.4074074074074066</v>
      </c>
      <c r="BC124" s="53"/>
      <c r="BD124" s="53"/>
      <c r="BE124" s="53"/>
      <c r="BF124" s="53"/>
      <c r="BG124" s="53"/>
      <c r="BH124" s="53"/>
      <c r="BI124" s="53"/>
      <c r="BJ124" s="53"/>
      <c r="BK124" s="53"/>
      <c r="BL124" s="53"/>
      <c r="BM124" s="53"/>
      <c r="BN124" s="53"/>
      <c r="BO124" s="53"/>
      <c r="BP124" s="53"/>
      <c r="BQ124" s="53"/>
      <c r="BR124" s="53"/>
      <c r="BS124" s="53"/>
      <c r="BT124" s="53"/>
      <c r="BU124" s="53"/>
      <c r="BV124" s="53"/>
      <c r="BW124" s="53"/>
      <c r="BX124" s="53"/>
      <c r="BY124" s="53"/>
      <c r="BZ124" s="53"/>
      <c r="CA124" s="53"/>
      <c r="CB124" s="53"/>
      <c r="CC124" s="53"/>
      <c r="CD124" s="53"/>
      <c r="CE124" s="53"/>
      <c r="CF124" s="53"/>
      <c r="CG124" s="53"/>
    </row>
    <row r="125" spans="1:85" s="35" customFormat="1" hidden="1">
      <c r="A125" s="722">
        <v>114</v>
      </c>
      <c r="B125" s="83" t="str">
        <f>ข4!B15</f>
        <v>บ้านหนองธง</v>
      </c>
      <c r="C125" s="83" t="str">
        <f>ข4!C15</f>
        <v>ป่าบอน</v>
      </c>
      <c r="D125" s="83">
        <f>ข4!D15</f>
        <v>0</v>
      </c>
      <c r="E125" s="83">
        <f>ข4!E15</f>
        <v>12</v>
      </c>
      <c r="F125" s="83">
        <f>ข4!F15</f>
        <v>4</v>
      </c>
      <c r="G125" s="83" t="str">
        <f>ข4!G15</f>
        <v>ป</v>
      </c>
      <c r="H125" s="83">
        <f>ข4!H15</f>
        <v>48</v>
      </c>
      <c r="I125" s="83">
        <f>ข4!I15</f>
        <v>2</v>
      </c>
      <c r="J125" s="83">
        <f>ข4!J15</f>
        <v>55</v>
      </c>
      <c r="K125" s="83">
        <f>ข4!K15</f>
        <v>2</v>
      </c>
      <c r="L125" s="83">
        <f>ข4!L15</f>
        <v>56</v>
      </c>
      <c r="M125" s="83">
        <f>ข4!M15</f>
        <v>2</v>
      </c>
      <c r="N125" s="83">
        <f>ข4!N15</f>
        <v>44</v>
      </c>
      <c r="O125" s="83">
        <f>ข4!O15</f>
        <v>1</v>
      </c>
      <c r="P125" s="83">
        <f>ข4!P15</f>
        <v>39</v>
      </c>
      <c r="Q125" s="83">
        <f>ข4!Q15</f>
        <v>1</v>
      </c>
      <c r="R125" s="83">
        <f>ข4!R15</f>
        <v>53</v>
      </c>
      <c r="S125" s="83">
        <f>ข4!S15</f>
        <v>2</v>
      </c>
      <c r="T125" s="83">
        <f>ข4!T15</f>
        <v>43</v>
      </c>
      <c r="U125" s="83">
        <f>ข4!U15</f>
        <v>1</v>
      </c>
      <c r="V125" s="83">
        <f>ข4!V15</f>
        <v>45</v>
      </c>
      <c r="W125" s="83">
        <f>ข4!W15</f>
        <v>1</v>
      </c>
      <c r="X125" s="83">
        <f>ข4!X15</f>
        <v>29</v>
      </c>
      <c r="Y125" s="83">
        <f>ข4!Y15</f>
        <v>1</v>
      </c>
      <c r="Z125" s="83">
        <f>ข4!Z15</f>
        <v>21</v>
      </c>
      <c r="AA125" s="83">
        <f>ข4!AA15</f>
        <v>1</v>
      </c>
      <c r="AB125" s="83">
        <f>ข4!AB15</f>
        <v>6</v>
      </c>
      <c r="AC125" s="83">
        <f>ข4!AC15</f>
        <v>1</v>
      </c>
      <c r="AD125" s="83">
        <f>ข4!AD15</f>
        <v>0</v>
      </c>
      <c r="AE125" s="83">
        <f>ข4!AE15</f>
        <v>0</v>
      </c>
      <c r="AF125" s="83">
        <f>ข4!AF15</f>
        <v>0</v>
      </c>
      <c r="AG125" s="83">
        <f>ข4!AG15</f>
        <v>0</v>
      </c>
      <c r="AH125" s="83">
        <f>ข4!AH15</f>
        <v>0</v>
      </c>
      <c r="AI125" s="83">
        <f>ข4!AI15</f>
        <v>0</v>
      </c>
      <c r="AJ125" s="83">
        <f>ข4!AJ15</f>
        <v>439</v>
      </c>
      <c r="AK125" s="83">
        <f>ข4!AK15</f>
        <v>15</v>
      </c>
      <c r="AL125" s="83">
        <f>ข4!AL15</f>
        <v>2</v>
      </c>
      <c r="AM125" s="83">
        <f>ข4!AM15</f>
        <v>26</v>
      </c>
      <c r="AN125" s="83">
        <f>ข4!AN15</f>
        <v>28</v>
      </c>
      <c r="AO125" s="83">
        <f>ข4!AO15</f>
        <v>2</v>
      </c>
      <c r="AP125" s="83">
        <f>ข4!AP15</f>
        <v>22</v>
      </c>
      <c r="AQ125" s="83">
        <f>ข4!AQ15</f>
        <v>24</v>
      </c>
      <c r="AR125" s="83">
        <f>ข4!AR15</f>
        <v>0</v>
      </c>
      <c r="AS125" s="83">
        <f>ข4!AS15</f>
        <v>4</v>
      </c>
      <c r="AT125" s="83">
        <f>ข4!AT15</f>
        <v>4</v>
      </c>
      <c r="AU125" s="724">
        <f>ข4!AU15</f>
        <v>16.666666666666664</v>
      </c>
      <c r="AV125" s="83">
        <f>ข4!AV15</f>
        <v>0</v>
      </c>
      <c r="AW125" s="83">
        <f>ข4!AW15</f>
        <v>2</v>
      </c>
      <c r="AX125" s="83">
        <f>ข4!AX15</f>
        <v>0</v>
      </c>
      <c r="AY125" s="83">
        <f>ข4!AY15</f>
        <v>0</v>
      </c>
      <c r="AZ125" s="83">
        <f>ข4!AZ15</f>
        <v>2</v>
      </c>
      <c r="BA125" s="724">
        <f>ข4!BA15</f>
        <v>8.3333333333333321</v>
      </c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3"/>
      <c r="BR125" s="53"/>
      <c r="BS125" s="53"/>
      <c r="BT125" s="53"/>
      <c r="BU125" s="53"/>
      <c r="BV125" s="53"/>
      <c r="BW125" s="53"/>
      <c r="BX125" s="53"/>
      <c r="BY125" s="53"/>
      <c r="BZ125" s="53"/>
      <c r="CA125" s="53"/>
      <c r="CB125" s="53"/>
      <c r="CC125" s="53"/>
      <c r="CD125" s="53"/>
      <c r="CE125" s="53"/>
      <c r="CF125" s="53"/>
      <c r="CG125" s="53"/>
    </row>
    <row r="126" spans="1:85" s="35" customFormat="1" hidden="1">
      <c r="A126" s="722">
        <v>115</v>
      </c>
      <c r="B126" s="83" t="str">
        <f>ข4!B16</f>
        <v>บ้านโหล๊ะหาร</v>
      </c>
      <c r="C126" s="83" t="str">
        <f>ข4!C16</f>
        <v>ป่าบอน</v>
      </c>
      <c r="D126" s="83">
        <f>ข4!D16</f>
        <v>0</v>
      </c>
      <c r="E126" s="83">
        <f>ข4!E16</f>
        <v>9</v>
      </c>
      <c r="F126" s="83">
        <f>ข4!F16</f>
        <v>4</v>
      </c>
      <c r="G126" s="83" t="str">
        <f>ข4!G16</f>
        <v>ป</v>
      </c>
      <c r="H126" s="83">
        <f>ข4!H16</f>
        <v>32</v>
      </c>
      <c r="I126" s="83">
        <f>ข4!I16</f>
        <v>1</v>
      </c>
      <c r="J126" s="83">
        <f>ข4!J16</f>
        <v>45</v>
      </c>
      <c r="K126" s="83">
        <f>ข4!K16</f>
        <v>2</v>
      </c>
      <c r="L126" s="83">
        <f>ข4!L16</f>
        <v>30</v>
      </c>
      <c r="M126" s="83">
        <f>ข4!M16</f>
        <v>1</v>
      </c>
      <c r="N126" s="83">
        <f>ข4!N16</f>
        <v>33</v>
      </c>
      <c r="O126" s="83">
        <f>ข4!O16</f>
        <v>1</v>
      </c>
      <c r="P126" s="83">
        <f>ข4!P16</f>
        <v>23</v>
      </c>
      <c r="Q126" s="83">
        <f>ข4!Q16</f>
        <v>1</v>
      </c>
      <c r="R126" s="83">
        <f>ข4!R16</f>
        <v>38</v>
      </c>
      <c r="S126" s="83">
        <f>ข4!S16</f>
        <v>1</v>
      </c>
      <c r="T126" s="83">
        <f>ข4!T16</f>
        <v>32</v>
      </c>
      <c r="U126" s="83">
        <f>ข4!U16</f>
        <v>1</v>
      </c>
      <c r="V126" s="83">
        <f>ข4!V16</f>
        <v>35</v>
      </c>
      <c r="W126" s="83">
        <f>ข4!W16</f>
        <v>1</v>
      </c>
      <c r="X126" s="83">
        <f>ข4!X16</f>
        <v>15</v>
      </c>
      <c r="Y126" s="83">
        <f>ข4!Y16</f>
        <v>1</v>
      </c>
      <c r="Z126" s="83">
        <f>ข4!Z16</f>
        <v>14</v>
      </c>
      <c r="AA126" s="83">
        <f>ข4!AA16</f>
        <v>1</v>
      </c>
      <c r="AB126" s="83">
        <f>ข4!AB16</f>
        <v>5</v>
      </c>
      <c r="AC126" s="83">
        <f>ข4!AC16</f>
        <v>1</v>
      </c>
      <c r="AD126" s="83">
        <f>ข4!AD16</f>
        <v>0</v>
      </c>
      <c r="AE126" s="83">
        <f>ข4!AE16</f>
        <v>0</v>
      </c>
      <c r="AF126" s="83">
        <f>ข4!AF16</f>
        <v>0</v>
      </c>
      <c r="AG126" s="83">
        <f>ข4!AG16</f>
        <v>0</v>
      </c>
      <c r="AH126" s="83">
        <f>ข4!AH16</f>
        <v>0</v>
      </c>
      <c r="AI126" s="83">
        <f>ข4!AI16</f>
        <v>0</v>
      </c>
      <c r="AJ126" s="83">
        <f>ข4!AJ16</f>
        <v>302</v>
      </c>
      <c r="AK126" s="83">
        <f>ข4!AK16</f>
        <v>12</v>
      </c>
      <c r="AL126" s="83">
        <f>ข4!AL16</f>
        <v>1</v>
      </c>
      <c r="AM126" s="83">
        <f>ข4!AM16</f>
        <v>20</v>
      </c>
      <c r="AN126" s="83">
        <f>ข4!AN16</f>
        <v>21</v>
      </c>
      <c r="AO126" s="83">
        <f>ข4!AO16</f>
        <v>1</v>
      </c>
      <c r="AP126" s="83">
        <f>ข4!AP16</f>
        <v>18</v>
      </c>
      <c r="AQ126" s="83">
        <f>ข4!AQ16</f>
        <v>19</v>
      </c>
      <c r="AR126" s="83">
        <f>ข4!AR16</f>
        <v>0</v>
      </c>
      <c r="AS126" s="83">
        <f>ข4!AS16</f>
        <v>2</v>
      </c>
      <c r="AT126" s="83">
        <f>ข4!AT16</f>
        <v>2</v>
      </c>
      <c r="AU126" s="724">
        <f>ข4!AU16</f>
        <v>10.526315789473683</v>
      </c>
      <c r="AV126" s="83">
        <f>ข4!AV16</f>
        <v>0</v>
      </c>
      <c r="AW126" s="83">
        <f>ข4!AW16</f>
        <v>0</v>
      </c>
      <c r="AX126" s="83">
        <f>ข4!AX16</f>
        <v>0</v>
      </c>
      <c r="AY126" s="83">
        <f>ข4!AY16</f>
        <v>0</v>
      </c>
      <c r="AZ126" s="83">
        <f>ข4!AZ16</f>
        <v>2</v>
      </c>
      <c r="BA126" s="724">
        <f>ข4!BA16</f>
        <v>10.526315789473683</v>
      </c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3"/>
      <c r="BR126" s="53"/>
      <c r="BS126" s="53"/>
      <c r="BT126" s="53"/>
      <c r="BU126" s="53"/>
      <c r="BV126" s="53"/>
      <c r="BW126" s="53"/>
      <c r="BX126" s="53"/>
      <c r="BY126" s="53"/>
      <c r="BZ126" s="53"/>
      <c r="CA126" s="53"/>
      <c r="CB126" s="53"/>
      <c r="CC126" s="53"/>
      <c r="CD126" s="53"/>
      <c r="CE126" s="53"/>
      <c r="CF126" s="53"/>
      <c r="CG126" s="53"/>
    </row>
    <row r="127" spans="1:85" s="35" customFormat="1" hidden="1">
      <c r="A127" s="722">
        <v>116</v>
      </c>
      <c r="B127" s="83" t="str">
        <f>ข4!B17</f>
        <v>บ้านควนประกอบ</v>
      </c>
      <c r="C127" s="83" t="str">
        <f>ข4!C17</f>
        <v>กงหรา</v>
      </c>
      <c r="D127" s="83">
        <f>ข4!D17</f>
        <v>0</v>
      </c>
      <c r="E127" s="83">
        <f>ข4!E17</f>
        <v>15</v>
      </c>
      <c r="F127" s="83">
        <f>ข4!F17</f>
        <v>4</v>
      </c>
      <c r="G127" s="83" t="str">
        <f>ข4!G17</f>
        <v>ป</v>
      </c>
      <c r="H127" s="83">
        <f>ข4!H17</f>
        <v>35</v>
      </c>
      <c r="I127" s="83">
        <f>ข4!I17</f>
        <v>1</v>
      </c>
      <c r="J127" s="83">
        <f>ข4!J17</f>
        <v>37</v>
      </c>
      <c r="K127" s="83">
        <f>ข4!K17</f>
        <v>1</v>
      </c>
      <c r="L127" s="83">
        <f>ข4!L17</f>
        <v>45</v>
      </c>
      <c r="M127" s="83">
        <f>ข4!M17</f>
        <v>1</v>
      </c>
      <c r="N127" s="83">
        <f>ข4!N17</f>
        <v>30</v>
      </c>
      <c r="O127" s="83">
        <f>ข4!O17</f>
        <v>1</v>
      </c>
      <c r="P127" s="83">
        <f>ข4!P17</f>
        <v>31</v>
      </c>
      <c r="Q127" s="83">
        <f>ข4!Q17</f>
        <v>1</v>
      </c>
      <c r="R127" s="83">
        <f>ข4!R17</f>
        <v>28</v>
      </c>
      <c r="S127" s="83">
        <f>ข4!S17</f>
        <v>1</v>
      </c>
      <c r="T127" s="83">
        <f>ข4!T17</f>
        <v>35</v>
      </c>
      <c r="U127" s="83">
        <f>ข4!U17</f>
        <v>1</v>
      </c>
      <c r="V127" s="83">
        <f>ข4!V17</f>
        <v>27</v>
      </c>
      <c r="W127" s="83">
        <f>ข4!W17</f>
        <v>1</v>
      </c>
      <c r="X127" s="83">
        <f>ข4!X17</f>
        <v>30</v>
      </c>
      <c r="Y127" s="83">
        <f>ข4!Y17</f>
        <v>1</v>
      </c>
      <c r="Z127" s="83">
        <f>ข4!Z17</f>
        <v>29</v>
      </c>
      <c r="AA127" s="83">
        <f>ข4!AA17</f>
        <v>1</v>
      </c>
      <c r="AB127" s="83">
        <f>ข4!AB17</f>
        <v>20</v>
      </c>
      <c r="AC127" s="83">
        <f>ข4!AC17</f>
        <v>1</v>
      </c>
      <c r="AD127" s="83">
        <f>ข4!AD17</f>
        <v>0</v>
      </c>
      <c r="AE127" s="83">
        <f>ข4!AE17</f>
        <v>0</v>
      </c>
      <c r="AF127" s="83">
        <f>ข4!AF17</f>
        <v>0</v>
      </c>
      <c r="AG127" s="83">
        <f>ข4!AG17</f>
        <v>0</v>
      </c>
      <c r="AH127" s="83">
        <f>ข4!AH17</f>
        <v>0</v>
      </c>
      <c r="AI127" s="83">
        <f>ข4!AI17</f>
        <v>0</v>
      </c>
      <c r="AJ127" s="83">
        <f>ข4!AJ17</f>
        <v>347</v>
      </c>
      <c r="AK127" s="83">
        <f>ข4!AK17</f>
        <v>11</v>
      </c>
      <c r="AL127" s="83">
        <f>ข4!AL17</f>
        <v>3</v>
      </c>
      <c r="AM127" s="83">
        <f>ข4!AM17</f>
        <v>19</v>
      </c>
      <c r="AN127" s="83">
        <f>ข4!AN17</f>
        <v>22</v>
      </c>
      <c r="AO127" s="83">
        <f>ข4!AO17</f>
        <v>1</v>
      </c>
      <c r="AP127" s="83">
        <f>ข4!AP17</f>
        <v>17</v>
      </c>
      <c r="AQ127" s="83">
        <f>ข4!AQ17</f>
        <v>18</v>
      </c>
      <c r="AR127" s="83">
        <f>ข4!AR17</f>
        <v>2</v>
      </c>
      <c r="AS127" s="83">
        <f>ข4!AS17</f>
        <v>2</v>
      </c>
      <c r="AT127" s="83">
        <f>ข4!AT17</f>
        <v>4</v>
      </c>
      <c r="AU127" s="724">
        <f>ข4!AU17</f>
        <v>22.222222222222221</v>
      </c>
      <c r="AV127" s="83">
        <f>ข4!AV17</f>
        <v>2</v>
      </c>
      <c r="AW127" s="83">
        <f>ข4!AW17</f>
        <v>0</v>
      </c>
      <c r="AX127" s="83">
        <f>ข4!AX17</f>
        <v>0</v>
      </c>
      <c r="AY127" s="83">
        <f>ข4!AY17</f>
        <v>0</v>
      </c>
      <c r="AZ127" s="83">
        <f>ข4!AZ17</f>
        <v>2</v>
      </c>
      <c r="BA127" s="724">
        <f>ข4!BA17</f>
        <v>11.111111111111111</v>
      </c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3"/>
      <c r="BR127" s="53"/>
      <c r="BS127" s="53"/>
      <c r="BT127" s="53"/>
      <c r="BU127" s="53"/>
      <c r="BV127" s="53"/>
      <c r="BW127" s="53"/>
      <c r="BX127" s="53"/>
      <c r="BY127" s="53"/>
      <c r="BZ127" s="53"/>
      <c r="CA127" s="53"/>
      <c r="CB127" s="53"/>
      <c r="CC127" s="53"/>
      <c r="CD127" s="53"/>
      <c r="CE127" s="53"/>
      <c r="CF127" s="53"/>
      <c r="CG127" s="53"/>
    </row>
    <row r="128" spans="1:85" s="35" customFormat="1" hidden="1">
      <c r="A128" s="722">
        <v>117</v>
      </c>
      <c r="B128" s="83" t="str">
        <f>ข4!B18</f>
        <v>บ้านหาดไข่เต่า</v>
      </c>
      <c r="C128" s="83" t="str">
        <f>ข4!C18</f>
        <v>บางแก้ว</v>
      </c>
      <c r="D128" s="83">
        <f>ข4!D18</f>
        <v>0</v>
      </c>
      <c r="E128" s="83">
        <f>ข4!E18</f>
        <v>15</v>
      </c>
      <c r="F128" s="83">
        <f>ข4!F18</f>
        <v>4</v>
      </c>
      <c r="G128" s="83" t="str">
        <f>ข4!G18</f>
        <v>ป</v>
      </c>
      <c r="H128" s="83">
        <f>ข4!H18</f>
        <v>19</v>
      </c>
      <c r="I128" s="83">
        <f>ข4!I18</f>
        <v>1</v>
      </c>
      <c r="J128" s="83">
        <f>ข4!J18</f>
        <v>35</v>
      </c>
      <c r="K128" s="83">
        <f>ข4!K18</f>
        <v>1</v>
      </c>
      <c r="L128" s="83">
        <f>ข4!L18</f>
        <v>36</v>
      </c>
      <c r="M128" s="83">
        <f>ข4!M18</f>
        <v>1</v>
      </c>
      <c r="N128" s="83">
        <f>ข4!N18</f>
        <v>47</v>
      </c>
      <c r="O128" s="83">
        <f>ข4!O18</f>
        <v>1</v>
      </c>
      <c r="P128" s="83">
        <f>ข4!P18</f>
        <v>42</v>
      </c>
      <c r="Q128" s="83">
        <f>ข4!Q18</f>
        <v>1</v>
      </c>
      <c r="R128" s="83">
        <f>ข4!R18</f>
        <v>46</v>
      </c>
      <c r="S128" s="83">
        <f>ข4!S18</f>
        <v>1</v>
      </c>
      <c r="T128" s="83">
        <f>ข4!T18</f>
        <v>34</v>
      </c>
      <c r="U128" s="83">
        <f>ข4!U18</f>
        <v>1</v>
      </c>
      <c r="V128" s="83">
        <f>ข4!V18</f>
        <v>43</v>
      </c>
      <c r="W128" s="83">
        <f>ข4!W18</f>
        <v>1</v>
      </c>
      <c r="X128" s="83">
        <f>ข4!X18</f>
        <v>33</v>
      </c>
      <c r="Y128" s="83">
        <f>ข4!Y18</f>
        <v>1</v>
      </c>
      <c r="Z128" s="83">
        <f>ข4!Z18</f>
        <v>35</v>
      </c>
      <c r="AA128" s="83">
        <f>ข4!AA18</f>
        <v>1</v>
      </c>
      <c r="AB128" s="83">
        <f>ข4!AB18</f>
        <v>31</v>
      </c>
      <c r="AC128" s="83">
        <f>ข4!AC18</f>
        <v>1</v>
      </c>
      <c r="AD128" s="83">
        <f>ข4!AD18</f>
        <v>0</v>
      </c>
      <c r="AE128" s="83">
        <f>ข4!AE18</f>
        <v>0</v>
      </c>
      <c r="AF128" s="83">
        <f>ข4!AF18</f>
        <v>0</v>
      </c>
      <c r="AG128" s="83">
        <f>ข4!AG18</f>
        <v>0</v>
      </c>
      <c r="AH128" s="83">
        <f>ข4!AH18</f>
        <v>0</v>
      </c>
      <c r="AI128" s="83">
        <f>ข4!AI18</f>
        <v>0</v>
      </c>
      <c r="AJ128" s="83">
        <f>ข4!AJ18</f>
        <v>401</v>
      </c>
      <c r="AK128" s="83">
        <f>ข4!AK18</f>
        <v>11</v>
      </c>
      <c r="AL128" s="83">
        <f>ข4!AL18</f>
        <v>2</v>
      </c>
      <c r="AM128" s="83">
        <f>ข4!AM18</f>
        <v>23</v>
      </c>
      <c r="AN128" s="83">
        <f>ข4!AN18</f>
        <v>25</v>
      </c>
      <c r="AO128" s="83">
        <f>ข4!AO18</f>
        <v>2</v>
      </c>
      <c r="AP128" s="83">
        <f>ข4!AP18</f>
        <v>18</v>
      </c>
      <c r="AQ128" s="83">
        <f>ข4!AQ18</f>
        <v>20</v>
      </c>
      <c r="AR128" s="83">
        <f>ข4!AR18</f>
        <v>0</v>
      </c>
      <c r="AS128" s="83">
        <f>ข4!AS18</f>
        <v>5</v>
      </c>
      <c r="AT128" s="83">
        <f>ข4!AT18</f>
        <v>5</v>
      </c>
      <c r="AU128" s="724">
        <f>ข4!AU18</f>
        <v>25</v>
      </c>
      <c r="AV128" s="83">
        <f>ข4!AV18</f>
        <v>0</v>
      </c>
      <c r="AW128" s="83">
        <f>ข4!AW18</f>
        <v>0</v>
      </c>
      <c r="AX128" s="83">
        <f>ข4!AX18</f>
        <v>0</v>
      </c>
      <c r="AY128" s="83">
        <f>ข4!AY18</f>
        <v>0</v>
      </c>
      <c r="AZ128" s="83">
        <f>ข4!AZ18</f>
        <v>5</v>
      </c>
      <c r="BA128" s="724">
        <f>ข4!BA18</f>
        <v>25</v>
      </c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3"/>
      <c r="BR128" s="53"/>
      <c r="BS128" s="53"/>
      <c r="BT128" s="53"/>
      <c r="BU128" s="53"/>
      <c r="BV128" s="53"/>
      <c r="BW128" s="53"/>
      <c r="BX128" s="53"/>
      <c r="BY128" s="53"/>
      <c r="BZ128" s="53"/>
      <c r="CA128" s="53"/>
      <c r="CB128" s="53"/>
      <c r="CC128" s="53"/>
      <c r="CD128" s="53"/>
      <c r="CE128" s="53"/>
      <c r="CF128" s="53"/>
      <c r="CG128" s="53"/>
    </row>
    <row r="129" spans="1:85" s="40" customFormat="1" ht="22.5" hidden="1" customHeight="1">
      <c r="A129" s="848" t="s">
        <v>630</v>
      </c>
      <c r="B129" s="849"/>
      <c r="C129" s="849"/>
      <c r="D129" s="849"/>
      <c r="E129" s="849"/>
      <c r="F129" s="849"/>
      <c r="G129" s="850"/>
      <c r="H129" s="39">
        <f t="shared" ref="H129:AT129" si="0">SUM(H11:H128)</f>
        <v>2066</v>
      </c>
      <c r="I129" s="39">
        <f t="shared" si="0"/>
        <v>120</v>
      </c>
      <c r="J129" s="39">
        <f t="shared" si="0"/>
        <v>2265</v>
      </c>
      <c r="K129" s="39">
        <f t="shared" si="0"/>
        <v>122</v>
      </c>
      <c r="L129" s="39">
        <f t="shared" si="0"/>
        <v>2438</v>
      </c>
      <c r="M129" s="39">
        <f t="shared" si="0"/>
        <v>126</v>
      </c>
      <c r="N129" s="39">
        <f t="shared" si="0"/>
        <v>2424</v>
      </c>
      <c r="O129" s="39">
        <f t="shared" si="0"/>
        <v>123</v>
      </c>
      <c r="P129" s="39">
        <f t="shared" si="0"/>
        <v>2441</v>
      </c>
      <c r="Q129" s="39">
        <f t="shared" si="0"/>
        <v>124</v>
      </c>
      <c r="R129" s="39">
        <f t="shared" si="0"/>
        <v>2570</v>
      </c>
      <c r="S129" s="39">
        <f t="shared" si="0"/>
        <v>124</v>
      </c>
      <c r="T129" s="39">
        <f t="shared" si="0"/>
        <v>2455</v>
      </c>
      <c r="U129" s="39">
        <f t="shared" si="0"/>
        <v>123</v>
      </c>
      <c r="V129" s="39">
        <f t="shared" si="0"/>
        <v>2419</v>
      </c>
      <c r="W129" s="39">
        <f t="shared" si="0"/>
        <v>123</v>
      </c>
      <c r="X129" s="39">
        <f t="shared" si="0"/>
        <v>303</v>
      </c>
      <c r="Y129" s="39">
        <f t="shared" si="0"/>
        <v>18</v>
      </c>
      <c r="Z129" s="39">
        <f t="shared" si="0"/>
        <v>283</v>
      </c>
      <c r="AA129" s="39">
        <f t="shared" si="0"/>
        <v>16</v>
      </c>
      <c r="AB129" s="39">
        <f t="shared" si="0"/>
        <v>245</v>
      </c>
      <c r="AC129" s="39">
        <f t="shared" si="0"/>
        <v>17</v>
      </c>
      <c r="AD129" s="39">
        <f t="shared" si="0"/>
        <v>0</v>
      </c>
      <c r="AE129" s="39">
        <f t="shared" si="0"/>
        <v>0</v>
      </c>
      <c r="AF129" s="39">
        <f t="shared" si="0"/>
        <v>0</v>
      </c>
      <c r="AG129" s="39">
        <f t="shared" si="0"/>
        <v>0</v>
      </c>
      <c r="AH129" s="39">
        <f t="shared" si="0"/>
        <v>0</v>
      </c>
      <c r="AI129" s="39">
        <f t="shared" si="0"/>
        <v>0</v>
      </c>
      <c r="AJ129" s="39">
        <f t="shared" si="0"/>
        <v>19909</v>
      </c>
      <c r="AK129" s="39">
        <f t="shared" si="0"/>
        <v>1036</v>
      </c>
      <c r="AL129" s="39">
        <f t="shared" si="0"/>
        <v>134</v>
      </c>
      <c r="AM129" s="39">
        <f t="shared" si="0"/>
        <v>1260</v>
      </c>
      <c r="AN129" s="39">
        <f t="shared" si="0"/>
        <v>1394</v>
      </c>
      <c r="AO129" s="39">
        <f t="shared" si="0"/>
        <v>126</v>
      </c>
      <c r="AP129" s="39">
        <f t="shared" si="0"/>
        <v>1085</v>
      </c>
      <c r="AQ129" s="39">
        <f t="shared" si="0"/>
        <v>1211</v>
      </c>
      <c r="AR129" s="39">
        <f t="shared" si="0"/>
        <v>8</v>
      </c>
      <c r="AS129" s="39">
        <f t="shared" si="0"/>
        <v>175</v>
      </c>
      <c r="AT129" s="39">
        <f t="shared" si="0"/>
        <v>183</v>
      </c>
      <c r="AU129" s="50">
        <f>SUM(AT129)/AQ129*100</f>
        <v>15.111478117258464</v>
      </c>
      <c r="AV129" s="39">
        <f>SUM(AV11:AV128)</f>
        <v>45</v>
      </c>
      <c r="AW129" s="39">
        <f>SUM(AW11:AW128)</f>
        <v>11</v>
      </c>
      <c r="AX129" s="39">
        <f>SUM(AX11:AX128)</f>
        <v>3</v>
      </c>
      <c r="AY129" s="39">
        <f>SUM(AY11:AY128)</f>
        <v>10</v>
      </c>
      <c r="AZ129" s="39">
        <f>SUM(AZ11:AZ128)</f>
        <v>140</v>
      </c>
      <c r="BA129" s="50">
        <f>SUM(AZ129)/AQ129*100</f>
        <v>11.560693641618498</v>
      </c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</row>
    <row r="130" spans="1:85" ht="25.5" customHeight="1"/>
    <row r="131" spans="1:85" ht="25.5" customHeight="1">
      <c r="A131" s="379" t="s">
        <v>473</v>
      </c>
    </row>
    <row r="132" spans="1:85" ht="29.25" customHeight="1">
      <c r="B132" s="379" t="s">
        <v>474</v>
      </c>
    </row>
    <row r="133" spans="1:85" ht="25.5" customHeight="1"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</row>
    <row r="134" spans="1:85" ht="26.25" customHeight="1"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</row>
    <row r="135" spans="1:85" s="54" customFormat="1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694"/>
      <c r="AV135" s="52"/>
      <c r="AW135" s="52"/>
      <c r="AX135" s="52"/>
      <c r="AY135" s="52"/>
      <c r="AZ135" s="52"/>
      <c r="BA135" s="694"/>
    </row>
    <row r="136" spans="1:85" s="54" customFormat="1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694"/>
      <c r="AV136" s="52"/>
      <c r="AW136" s="52"/>
      <c r="AX136" s="52"/>
      <c r="AY136" s="52"/>
      <c r="AZ136" s="52"/>
      <c r="BA136" s="694"/>
    </row>
    <row r="137" spans="1:85" s="54" customFormat="1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694"/>
      <c r="AV137" s="52"/>
      <c r="AW137" s="52"/>
      <c r="AX137" s="52"/>
      <c r="AY137" s="52"/>
      <c r="AZ137" s="52"/>
      <c r="BA137" s="694"/>
    </row>
    <row r="138" spans="1:85" s="54" customFormat="1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694"/>
      <c r="AV138" s="52"/>
      <c r="AW138" s="52"/>
      <c r="AX138" s="52"/>
      <c r="AY138" s="52"/>
      <c r="AZ138" s="52"/>
      <c r="BA138" s="694"/>
    </row>
    <row r="139" spans="1:85" s="54" customFormat="1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694"/>
      <c r="AV139" s="52"/>
      <c r="AW139" s="52"/>
      <c r="AX139" s="52"/>
      <c r="AY139" s="52"/>
      <c r="AZ139" s="52"/>
      <c r="BA139" s="694"/>
    </row>
    <row r="140" spans="1:85" s="54" customFormat="1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694"/>
      <c r="AV140" s="52"/>
      <c r="AW140" s="52"/>
      <c r="AX140" s="52"/>
      <c r="AY140" s="52"/>
      <c r="AZ140" s="52"/>
      <c r="BA140" s="694"/>
    </row>
    <row r="141" spans="1:85" s="54" customFormat="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694"/>
      <c r="AV141" s="52"/>
      <c r="AW141" s="52"/>
      <c r="AX141" s="52"/>
      <c r="AY141" s="52"/>
      <c r="AZ141" s="52"/>
      <c r="BA141" s="694"/>
    </row>
    <row r="142" spans="1:85" s="54" customFormat="1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2"/>
      <c r="AN142" s="52"/>
      <c r="AO142" s="52"/>
      <c r="AP142" s="52"/>
      <c r="AQ142" s="52"/>
      <c r="AR142" s="52"/>
      <c r="AS142" s="52"/>
      <c r="AT142" s="52"/>
      <c r="AU142" s="694"/>
      <c r="AV142" s="52"/>
      <c r="AW142" s="52"/>
      <c r="AX142" s="52"/>
      <c r="AY142" s="52"/>
      <c r="AZ142" s="52"/>
      <c r="BA142" s="694"/>
    </row>
    <row r="143" spans="1:85" s="54" customFormat="1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694"/>
      <c r="AV143" s="52"/>
      <c r="AW143" s="52"/>
      <c r="AX143" s="52"/>
      <c r="AY143" s="52"/>
      <c r="AZ143" s="52"/>
      <c r="BA143" s="694"/>
    </row>
    <row r="144" spans="1:85" s="54" customFormat="1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694"/>
      <c r="AV144" s="52"/>
      <c r="AW144" s="52"/>
      <c r="AX144" s="52"/>
      <c r="AY144" s="52"/>
      <c r="AZ144" s="52"/>
      <c r="BA144" s="694"/>
    </row>
    <row r="145" spans="1:53" s="54" customFormat="1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694"/>
      <c r="AV145" s="52"/>
      <c r="AW145" s="52"/>
      <c r="AX145" s="52"/>
      <c r="AY145" s="52"/>
      <c r="AZ145" s="52"/>
      <c r="BA145" s="694"/>
    </row>
    <row r="146" spans="1:53" s="54" customFormat="1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694"/>
      <c r="AV146" s="52"/>
      <c r="AW146" s="52"/>
      <c r="AX146" s="52"/>
      <c r="AY146" s="52"/>
      <c r="AZ146" s="52"/>
      <c r="BA146" s="694"/>
    </row>
    <row r="147" spans="1:53" s="54" customFormat="1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694"/>
      <c r="AV147" s="52"/>
      <c r="AW147" s="52"/>
      <c r="AX147" s="52"/>
      <c r="AY147" s="52"/>
      <c r="AZ147" s="52"/>
      <c r="BA147" s="694"/>
    </row>
    <row r="148" spans="1:53" s="54" customFormat="1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694"/>
      <c r="AV148" s="52"/>
      <c r="AW148" s="52"/>
      <c r="AX148" s="52"/>
      <c r="AY148" s="52"/>
      <c r="AZ148" s="52"/>
      <c r="BA148" s="694"/>
    </row>
    <row r="149" spans="1:53" s="54" customFormat="1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694"/>
      <c r="AV149" s="52"/>
      <c r="AW149" s="52"/>
      <c r="AX149" s="52"/>
      <c r="AY149" s="52"/>
      <c r="AZ149" s="52"/>
      <c r="BA149" s="694"/>
    </row>
    <row r="150" spans="1:53" s="54" customFormat="1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694"/>
      <c r="AV150" s="52"/>
      <c r="AW150" s="52"/>
      <c r="AX150" s="52"/>
      <c r="AY150" s="52"/>
      <c r="AZ150" s="52"/>
      <c r="BA150" s="694"/>
    </row>
    <row r="151" spans="1:53" s="54" customFormat="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694"/>
      <c r="AV151" s="52"/>
      <c r="AW151" s="52"/>
      <c r="AX151" s="52"/>
      <c r="AY151" s="52"/>
      <c r="AZ151" s="52"/>
      <c r="BA151" s="694"/>
    </row>
    <row r="152" spans="1:53" s="54" customFormat="1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694"/>
      <c r="AV152" s="52"/>
      <c r="AW152" s="52"/>
      <c r="AX152" s="52"/>
      <c r="AY152" s="52"/>
      <c r="AZ152" s="52"/>
      <c r="BA152" s="694"/>
    </row>
    <row r="153" spans="1:53" s="54" customFormat="1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694"/>
      <c r="AV153" s="52"/>
      <c r="AW153" s="52"/>
      <c r="AX153" s="52"/>
      <c r="AY153" s="52"/>
      <c r="AZ153" s="52"/>
      <c r="BA153" s="694"/>
    </row>
    <row r="154" spans="1:53" s="54" customFormat="1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694"/>
      <c r="AV154" s="52"/>
      <c r="AW154" s="52"/>
      <c r="AX154" s="52"/>
      <c r="AY154" s="52"/>
      <c r="AZ154" s="52"/>
      <c r="BA154" s="694"/>
    </row>
    <row r="155" spans="1:53" s="54" customFormat="1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694"/>
      <c r="AV155" s="52"/>
      <c r="AW155" s="52"/>
      <c r="AX155" s="52"/>
      <c r="AY155" s="52"/>
      <c r="AZ155" s="52"/>
      <c r="BA155" s="694"/>
    </row>
    <row r="156" spans="1:53" s="54" customFormat="1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694"/>
      <c r="AV156" s="52"/>
      <c r="AW156" s="52"/>
      <c r="AX156" s="52"/>
      <c r="AY156" s="52"/>
      <c r="AZ156" s="52"/>
      <c r="BA156" s="694"/>
    </row>
    <row r="157" spans="1:53" s="54" customFormat="1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694"/>
      <c r="AV157" s="52"/>
      <c r="AW157" s="52"/>
      <c r="AX157" s="52"/>
      <c r="AY157" s="52"/>
      <c r="AZ157" s="52"/>
      <c r="BA157" s="694"/>
    </row>
    <row r="158" spans="1:53" s="54" customFormat="1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694"/>
      <c r="AV158" s="52"/>
      <c r="AW158" s="52"/>
      <c r="AX158" s="52"/>
      <c r="AY158" s="52"/>
      <c r="AZ158" s="52"/>
      <c r="BA158" s="694"/>
    </row>
    <row r="159" spans="1:53" s="54" customFormat="1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694"/>
      <c r="AV159" s="52"/>
      <c r="AW159" s="52"/>
      <c r="AX159" s="52"/>
      <c r="AY159" s="52"/>
      <c r="AZ159" s="52"/>
      <c r="BA159" s="694"/>
    </row>
    <row r="160" spans="1:53" s="54" customFormat="1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694"/>
      <c r="AV160" s="52"/>
      <c r="AW160" s="52"/>
      <c r="AX160" s="52"/>
      <c r="AY160" s="52"/>
      <c r="AZ160" s="52"/>
      <c r="BA160" s="694"/>
    </row>
    <row r="161" spans="1:53" s="54" customFormat="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694"/>
      <c r="AV161" s="52"/>
      <c r="AW161" s="52"/>
      <c r="AX161" s="52"/>
      <c r="AY161" s="52"/>
      <c r="AZ161" s="52"/>
      <c r="BA161" s="694"/>
    </row>
  </sheetData>
  <autoFilter ref="A11:CG129">
    <filterColumn colId="44">
      <filters>
        <filter val="-2"/>
        <filter val="-1"/>
      </filters>
    </filterColumn>
  </autoFilter>
  <mergeCells count="60">
    <mergeCell ref="AH9:AH10"/>
    <mergeCell ref="AI9:AI10"/>
    <mergeCell ref="AJ9:AJ10"/>
    <mergeCell ref="AK9:AK10"/>
    <mergeCell ref="A129:G129"/>
    <mergeCell ref="AB9:AB10"/>
    <mergeCell ref="AC9:AC10"/>
    <mergeCell ref="AD9:AD10"/>
    <mergeCell ref="AE9:AE10"/>
    <mergeCell ref="AF9:AF10"/>
    <mergeCell ref="AG9:AG10"/>
    <mergeCell ref="V9:V10"/>
    <mergeCell ref="W9:W10"/>
    <mergeCell ref="X9:X10"/>
    <mergeCell ref="Y9:Y10"/>
    <mergeCell ref="Z9:Z10"/>
    <mergeCell ref="AA9:AA10"/>
    <mergeCell ref="P9:P10"/>
    <mergeCell ref="Q9:Q10"/>
    <mergeCell ref="R9:R10"/>
    <mergeCell ref="S9:S10"/>
    <mergeCell ref="T9:T10"/>
    <mergeCell ref="U9:U10"/>
    <mergeCell ref="AT8:AT9"/>
    <mergeCell ref="H9:H10"/>
    <mergeCell ref="I9:I10"/>
    <mergeCell ref="J9:J10"/>
    <mergeCell ref="K9:K10"/>
    <mergeCell ref="L9:L10"/>
    <mergeCell ref="M9:M10"/>
    <mergeCell ref="N9:N10"/>
    <mergeCell ref="O9:O10"/>
    <mergeCell ref="AR8:AR9"/>
    <mergeCell ref="AB7:AC8"/>
    <mergeCell ref="AD7:AE8"/>
    <mergeCell ref="AF7:AG8"/>
    <mergeCell ref="AH7:AI8"/>
    <mergeCell ref="AJ7:AK8"/>
    <mergeCell ref="P7:Q8"/>
    <mergeCell ref="AL8:AL9"/>
    <mergeCell ref="AN8:AN9"/>
    <mergeCell ref="AO8:AO9"/>
    <mergeCell ref="AQ8:AQ9"/>
    <mergeCell ref="AL7:AN7"/>
    <mergeCell ref="A2:BA2"/>
    <mergeCell ref="A3:BA3"/>
    <mergeCell ref="A4:BA4"/>
    <mergeCell ref="H6:AK6"/>
    <mergeCell ref="AL6:AQ6"/>
    <mergeCell ref="AR6:AT7"/>
    <mergeCell ref="H7:I8"/>
    <mergeCell ref="J7:K8"/>
    <mergeCell ref="L7:M8"/>
    <mergeCell ref="N7:O8"/>
    <mergeCell ref="R7:S8"/>
    <mergeCell ref="T7:U8"/>
    <mergeCell ref="V7:W8"/>
    <mergeCell ref="X7:Y8"/>
    <mergeCell ref="Z7:AA8"/>
    <mergeCell ref="AO7:AQ7"/>
  </mergeCells>
  <conditionalFormatting sqref="AJ11">
    <cfRule type="cellIs" dxfId="0" priority="1" stopIfTrue="1" operator="notBetween">
      <formula>1</formula>
      <formula>60</formula>
    </cfRule>
  </conditionalFormatting>
  <pageMargins left="0.45" right="0.2" top="0.5" bottom="0.5" header="0.05" footer="0.05"/>
  <pageSetup paperSize="9" scale="70" orientation="landscape" r:id="rId1"/>
  <headerFooter>
    <oddHeader>Page &amp;P</oddHeader>
    <oddFooter>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</sheetPr>
  <dimension ref="A1:Z30"/>
  <sheetViews>
    <sheetView workbookViewId="0">
      <selection activeCell="J18" sqref="J18"/>
    </sheetView>
  </sheetViews>
  <sheetFormatPr defaultRowHeight="21.75"/>
  <cols>
    <col min="1" max="1" width="19.7109375" style="75" customWidth="1"/>
    <col min="2" max="2" width="12.28515625" style="75" customWidth="1"/>
    <col min="3" max="3" width="11.7109375" style="75" customWidth="1"/>
    <col min="4" max="4" width="12.140625" style="75" customWidth="1"/>
    <col min="5" max="5" width="10.7109375" style="75" customWidth="1"/>
    <col min="6" max="6" width="10.140625" style="75" customWidth="1"/>
    <col min="7" max="7" width="10.28515625" style="75" customWidth="1"/>
    <col min="8" max="8" width="15.7109375" style="75" customWidth="1"/>
    <col min="9" max="9" width="16.5703125" style="75" customWidth="1"/>
    <col min="10" max="10" width="16.140625" style="75" customWidth="1"/>
    <col min="11" max="11" width="2.5703125" style="75" customWidth="1"/>
    <col min="12" max="16384" width="9.140625" style="75"/>
  </cols>
  <sheetData>
    <row r="1" spans="1:26" ht="26.25">
      <c r="A1" s="737" t="s">
        <v>433</v>
      </c>
      <c r="B1" s="737"/>
      <c r="C1" s="737"/>
      <c r="D1" s="737"/>
      <c r="E1" s="737"/>
      <c r="F1" s="737"/>
      <c r="G1" s="737"/>
      <c r="H1" s="737"/>
      <c r="I1" s="737"/>
      <c r="J1" s="737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</row>
    <row r="2" spans="1:26" ht="27" customHeight="1">
      <c r="A2" s="272" t="s">
        <v>389</v>
      </c>
      <c r="B2" s="90"/>
      <c r="C2" s="90"/>
      <c r="D2" s="90"/>
      <c r="E2" s="90"/>
      <c r="F2" s="90"/>
      <c r="G2" s="90"/>
      <c r="H2" s="90"/>
      <c r="I2" s="90"/>
      <c r="J2" s="90"/>
      <c r="R2" s="122"/>
      <c r="S2" s="124"/>
      <c r="T2" s="124"/>
      <c r="U2" s="124"/>
      <c r="V2" s="124"/>
      <c r="W2" s="124"/>
      <c r="X2" s="124"/>
      <c r="Y2" s="124"/>
      <c r="Z2" s="124"/>
    </row>
    <row r="3" spans="1:26" ht="8.25" customHeight="1">
      <c r="R3" s="124"/>
      <c r="S3" s="124"/>
      <c r="T3" s="124"/>
      <c r="U3" s="124"/>
      <c r="V3" s="124"/>
      <c r="W3" s="124"/>
      <c r="X3" s="124"/>
      <c r="Y3" s="124"/>
      <c r="Z3" s="124"/>
    </row>
    <row r="4" spans="1:26">
      <c r="A4" s="90" t="s">
        <v>283</v>
      </c>
      <c r="B4" s="90"/>
      <c r="C4" s="90"/>
      <c r="D4" s="90"/>
      <c r="E4" s="90"/>
      <c r="F4" s="90"/>
      <c r="G4" s="90"/>
      <c r="H4" s="90"/>
      <c r="I4" s="90"/>
      <c r="J4" s="90"/>
      <c r="R4" s="122"/>
      <c r="S4" s="122"/>
      <c r="T4" s="122"/>
      <c r="U4" s="122"/>
      <c r="V4" s="122"/>
      <c r="W4" s="124"/>
      <c r="X4" s="124"/>
      <c r="Y4" s="124"/>
      <c r="Z4" s="124"/>
    </row>
    <row r="5" spans="1:26" ht="12" customHeight="1">
      <c r="R5" s="344"/>
      <c r="S5" s="738"/>
      <c r="T5" s="738"/>
      <c r="U5" s="147"/>
      <c r="V5" s="344"/>
      <c r="W5" s="738"/>
      <c r="X5" s="738"/>
      <c r="Y5" s="147"/>
      <c r="Z5" s="124"/>
    </row>
    <row r="6" spans="1:26" s="148" customFormat="1" ht="24.75" customHeight="1">
      <c r="A6" s="727" t="s">
        <v>284</v>
      </c>
      <c r="B6" s="727" t="s">
        <v>285</v>
      </c>
      <c r="C6" s="728"/>
      <c r="D6" s="729"/>
      <c r="E6" s="739" t="s">
        <v>286</v>
      </c>
      <c r="F6" s="740"/>
      <c r="G6" s="741"/>
      <c r="H6" s="739" t="s">
        <v>287</v>
      </c>
      <c r="I6" s="740"/>
      <c r="J6" s="741"/>
    </row>
    <row r="7" spans="1:26" s="148" customFormat="1" ht="23.25" customHeight="1">
      <c r="A7" s="727"/>
      <c r="B7" s="149" t="s">
        <v>288</v>
      </c>
      <c r="C7" s="149" t="s">
        <v>289</v>
      </c>
      <c r="D7" s="150" t="s">
        <v>20</v>
      </c>
      <c r="E7" s="150" t="s">
        <v>288</v>
      </c>
      <c r="F7" s="150" t="s">
        <v>289</v>
      </c>
      <c r="G7" s="151" t="s">
        <v>20</v>
      </c>
      <c r="H7" s="152" t="s">
        <v>290</v>
      </c>
      <c r="I7" s="152" t="s">
        <v>291</v>
      </c>
      <c r="J7" s="153" t="s">
        <v>292</v>
      </c>
      <c r="K7" s="154"/>
    </row>
    <row r="8" spans="1:26" s="263" customFormat="1" ht="28.5" customHeight="1">
      <c r="A8" s="258" t="s">
        <v>293</v>
      </c>
      <c r="B8" s="258"/>
      <c r="C8" s="258"/>
      <c r="D8" s="259">
        <f>SUM(B8:C8)</f>
        <v>0</v>
      </c>
      <c r="E8" s="260">
        <f>IF(MOD(B8,40)&lt;10,ROUNDDOWN(B8/40,0),ROUNDUP(B8/40,0))</f>
        <v>0</v>
      </c>
      <c r="F8" s="260">
        <f>SUM(G8)-E8</f>
        <v>0</v>
      </c>
      <c r="G8" s="260">
        <f>IF(MOD(D8,40)&lt;10,ROUNDDOWN(D8/40,0),ROUNDUP(D8/40,0))</f>
        <v>0</v>
      </c>
      <c r="H8" s="286">
        <f>SUM(E8)*40/12</f>
        <v>0</v>
      </c>
      <c r="I8" s="286">
        <f>SUM(F8)*2</f>
        <v>0</v>
      </c>
      <c r="J8" s="286">
        <f>SUM(H8:I8)</f>
        <v>0</v>
      </c>
    </row>
    <row r="9" spans="1:26" s="263" customFormat="1" ht="28.5" customHeight="1">
      <c r="A9" s="155" t="s">
        <v>294</v>
      </c>
      <c r="B9" s="155"/>
      <c r="C9" s="155"/>
      <c r="D9" s="156">
        <f>SUM(B9:C9)</f>
        <v>0</v>
      </c>
      <c r="E9" s="261">
        <f t="shared" ref="E9:E13" si="0">IF(MOD(B9,40)&lt;10,ROUNDDOWN(B9/40,0),ROUNDUP(B9/40,0))</f>
        <v>0</v>
      </c>
      <c r="F9" s="261">
        <f t="shared" ref="F9:F13" si="1">SUM(G9)-E9</f>
        <v>0</v>
      </c>
      <c r="G9" s="261">
        <f t="shared" ref="G9:G13" si="2">IF(MOD(D9,40)&lt;10,ROUNDDOWN(D9/40,0),ROUNDUP(D9/40,0))</f>
        <v>0</v>
      </c>
      <c r="H9" s="287">
        <f t="shared" ref="H9:H13" si="3">SUM(E9)*40/12</f>
        <v>0</v>
      </c>
      <c r="I9" s="287">
        <f t="shared" ref="I9:I14" si="4">SUM(F9)*2</f>
        <v>0</v>
      </c>
      <c r="J9" s="287">
        <f t="shared" ref="J9:J13" si="5">SUM(H9:I9)</f>
        <v>0</v>
      </c>
    </row>
    <row r="10" spans="1:26" s="263" customFormat="1" ht="28.5" customHeight="1">
      <c r="A10" s="155" t="s">
        <v>295</v>
      </c>
      <c r="B10" s="155"/>
      <c r="C10" s="155"/>
      <c r="D10" s="156">
        <f t="shared" ref="D10:D13" si="6">SUM(B10:C10)</f>
        <v>0</v>
      </c>
      <c r="E10" s="261">
        <f t="shared" si="0"/>
        <v>0</v>
      </c>
      <c r="F10" s="261">
        <f t="shared" si="1"/>
        <v>0</v>
      </c>
      <c r="G10" s="261">
        <f t="shared" si="2"/>
        <v>0</v>
      </c>
      <c r="H10" s="287">
        <f t="shared" si="3"/>
        <v>0</v>
      </c>
      <c r="I10" s="287">
        <f t="shared" si="4"/>
        <v>0</v>
      </c>
      <c r="J10" s="287">
        <f t="shared" si="5"/>
        <v>0</v>
      </c>
    </row>
    <row r="11" spans="1:26" s="263" customFormat="1" ht="28.5" customHeight="1">
      <c r="A11" s="155" t="s">
        <v>296</v>
      </c>
      <c r="B11" s="155"/>
      <c r="C11" s="155"/>
      <c r="D11" s="156">
        <f t="shared" si="6"/>
        <v>0</v>
      </c>
      <c r="E11" s="261">
        <f t="shared" si="0"/>
        <v>0</v>
      </c>
      <c r="F11" s="261">
        <f t="shared" si="1"/>
        <v>0</v>
      </c>
      <c r="G11" s="261">
        <f t="shared" si="2"/>
        <v>0</v>
      </c>
      <c r="H11" s="287">
        <f t="shared" si="3"/>
        <v>0</v>
      </c>
      <c r="I11" s="287">
        <f t="shared" si="4"/>
        <v>0</v>
      </c>
      <c r="J11" s="287">
        <f t="shared" si="5"/>
        <v>0</v>
      </c>
    </row>
    <row r="12" spans="1:26" s="263" customFormat="1" ht="28.5" customHeight="1">
      <c r="A12" s="155" t="s">
        <v>297</v>
      </c>
      <c r="B12" s="155"/>
      <c r="C12" s="155"/>
      <c r="D12" s="156">
        <f t="shared" si="6"/>
        <v>0</v>
      </c>
      <c r="E12" s="261">
        <f t="shared" si="0"/>
        <v>0</v>
      </c>
      <c r="F12" s="261">
        <f t="shared" si="1"/>
        <v>0</v>
      </c>
      <c r="G12" s="261">
        <f t="shared" si="2"/>
        <v>0</v>
      </c>
      <c r="H12" s="287">
        <f t="shared" si="3"/>
        <v>0</v>
      </c>
      <c r="I12" s="287">
        <f t="shared" si="4"/>
        <v>0</v>
      </c>
      <c r="J12" s="287">
        <f t="shared" si="5"/>
        <v>0</v>
      </c>
    </row>
    <row r="13" spans="1:26" s="263" customFormat="1" ht="28.5" customHeight="1">
      <c r="A13" s="157" t="s">
        <v>298</v>
      </c>
      <c r="B13" s="157"/>
      <c r="C13" s="157"/>
      <c r="D13" s="158">
        <f t="shared" si="6"/>
        <v>0</v>
      </c>
      <c r="E13" s="262">
        <f t="shared" si="0"/>
        <v>0</v>
      </c>
      <c r="F13" s="262">
        <f t="shared" si="1"/>
        <v>0</v>
      </c>
      <c r="G13" s="262">
        <f t="shared" si="2"/>
        <v>0</v>
      </c>
      <c r="H13" s="288">
        <f t="shared" si="3"/>
        <v>0</v>
      </c>
      <c r="I13" s="288">
        <f t="shared" si="4"/>
        <v>0</v>
      </c>
      <c r="J13" s="288">
        <f t="shared" si="5"/>
        <v>0</v>
      </c>
    </row>
    <row r="14" spans="1:26" s="266" customFormat="1" ht="30" customHeight="1">
      <c r="A14" s="159" t="s">
        <v>48</v>
      </c>
      <c r="B14" s="160">
        <f>SUM(B8:B13)</f>
        <v>0</v>
      </c>
      <c r="C14" s="160">
        <f t="shared" ref="C14:G14" si="7">SUM(C8:C13)</f>
        <v>0</v>
      </c>
      <c r="D14" s="160">
        <f t="shared" si="7"/>
        <v>0</v>
      </c>
      <c r="E14" s="160">
        <f t="shared" si="7"/>
        <v>0</v>
      </c>
      <c r="F14" s="160">
        <f t="shared" si="7"/>
        <v>0</v>
      </c>
      <c r="G14" s="160">
        <f t="shared" si="7"/>
        <v>0</v>
      </c>
      <c r="H14" s="161">
        <f>ROUND(((E14)*40/12),0)</f>
        <v>0</v>
      </c>
      <c r="I14" s="161">
        <f t="shared" si="4"/>
        <v>0</v>
      </c>
      <c r="J14" s="161">
        <f>SUM(H14:I14)</f>
        <v>0</v>
      </c>
    </row>
    <row r="15" spans="1:26" ht="14.25" customHeight="1"/>
    <row r="16" spans="1:26">
      <c r="H16" s="162"/>
      <c r="J16" s="163" t="s">
        <v>299</v>
      </c>
    </row>
    <row r="17" spans="1:10" ht="26.25" customHeight="1">
      <c r="A17" s="90" t="s">
        <v>300</v>
      </c>
      <c r="B17" s="90"/>
      <c r="C17" s="90"/>
      <c r="E17" s="90"/>
      <c r="F17" s="90"/>
      <c r="G17" s="90"/>
      <c r="J17" s="164" t="s">
        <v>436</v>
      </c>
    </row>
    <row r="18" spans="1:10" ht="30" customHeight="1">
      <c r="A18" s="165" t="s">
        <v>301</v>
      </c>
      <c r="B18" s="171">
        <f>IF(G14&lt;=0,0,IF(G14&lt;=2,1,IF(G14&lt;=6,2,IF(G14&lt;=14,3,IF(G14&lt;=23,4,IF(G14&lt;=24,5,IF(G14&lt;=24,1,5)))))))</f>
        <v>0</v>
      </c>
      <c r="D18" s="165" t="s">
        <v>302</v>
      </c>
      <c r="E18" s="171">
        <f>SUM(J14)-B18</f>
        <v>0</v>
      </c>
      <c r="G18" s="165" t="s">
        <v>303</v>
      </c>
      <c r="H18" s="171">
        <f>SUM(J14)</f>
        <v>0</v>
      </c>
    </row>
    <row r="19" spans="1:10" s="253" customFormat="1" ht="24" customHeight="1">
      <c r="A19" s="251"/>
      <c r="B19" s="252"/>
      <c r="D19" s="251"/>
      <c r="E19" s="252"/>
      <c r="G19" s="251"/>
      <c r="H19" s="252"/>
    </row>
    <row r="20" spans="1:10" ht="33.75" customHeight="1">
      <c r="A20" s="166" t="s">
        <v>304</v>
      </c>
    </row>
    <row r="21" spans="1:10" ht="26.25">
      <c r="A21" s="166" t="s">
        <v>429</v>
      </c>
    </row>
    <row r="22" spans="1:10" s="250" customFormat="1" ht="27.75">
      <c r="A22" s="181" t="s">
        <v>365</v>
      </c>
    </row>
    <row r="23" spans="1:10" s="250" customFormat="1" ht="27.75">
      <c r="A23" s="181" t="s">
        <v>366</v>
      </c>
    </row>
    <row r="24" spans="1:10" s="250" customFormat="1" ht="27.75">
      <c r="A24" s="181" t="s">
        <v>368</v>
      </c>
    </row>
    <row r="25" spans="1:10" s="250" customFormat="1" ht="27.75">
      <c r="A25" s="181" t="s">
        <v>369</v>
      </c>
    </row>
    <row r="26" spans="1:10" s="250" customFormat="1" ht="27.75">
      <c r="A26" s="181" t="s">
        <v>361</v>
      </c>
    </row>
    <row r="27" spans="1:10" ht="27.75">
      <c r="A27" s="181" t="s">
        <v>362</v>
      </c>
    </row>
    <row r="28" spans="1:10" ht="27.75">
      <c r="A28" s="181" t="s">
        <v>363</v>
      </c>
    </row>
    <row r="29" spans="1:10" ht="27.75">
      <c r="A29" s="181" t="s">
        <v>364</v>
      </c>
    </row>
    <row r="30" spans="1:10" ht="27.75">
      <c r="A30" s="181" t="s">
        <v>367</v>
      </c>
    </row>
  </sheetData>
  <mergeCells count="7">
    <mergeCell ref="A1:J1"/>
    <mergeCell ref="S5:T5"/>
    <mergeCell ref="W5:X5"/>
    <mergeCell ref="A6:A7"/>
    <mergeCell ref="B6:D6"/>
    <mergeCell ref="E6:G6"/>
    <mergeCell ref="H6:J6"/>
  </mergeCells>
  <pageMargins left="0.95" right="0.7" top="0.5" bottom="0.5" header="0.3" footer="0.3"/>
  <pageSetup paperSize="9" orientation="landscape" r:id="rId1"/>
  <headerFooter>
    <oddFooter>&amp;C&amp;F&amp;Rกผอ.สพร.สพฐ.(sunisa2556)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F0"/>
  </sheetPr>
  <dimension ref="A1:U30"/>
  <sheetViews>
    <sheetView zoomScale="85" zoomScaleNormal="85" workbookViewId="0">
      <selection activeCell="O23" sqref="O23"/>
    </sheetView>
  </sheetViews>
  <sheetFormatPr defaultRowHeight="21.75"/>
  <cols>
    <col min="1" max="1" width="18" style="75" customWidth="1"/>
    <col min="2" max="2" width="11.28515625" style="75" customWidth="1"/>
    <col min="3" max="3" width="11.140625" style="75" customWidth="1"/>
    <col min="4" max="4" width="8.7109375" style="75" customWidth="1"/>
    <col min="5" max="5" width="10.140625" style="75" customWidth="1"/>
    <col min="6" max="6" width="9.42578125" style="75" customWidth="1"/>
    <col min="7" max="7" width="10.7109375" style="75" customWidth="1"/>
    <col min="8" max="9" width="8.5703125" style="75" customWidth="1"/>
    <col min="10" max="10" width="12.28515625" style="75" customWidth="1"/>
    <col min="11" max="11" width="1.85546875" style="75" customWidth="1"/>
    <col min="12" max="12" width="30.7109375" style="75" customWidth="1"/>
    <col min="13" max="13" width="18.140625" style="75" customWidth="1"/>
    <col min="14" max="14" width="16.5703125" style="75" customWidth="1"/>
    <col min="15" max="15" width="17.5703125" style="75" customWidth="1"/>
    <col min="16" max="16" width="12.85546875" style="75" customWidth="1"/>
    <col min="17" max="17" width="14" style="75" customWidth="1"/>
    <col min="18" max="18" width="12.7109375" style="75" customWidth="1"/>
    <col min="19" max="16384" width="9.140625" style="75"/>
  </cols>
  <sheetData>
    <row r="1" spans="1:21" ht="31.5">
      <c r="A1" s="744" t="s">
        <v>390</v>
      </c>
      <c r="B1" s="744"/>
      <c r="C1" s="744"/>
      <c r="D1" s="744"/>
      <c r="E1" s="744"/>
      <c r="F1" s="744"/>
      <c r="G1" s="744"/>
      <c r="H1" s="744"/>
      <c r="I1" s="744"/>
      <c r="J1" s="744"/>
      <c r="K1" s="146"/>
      <c r="L1" s="742" t="s">
        <v>430</v>
      </c>
      <c r="M1" s="742"/>
      <c r="N1" s="742"/>
      <c r="O1" s="742"/>
      <c r="P1" s="742"/>
      <c r="Q1" s="742"/>
      <c r="R1" s="357"/>
      <c r="S1" s="357"/>
      <c r="T1" s="357"/>
      <c r="U1" s="357"/>
    </row>
    <row r="2" spans="1:21" ht="27" customHeight="1">
      <c r="A2" s="272" t="s">
        <v>415</v>
      </c>
      <c r="B2" s="90"/>
      <c r="C2" s="90"/>
      <c r="D2" s="90"/>
      <c r="E2" s="90"/>
      <c r="F2" s="90"/>
      <c r="G2" s="90"/>
      <c r="H2" s="90"/>
      <c r="I2" s="90"/>
      <c r="J2" s="90"/>
      <c r="L2" s="272" t="s">
        <v>415</v>
      </c>
      <c r="M2" s="90"/>
      <c r="N2" s="90"/>
      <c r="O2" s="90"/>
      <c r="P2" s="90"/>
      <c r="Q2" s="90"/>
      <c r="R2" s="90"/>
      <c r="S2" s="90"/>
      <c r="T2" s="90"/>
      <c r="U2" s="90"/>
    </row>
    <row r="3" spans="1:21" ht="8.25" customHeight="1">
      <c r="A3" s="250"/>
      <c r="L3" s="250"/>
    </row>
    <row r="4" spans="1:21" ht="23.25">
      <c r="A4" s="272" t="s">
        <v>370</v>
      </c>
      <c r="B4" s="90"/>
      <c r="C4" s="90"/>
      <c r="D4" s="90"/>
      <c r="E4" s="90"/>
      <c r="F4" s="90"/>
      <c r="G4" s="90"/>
      <c r="H4" s="90"/>
      <c r="I4" s="90"/>
      <c r="J4" s="90"/>
      <c r="L4" s="272" t="s">
        <v>394</v>
      </c>
      <c r="M4" s="90"/>
      <c r="N4" s="90"/>
      <c r="O4" s="90"/>
      <c r="P4" s="90"/>
      <c r="Q4" s="90"/>
      <c r="R4" s="90"/>
      <c r="S4" s="90"/>
      <c r="T4" s="90"/>
      <c r="U4" s="90"/>
    </row>
    <row r="5" spans="1:21" ht="12" customHeight="1"/>
    <row r="6" spans="1:21" s="148" customFormat="1" ht="29.25" customHeight="1">
      <c r="A6" s="727" t="s">
        <v>284</v>
      </c>
      <c r="B6" s="727" t="s">
        <v>392</v>
      </c>
      <c r="C6" s="728"/>
      <c r="D6" s="728"/>
      <c r="E6" s="729"/>
      <c r="F6" s="731" t="s">
        <v>391</v>
      </c>
      <c r="G6" s="731"/>
      <c r="H6" s="731"/>
      <c r="I6" s="732"/>
      <c r="J6" s="342" t="s">
        <v>416</v>
      </c>
      <c r="L6" s="743" t="s">
        <v>284</v>
      </c>
      <c r="M6" s="275" t="s">
        <v>49</v>
      </c>
      <c r="N6" s="277" t="s">
        <v>49</v>
      </c>
      <c r="O6" s="276" t="s">
        <v>292</v>
      </c>
      <c r="P6" s="274"/>
      <c r="Q6" s="273"/>
      <c r="R6" s="75"/>
      <c r="S6" s="75"/>
      <c r="T6" s="75"/>
      <c r="U6" s="75"/>
    </row>
    <row r="7" spans="1:21" s="148" customFormat="1" ht="52.5" customHeight="1">
      <c r="A7" s="727"/>
      <c r="B7" s="255" t="s">
        <v>378</v>
      </c>
      <c r="C7" s="255" t="s">
        <v>379</v>
      </c>
      <c r="D7" s="149" t="s">
        <v>380</v>
      </c>
      <c r="E7" s="256" t="s">
        <v>20</v>
      </c>
      <c r="F7" s="285" t="s">
        <v>378</v>
      </c>
      <c r="G7" s="257" t="s">
        <v>379</v>
      </c>
      <c r="H7" s="256" t="s">
        <v>380</v>
      </c>
      <c r="I7" s="265" t="s">
        <v>20</v>
      </c>
      <c r="J7" s="343" t="s">
        <v>20</v>
      </c>
      <c r="L7" s="743"/>
      <c r="M7" s="279" t="s">
        <v>395</v>
      </c>
      <c r="N7" s="278" t="s">
        <v>396</v>
      </c>
      <c r="O7" s="280"/>
      <c r="P7" s="274"/>
      <c r="Q7" s="273"/>
      <c r="R7" s="75"/>
      <c r="S7" s="75"/>
      <c r="T7" s="75"/>
      <c r="U7" s="75"/>
    </row>
    <row r="8" spans="1:21" s="148" customFormat="1" ht="23.25" customHeight="1">
      <c r="A8" s="258" t="s">
        <v>386</v>
      </c>
      <c r="B8" s="258"/>
      <c r="C8" s="258"/>
      <c r="D8" s="258"/>
      <c r="E8" s="259">
        <f t="shared" ref="E8:E21" si="0">SUM(B8:D8)</f>
        <v>0</v>
      </c>
      <c r="F8" s="260">
        <f>IF(MOD(B8,10)&lt;10,ROUNDDOWN(B8/10,0),ROUNDUP(B8/10,0))</f>
        <v>0</v>
      </c>
      <c r="G8" s="260">
        <f>IF(MOD(C8,8)&lt;8,ROUNDDOWN(C8/8,0),ROUNDUP(C8/8,0))</f>
        <v>0</v>
      </c>
      <c r="H8" s="260">
        <f>IF(MOD(D8,6)&lt;6,ROUNDDOWN(D8/6,0),ROUNDUP(D8/6,0))</f>
        <v>0</v>
      </c>
      <c r="I8" s="260">
        <f t="shared" ref="I8:I21" si="1">SUM(F8:H8)</f>
        <v>0</v>
      </c>
      <c r="J8" s="267">
        <f>SUM(I8)*2</f>
        <v>0</v>
      </c>
      <c r="L8" s="155" t="s">
        <v>371</v>
      </c>
      <c r="M8" s="281"/>
      <c r="N8" s="358">
        <f t="shared" ref="N8:N19" si="2">IF(MOD(M8,35)&lt;10,ROUNDDOWN(M8/35,0),ROUNDUP(M8/35,0))</f>
        <v>0</v>
      </c>
      <c r="O8" s="359">
        <f>SUM(N8)*35/12</f>
        <v>0</v>
      </c>
      <c r="P8" s="162"/>
      <c r="Q8" s="75"/>
      <c r="R8" s="75"/>
      <c r="S8" s="75"/>
      <c r="T8" s="75"/>
      <c r="U8" s="75"/>
    </row>
    <row r="9" spans="1:21" s="148" customFormat="1" ht="23.25" customHeight="1">
      <c r="A9" s="155" t="s">
        <v>387</v>
      </c>
      <c r="B9" s="155"/>
      <c r="C9" s="155"/>
      <c r="D9" s="155"/>
      <c r="E9" s="156">
        <f t="shared" si="0"/>
        <v>0</v>
      </c>
      <c r="F9" s="261">
        <f t="shared" ref="F9" si="3">IF(MOD(B9,10)&lt;10,ROUNDDOWN(B9/10,0),ROUNDUP(B9/10,0))</f>
        <v>0</v>
      </c>
      <c r="G9" s="261">
        <f t="shared" ref="G9" si="4">IF(MOD(C9,8)&lt;8,ROUNDDOWN(C9/8,0),ROUNDUP(C9/8,0))</f>
        <v>0</v>
      </c>
      <c r="H9" s="261">
        <f t="shared" ref="H9" si="5">IF(MOD(D9,6)&lt;6,ROUNDDOWN(D9/6,0),ROUNDUP(D9/6,0))</f>
        <v>0</v>
      </c>
      <c r="I9" s="261">
        <f t="shared" si="1"/>
        <v>0</v>
      </c>
      <c r="J9" s="268">
        <f>SUM(I9)*2</f>
        <v>0</v>
      </c>
      <c r="L9" s="155" t="s">
        <v>372</v>
      </c>
      <c r="M9" s="281"/>
      <c r="N9" s="358">
        <f t="shared" si="2"/>
        <v>0</v>
      </c>
      <c r="O9" s="359">
        <f t="shared" ref="O9:O19" si="6">SUM(N9)*35/12</f>
        <v>0</v>
      </c>
      <c r="P9" s="75"/>
      <c r="Q9" s="75"/>
      <c r="R9" s="75"/>
      <c r="S9" s="75"/>
      <c r="T9" s="75"/>
      <c r="U9" s="75"/>
    </row>
    <row r="10" spans="1:21" s="148" customFormat="1" ht="23.25" customHeight="1">
      <c r="A10" s="155" t="s">
        <v>371</v>
      </c>
      <c r="B10" s="155"/>
      <c r="C10" s="155"/>
      <c r="D10" s="155"/>
      <c r="E10" s="156">
        <f t="shared" si="0"/>
        <v>0</v>
      </c>
      <c r="F10" s="261">
        <f>IF(MOD(B10,10)&lt;10,ROUNDDOWN(B10/10,0),ROUNDUP(B10/10,0))</f>
        <v>0</v>
      </c>
      <c r="G10" s="261">
        <f>IF(MOD(C10,8)&lt;8,ROUNDDOWN(C10/8,0),ROUNDUP(C10/8,0))</f>
        <v>0</v>
      </c>
      <c r="H10" s="261">
        <f>IF(MOD(D10,6)&lt;6,ROUNDDOWN(D10/6,0),ROUNDUP(D10/6,0))</f>
        <v>0</v>
      </c>
      <c r="I10" s="261">
        <f t="shared" si="1"/>
        <v>0</v>
      </c>
      <c r="J10" s="268">
        <f t="shared" ref="J10:J21" si="7">SUM(I10)*2</f>
        <v>0</v>
      </c>
      <c r="L10" s="269" t="s">
        <v>373</v>
      </c>
      <c r="M10" s="281"/>
      <c r="N10" s="358">
        <f t="shared" si="2"/>
        <v>0</v>
      </c>
      <c r="O10" s="359">
        <f t="shared" si="6"/>
        <v>0</v>
      </c>
      <c r="P10" s="75"/>
      <c r="Q10" s="75"/>
      <c r="R10" s="75"/>
      <c r="S10" s="75"/>
      <c r="T10" s="75"/>
      <c r="U10" s="75"/>
    </row>
    <row r="11" spans="1:21" s="148" customFormat="1" ht="23.25" customHeight="1">
      <c r="A11" s="155" t="s">
        <v>372</v>
      </c>
      <c r="B11" s="155"/>
      <c r="C11" s="155"/>
      <c r="D11" s="155"/>
      <c r="E11" s="156">
        <f t="shared" si="0"/>
        <v>0</v>
      </c>
      <c r="F11" s="261">
        <f t="shared" ref="F11:F21" si="8">IF(MOD(B11,10)&lt;10,ROUNDDOWN(B11/10,0),ROUNDUP(B11/10,0))</f>
        <v>0</v>
      </c>
      <c r="G11" s="261">
        <f t="shared" ref="G11:G21" si="9">IF(MOD(C11,8)&lt;8,ROUNDDOWN(C11/8,0),ROUNDUP(C11/8,0))</f>
        <v>0</v>
      </c>
      <c r="H11" s="261">
        <f t="shared" ref="H11:H21" si="10">IF(MOD(D11,6)&lt;6,ROUNDDOWN(D11/6,0),ROUNDUP(D11/6,0))</f>
        <v>0</v>
      </c>
      <c r="I11" s="261">
        <f t="shared" si="1"/>
        <v>0</v>
      </c>
      <c r="J11" s="268">
        <f t="shared" si="7"/>
        <v>0</v>
      </c>
      <c r="L11" s="269" t="s">
        <v>374</v>
      </c>
      <c r="M11" s="281"/>
      <c r="N11" s="358">
        <f t="shared" si="2"/>
        <v>0</v>
      </c>
      <c r="O11" s="359">
        <f t="shared" si="6"/>
        <v>0</v>
      </c>
      <c r="P11" s="75"/>
      <c r="Q11" s="75"/>
      <c r="R11" s="75"/>
      <c r="S11" s="75"/>
      <c r="T11" s="75"/>
      <c r="U11" s="75"/>
    </row>
    <row r="12" spans="1:21" s="148" customFormat="1" ht="23.25" customHeight="1">
      <c r="A12" s="269" t="s">
        <v>373</v>
      </c>
      <c r="B12" s="269"/>
      <c r="C12" s="155"/>
      <c r="D12" s="155"/>
      <c r="E12" s="156">
        <f t="shared" si="0"/>
        <v>0</v>
      </c>
      <c r="F12" s="261">
        <f t="shared" si="8"/>
        <v>0</v>
      </c>
      <c r="G12" s="261">
        <f t="shared" si="9"/>
        <v>0</v>
      </c>
      <c r="H12" s="261">
        <f t="shared" si="10"/>
        <v>0</v>
      </c>
      <c r="I12" s="261">
        <f t="shared" si="1"/>
        <v>0</v>
      </c>
      <c r="J12" s="268">
        <f t="shared" si="7"/>
        <v>0</v>
      </c>
      <c r="L12" s="269" t="s">
        <v>375</v>
      </c>
      <c r="M12" s="281"/>
      <c r="N12" s="358">
        <f t="shared" si="2"/>
        <v>0</v>
      </c>
      <c r="O12" s="359">
        <f t="shared" si="6"/>
        <v>0</v>
      </c>
      <c r="P12" s="75"/>
      <c r="Q12" s="75"/>
      <c r="R12" s="75"/>
      <c r="S12" s="75"/>
      <c r="T12" s="75"/>
      <c r="U12" s="75"/>
    </row>
    <row r="13" spans="1:21" s="148" customFormat="1" ht="23.25" customHeight="1">
      <c r="A13" s="269" t="s">
        <v>374</v>
      </c>
      <c r="B13" s="269"/>
      <c r="C13" s="155"/>
      <c r="D13" s="155"/>
      <c r="E13" s="156">
        <f t="shared" si="0"/>
        <v>0</v>
      </c>
      <c r="F13" s="261">
        <f t="shared" si="8"/>
        <v>0</v>
      </c>
      <c r="G13" s="261">
        <f t="shared" si="9"/>
        <v>0</v>
      </c>
      <c r="H13" s="261">
        <f t="shared" si="10"/>
        <v>0</v>
      </c>
      <c r="I13" s="261">
        <f t="shared" si="1"/>
        <v>0</v>
      </c>
      <c r="J13" s="268">
        <f t="shared" si="7"/>
        <v>0</v>
      </c>
      <c r="L13" s="269" t="s">
        <v>376</v>
      </c>
      <c r="M13" s="281"/>
      <c r="N13" s="358">
        <f t="shared" si="2"/>
        <v>0</v>
      </c>
      <c r="O13" s="359">
        <f t="shared" si="6"/>
        <v>0</v>
      </c>
      <c r="P13" s="75"/>
      <c r="Q13" s="75"/>
      <c r="R13" s="75"/>
      <c r="S13" s="75"/>
      <c r="T13" s="75"/>
      <c r="U13" s="75"/>
    </row>
    <row r="14" spans="1:21" ht="23.25" customHeight="1">
      <c r="A14" s="269" t="s">
        <v>375</v>
      </c>
      <c r="B14" s="269"/>
      <c r="C14" s="155"/>
      <c r="D14" s="155"/>
      <c r="E14" s="156">
        <f t="shared" si="0"/>
        <v>0</v>
      </c>
      <c r="F14" s="261">
        <f t="shared" si="8"/>
        <v>0</v>
      </c>
      <c r="G14" s="261">
        <f t="shared" si="9"/>
        <v>0</v>
      </c>
      <c r="H14" s="261">
        <f t="shared" si="10"/>
        <v>0</v>
      </c>
      <c r="I14" s="261">
        <f t="shared" si="1"/>
        <v>0</v>
      </c>
      <c r="J14" s="268">
        <f t="shared" si="7"/>
        <v>0</v>
      </c>
      <c r="L14" s="155" t="s">
        <v>293</v>
      </c>
      <c r="M14" s="281"/>
      <c r="N14" s="358">
        <f t="shared" si="2"/>
        <v>0</v>
      </c>
      <c r="O14" s="359">
        <f t="shared" si="6"/>
        <v>0</v>
      </c>
    </row>
    <row r="15" spans="1:21" ht="23.25" customHeight="1">
      <c r="A15" s="269" t="s">
        <v>376</v>
      </c>
      <c r="B15" s="269"/>
      <c r="C15" s="155"/>
      <c r="D15" s="155"/>
      <c r="E15" s="156">
        <f t="shared" si="0"/>
        <v>0</v>
      </c>
      <c r="F15" s="261">
        <f t="shared" si="8"/>
        <v>0</v>
      </c>
      <c r="G15" s="261">
        <f t="shared" si="9"/>
        <v>0</v>
      </c>
      <c r="H15" s="261">
        <f t="shared" si="10"/>
        <v>0</v>
      </c>
      <c r="I15" s="261">
        <f t="shared" si="1"/>
        <v>0</v>
      </c>
      <c r="J15" s="268">
        <f t="shared" si="7"/>
        <v>0</v>
      </c>
      <c r="L15" s="155" t="s">
        <v>294</v>
      </c>
      <c r="M15" s="281"/>
      <c r="N15" s="358">
        <f t="shared" si="2"/>
        <v>0</v>
      </c>
      <c r="O15" s="359">
        <f t="shared" si="6"/>
        <v>0</v>
      </c>
    </row>
    <row r="16" spans="1:21" ht="23.25" customHeight="1">
      <c r="A16" s="155" t="s">
        <v>293</v>
      </c>
      <c r="B16" s="269"/>
      <c r="C16" s="155"/>
      <c r="D16" s="155"/>
      <c r="E16" s="156">
        <f t="shared" si="0"/>
        <v>0</v>
      </c>
      <c r="F16" s="261">
        <f t="shared" si="8"/>
        <v>0</v>
      </c>
      <c r="G16" s="261">
        <f t="shared" si="9"/>
        <v>0</v>
      </c>
      <c r="H16" s="261">
        <f t="shared" si="10"/>
        <v>0</v>
      </c>
      <c r="I16" s="261">
        <f t="shared" si="1"/>
        <v>0</v>
      </c>
      <c r="J16" s="268">
        <f t="shared" si="7"/>
        <v>0</v>
      </c>
      <c r="L16" s="155" t="s">
        <v>295</v>
      </c>
      <c r="M16" s="281"/>
      <c r="N16" s="358">
        <f t="shared" si="2"/>
        <v>0</v>
      </c>
      <c r="O16" s="359">
        <f t="shared" si="6"/>
        <v>0</v>
      </c>
    </row>
    <row r="17" spans="1:21">
      <c r="A17" s="155" t="s">
        <v>294</v>
      </c>
      <c r="B17" s="269"/>
      <c r="C17" s="155"/>
      <c r="D17" s="155"/>
      <c r="E17" s="156">
        <f t="shared" si="0"/>
        <v>0</v>
      </c>
      <c r="F17" s="261">
        <f t="shared" si="8"/>
        <v>0</v>
      </c>
      <c r="G17" s="261">
        <f t="shared" si="9"/>
        <v>0</v>
      </c>
      <c r="H17" s="261">
        <f t="shared" si="10"/>
        <v>0</v>
      </c>
      <c r="I17" s="261">
        <f t="shared" si="1"/>
        <v>0</v>
      </c>
      <c r="J17" s="268">
        <f t="shared" si="7"/>
        <v>0</v>
      </c>
      <c r="L17" s="155" t="s">
        <v>296</v>
      </c>
      <c r="M17" s="281"/>
      <c r="N17" s="358">
        <f t="shared" si="2"/>
        <v>0</v>
      </c>
      <c r="O17" s="359">
        <f t="shared" si="6"/>
        <v>0</v>
      </c>
      <c r="Q17" s="162"/>
    </row>
    <row r="18" spans="1:21">
      <c r="A18" s="155" t="s">
        <v>295</v>
      </c>
      <c r="B18" s="269"/>
      <c r="C18" s="155"/>
      <c r="D18" s="155"/>
      <c r="E18" s="156">
        <f t="shared" si="0"/>
        <v>0</v>
      </c>
      <c r="F18" s="261">
        <f t="shared" si="8"/>
        <v>0</v>
      </c>
      <c r="G18" s="261">
        <f t="shared" si="9"/>
        <v>0</v>
      </c>
      <c r="H18" s="261">
        <f t="shared" si="10"/>
        <v>0</v>
      </c>
      <c r="I18" s="261">
        <f t="shared" si="1"/>
        <v>0</v>
      </c>
      <c r="J18" s="268">
        <f t="shared" si="7"/>
        <v>0</v>
      </c>
      <c r="L18" s="155" t="s">
        <v>297</v>
      </c>
      <c r="M18" s="281"/>
      <c r="N18" s="358">
        <f t="shared" si="2"/>
        <v>0</v>
      </c>
      <c r="O18" s="359">
        <f t="shared" si="6"/>
        <v>0</v>
      </c>
    </row>
    <row r="19" spans="1:21">
      <c r="A19" s="155" t="s">
        <v>296</v>
      </c>
      <c r="B19" s="269"/>
      <c r="C19" s="155"/>
      <c r="D19" s="155"/>
      <c r="E19" s="156">
        <f t="shared" si="0"/>
        <v>0</v>
      </c>
      <c r="F19" s="261">
        <f t="shared" si="8"/>
        <v>0</v>
      </c>
      <c r="G19" s="261">
        <f t="shared" si="9"/>
        <v>0</v>
      </c>
      <c r="H19" s="261">
        <f t="shared" si="10"/>
        <v>0</v>
      </c>
      <c r="I19" s="261">
        <f t="shared" si="1"/>
        <v>0</v>
      </c>
      <c r="J19" s="268">
        <f t="shared" si="7"/>
        <v>0</v>
      </c>
      <c r="L19" s="157" t="s">
        <v>298</v>
      </c>
      <c r="M19" s="282"/>
      <c r="N19" s="358">
        <f t="shared" si="2"/>
        <v>0</v>
      </c>
      <c r="O19" s="360">
        <f t="shared" si="6"/>
        <v>0</v>
      </c>
    </row>
    <row r="20" spans="1:21" ht="27.75" customHeight="1">
      <c r="A20" s="155" t="s">
        <v>297</v>
      </c>
      <c r="B20" s="269"/>
      <c r="C20" s="155"/>
      <c r="D20" s="155"/>
      <c r="E20" s="156">
        <f t="shared" si="0"/>
        <v>0</v>
      </c>
      <c r="F20" s="261">
        <f t="shared" si="8"/>
        <v>0</v>
      </c>
      <c r="G20" s="261">
        <f t="shared" si="9"/>
        <v>0</v>
      </c>
      <c r="H20" s="261">
        <f t="shared" si="10"/>
        <v>0</v>
      </c>
      <c r="I20" s="261">
        <f t="shared" si="1"/>
        <v>0</v>
      </c>
      <c r="J20" s="268">
        <f t="shared" si="7"/>
        <v>0</v>
      </c>
      <c r="L20" s="159" t="s">
        <v>48</v>
      </c>
      <c r="M20" s="345">
        <f>SUM(M8:M19)</f>
        <v>0</v>
      </c>
      <c r="N20" s="361">
        <f>SUM(N8:N19)</f>
        <v>0</v>
      </c>
      <c r="O20" s="362">
        <f>ROUND((N20)*35/12,0)</f>
        <v>0</v>
      </c>
      <c r="P20" s="162"/>
    </row>
    <row r="21" spans="1:21">
      <c r="A21" s="157" t="s">
        <v>298</v>
      </c>
      <c r="B21" s="269"/>
      <c r="C21" s="155"/>
      <c r="D21" s="155"/>
      <c r="E21" s="156">
        <f t="shared" si="0"/>
        <v>0</v>
      </c>
      <c r="F21" s="261">
        <f t="shared" si="8"/>
        <v>0</v>
      </c>
      <c r="G21" s="261">
        <f t="shared" si="9"/>
        <v>0</v>
      </c>
      <c r="H21" s="261">
        <f t="shared" si="10"/>
        <v>0</v>
      </c>
      <c r="I21" s="261">
        <f t="shared" si="1"/>
        <v>0</v>
      </c>
      <c r="J21" s="268">
        <f t="shared" si="7"/>
        <v>0</v>
      </c>
      <c r="O21" s="163" t="s">
        <v>299</v>
      </c>
    </row>
    <row r="22" spans="1:21" s="266" customFormat="1" ht="23.25">
      <c r="A22" s="159" t="s">
        <v>48</v>
      </c>
      <c r="B22" s="160">
        <f>SUM(B8:B21)</f>
        <v>0</v>
      </c>
      <c r="C22" s="160">
        <f t="shared" ref="C22:J22" si="11">SUM(C8:C21)</f>
        <v>0</v>
      </c>
      <c r="D22" s="160">
        <f t="shared" si="11"/>
        <v>0</v>
      </c>
      <c r="E22" s="160">
        <f t="shared" si="11"/>
        <v>0</v>
      </c>
      <c r="F22" s="160">
        <f t="shared" si="11"/>
        <v>0</v>
      </c>
      <c r="G22" s="160">
        <f t="shared" si="11"/>
        <v>0</v>
      </c>
      <c r="H22" s="160">
        <f t="shared" si="11"/>
        <v>0</v>
      </c>
      <c r="I22" s="160">
        <f t="shared" si="11"/>
        <v>0</v>
      </c>
      <c r="J22" s="160">
        <f t="shared" si="11"/>
        <v>0</v>
      </c>
      <c r="L22" s="75"/>
      <c r="M22" s="75"/>
      <c r="N22" s="75"/>
      <c r="O22" s="164" t="s">
        <v>436</v>
      </c>
      <c r="P22" s="75"/>
      <c r="Q22" s="75"/>
      <c r="R22" s="75"/>
      <c r="S22" s="75"/>
      <c r="T22" s="75"/>
      <c r="U22" s="75"/>
    </row>
    <row r="23" spans="1:21" ht="30" customHeight="1">
      <c r="J23" s="163" t="s">
        <v>299</v>
      </c>
      <c r="L23" s="90" t="s">
        <v>393</v>
      </c>
      <c r="M23" s="90"/>
      <c r="N23" s="90"/>
      <c r="O23" s="90"/>
      <c r="Q23" s="90"/>
      <c r="R23" s="90"/>
      <c r="S23" s="90"/>
      <c r="T23" s="90"/>
    </row>
    <row r="24" spans="1:21" ht="31.5">
      <c r="J24" s="164" t="s">
        <v>436</v>
      </c>
      <c r="L24" s="165" t="s">
        <v>301</v>
      </c>
      <c r="M24" s="171">
        <f>IF(N20&lt;=0,0,IF(N20&lt;=2,1,IF(N20&lt;=6,2,IF(N20&lt;=14,3,IF(N20&lt;=23,4,IF(N20&lt;=24,5,IF(N20&lt;=24,1,5)))))))</f>
        <v>0</v>
      </c>
      <c r="N24" s="165" t="s">
        <v>302</v>
      </c>
      <c r="O24" s="271">
        <f>SUM(O20)-M24</f>
        <v>0</v>
      </c>
      <c r="P24" s="165" t="s">
        <v>303</v>
      </c>
      <c r="Q24" s="271">
        <f>SUM(O24)+M24</f>
        <v>0</v>
      </c>
      <c r="R24" s="252"/>
    </row>
    <row r="25" spans="1:21">
      <c r="A25" s="90" t="s">
        <v>393</v>
      </c>
      <c r="B25" s="90"/>
      <c r="C25" s="90"/>
      <c r="D25" s="90"/>
      <c r="F25" s="90"/>
      <c r="G25" s="90"/>
      <c r="H25" s="90"/>
      <c r="I25" s="90"/>
    </row>
    <row r="26" spans="1:21" ht="31.5">
      <c r="A26" s="165" t="s">
        <v>301</v>
      </c>
      <c r="B26" s="270">
        <f>IF(I22&lt;=0,0,IF(I22&lt;=5,1,IF(I22&lt;=13,2,IF(I22&lt;=21,3,IF(I22&lt;=29,4,IF(E22&lt;=30,5,IF(E22&lt;=30,1,5)))))))</f>
        <v>0</v>
      </c>
      <c r="C26" s="252"/>
      <c r="E26" s="165" t="s">
        <v>302</v>
      </c>
      <c r="F26" s="271">
        <f>SUM(J22)-B26</f>
        <v>0</v>
      </c>
      <c r="G26" s="252"/>
      <c r="I26" s="165" t="s">
        <v>303</v>
      </c>
      <c r="J26" s="271">
        <f>SUM(F26)+B26</f>
        <v>0</v>
      </c>
    </row>
    <row r="27" spans="1:21" s="253" customFormat="1" ht="31.5">
      <c r="A27" s="251"/>
      <c r="B27" s="283"/>
      <c r="C27" s="252"/>
      <c r="E27" s="251"/>
      <c r="F27" s="284"/>
      <c r="G27" s="252"/>
      <c r="I27" s="251"/>
      <c r="J27" s="284"/>
    </row>
    <row r="29" spans="1:21" ht="27" customHeight="1"/>
    <row r="30" spans="1:21" ht="9" customHeight="1"/>
  </sheetData>
  <mergeCells count="6">
    <mergeCell ref="L1:Q1"/>
    <mergeCell ref="L6:L7"/>
    <mergeCell ref="A1:J1"/>
    <mergeCell ref="B6:E6"/>
    <mergeCell ref="F6:I6"/>
    <mergeCell ref="A6:A7"/>
  </mergeCells>
  <pageMargins left="0.7" right="0.35" top="0.75" bottom="0.75" header="0.3" footer="0.3"/>
  <pageSetup paperSize="9" scale="90" orientation="portrait" r:id="rId1"/>
  <headerFooter>
    <oddFooter>&amp;C&amp;F&amp;Rกผอ.สพร.สพฐ.(sunisa2556)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7030A0"/>
  </sheetPr>
  <dimension ref="A1:BJ49"/>
  <sheetViews>
    <sheetView topLeftCell="A7" zoomScale="70" zoomScaleNormal="70" workbookViewId="0">
      <selection activeCell="A25" sqref="A25"/>
    </sheetView>
  </sheetViews>
  <sheetFormatPr defaultRowHeight="21.75"/>
  <cols>
    <col min="1" max="1" width="4.140625" customWidth="1"/>
    <col min="2" max="2" width="4" customWidth="1"/>
    <col min="3" max="3" width="5" customWidth="1"/>
    <col min="4" max="4" width="4.140625" customWidth="1"/>
    <col min="5" max="5" width="5" customWidth="1"/>
    <col min="6" max="6" width="4.42578125" customWidth="1"/>
    <col min="7" max="7" width="5" customWidth="1"/>
    <col min="8" max="8" width="4" customWidth="1"/>
    <col min="9" max="9" width="5" customWidth="1"/>
    <col min="10" max="10" width="4.28515625" customWidth="1"/>
    <col min="11" max="11" width="5" customWidth="1"/>
    <col min="12" max="12" width="4.42578125" customWidth="1"/>
    <col min="13" max="13" width="5" customWidth="1"/>
    <col min="14" max="14" width="4.5703125" customWidth="1"/>
    <col min="15" max="15" width="5" customWidth="1"/>
    <col min="16" max="16" width="4.42578125" customWidth="1"/>
    <col min="17" max="17" width="5" customWidth="1"/>
    <col min="18" max="18" width="4.42578125" customWidth="1"/>
    <col min="19" max="19" width="5" customWidth="1"/>
    <col min="20" max="20" width="4.42578125" customWidth="1"/>
    <col min="21" max="21" width="5" customWidth="1"/>
    <col min="22" max="22" width="4.42578125" customWidth="1"/>
    <col min="23" max="23" width="5" customWidth="1"/>
    <col min="24" max="24" width="4.5703125" customWidth="1"/>
    <col min="25" max="25" width="5" customWidth="1"/>
    <col min="26" max="26" width="3.85546875" customWidth="1"/>
    <col min="27" max="27" width="4.42578125" customWidth="1"/>
    <col min="28" max="28" width="4.28515625" customWidth="1"/>
    <col min="29" max="29" width="5" customWidth="1"/>
    <col min="30" max="30" width="4" customWidth="1"/>
    <col min="31" max="33" width="5" customWidth="1"/>
    <col min="34" max="34" width="4.140625" customWidth="1"/>
    <col min="35" max="36" width="5" customWidth="1"/>
    <col min="37" max="37" width="4" customWidth="1"/>
    <col min="38" max="38" width="4.7109375" customWidth="1"/>
    <col min="39" max="40" width="4.5703125" customWidth="1"/>
    <col min="41" max="41" width="4.28515625" customWidth="1"/>
    <col min="42" max="42" width="4.7109375" customWidth="1"/>
    <col min="43" max="43" width="3.7109375" customWidth="1"/>
    <col min="44" max="44" width="4.5703125" customWidth="1"/>
    <col min="45" max="45" width="3.7109375" customWidth="1"/>
    <col min="46" max="46" width="4.7109375" customWidth="1"/>
    <col min="47" max="59" width="3" customWidth="1"/>
    <col min="60" max="60" width="3.5703125" customWidth="1"/>
    <col min="61" max="61" width="4" customWidth="1"/>
    <col min="62" max="62" width="4.85546875" customWidth="1"/>
  </cols>
  <sheetData>
    <row r="1" spans="1:60" s="92" customFormat="1" ht="28.5" customHeight="1">
      <c r="A1" s="94">
        <v>5</v>
      </c>
      <c r="B1" s="174">
        <f t="shared" ref="B1:D1" si="0">IF(A1=0,0,IF(A1&lt;10,1,IF(MOD(A1,30)&lt;10,ROUNDDOWN(A1/30,0),ROUNDUP(A1/30,0))))</f>
        <v>1</v>
      </c>
      <c r="C1" s="94">
        <v>19</v>
      </c>
      <c r="D1" s="174">
        <f t="shared" si="0"/>
        <v>1</v>
      </c>
      <c r="E1" s="94">
        <v>39</v>
      </c>
      <c r="F1" s="174">
        <f>IF(E1=0,0,IF(E1&lt;10,1,IF(MOD(E1,40)&lt;10,ROUNDDOWN(E1/40,0),ROUNDUP(E1/40,0))))</f>
        <v>1</v>
      </c>
      <c r="G1" s="94">
        <v>49</v>
      </c>
      <c r="H1" s="174">
        <f>IF(G1=0,0,IF(G1&lt;10,1,IF(MOD(G1,40)&lt;10,ROUNDDOWN(G1/40,0),ROUNDUP(G1/40,0))))</f>
        <v>1</v>
      </c>
      <c r="I1" s="94">
        <v>50</v>
      </c>
      <c r="J1" s="174">
        <f>IF(I1=0,0,IF(I1&lt;10,1,IF(MOD(I1,40)&lt;10,ROUNDDOWN(I1/40,0),ROUNDUP(I1/40,0))))</f>
        <v>2</v>
      </c>
      <c r="K1" s="94">
        <v>6</v>
      </c>
      <c r="L1" s="174">
        <f>IF(K1=0,0,IF(K1&lt;10,1,IF(MOD(K1,40)&lt;10,ROUNDDOWN(K1/40,0),ROUNDUP(K1/40,0))))</f>
        <v>1</v>
      </c>
      <c r="M1" s="94">
        <v>7</v>
      </c>
      <c r="N1" s="174">
        <f>IF(M1=0,0,IF(M1&lt;10,1,IF(MOD(M1,40)&lt;10,ROUNDDOWN(M1/40,0),ROUNDUP(M1/40,0))))</f>
        <v>1</v>
      </c>
      <c r="O1" s="94">
        <v>12</v>
      </c>
      <c r="P1" s="174">
        <f>IF(O1=0,0,IF(O1&lt;10,1,IF(MOD(O1,40)&lt;10,ROUNDDOWN(O1/40,0),ROUNDUP(O1/40,0))))</f>
        <v>1</v>
      </c>
      <c r="Q1" s="94">
        <v>20</v>
      </c>
      <c r="R1" s="174">
        <f>IF(Q1=0,0,IF(Q1&lt;10,1,IF(MOD(Q1,40)&lt;10,ROUNDDOWN(Q1/40,0),ROUNDUP(Q1/40,0))))</f>
        <v>1</v>
      </c>
      <c r="S1" s="94">
        <v>50</v>
      </c>
      <c r="T1" s="174">
        <f>IF(S1=0,0,IF(S1&lt;10,1,IF(MOD(S1,40)&lt;10,ROUNDDOWN(S1/40,0),ROUNDUP(S1/40,0))))</f>
        <v>2</v>
      </c>
      <c r="U1" s="94">
        <v>45</v>
      </c>
      <c r="V1" s="174">
        <f>IF(U1=0,0,IF(U1&lt;10,1,IF(MOD(U1,40)&lt;10,ROUNDDOWN(U1/40,0),ROUNDUP(U1/40,0))))</f>
        <v>1</v>
      </c>
      <c r="W1" s="94">
        <v>79</v>
      </c>
      <c r="X1" s="174">
        <f>IF(W1=0,0,IF(W1&lt;10,1,IF(MOD(W1,40)&lt;10,ROUNDDOWN(W1/40,0),ROUNDUP(W1/40,0))))</f>
        <v>2</v>
      </c>
      <c r="Y1" s="94">
        <v>35</v>
      </c>
      <c r="Z1" s="174">
        <f>IF(Y1=0,0,IF(Y1&lt;10,1,IF(MOD(Y1,40)&lt;10,ROUNDDOWN(Y1/40,0),ROUNDUP(Y1/40,0))))</f>
        <v>1</v>
      </c>
      <c r="AA1" s="94">
        <v>36</v>
      </c>
      <c r="AB1" s="174">
        <f>IF(AA1=0,0,IF(AA1&lt;10,1,IF(MOD(AA1,40)&lt;10,ROUNDDOWN(AA1/40,0),ROUNDUP(AA1/40,0))))</f>
        <v>1</v>
      </c>
      <c r="AC1" s="93">
        <f>A1+C1+E1+G1+I1+K1+M1+O1+Q1+S1+U1+W1+Y1+AA1</f>
        <v>452</v>
      </c>
      <c r="AD1" s="93">
        <f>B1+D1+F1+H1+J1+L1+N1+P1+R1+T1+V1+X1+Z1+AB1</f>
        <v>17</v>
      </c>
      <c r="AE1" s="94">
        <v>3</v>
      </c>
      <c r="AF1" s="94">
        <v>14</v>
      </c>
      <c r="AG1" s="93">
        <f>SUM(AE1:AF1)</f>
        <v>17</v>
      </c>
      <c r="AH1" s="175">
        <f t="shared" ref="AH1" si="1">IF(AC1&lt;=0,0,IF(AC1&lt;=359,1,IF(AC1&lt;=719,2,IF(AC1&lt;=1079,3,IF(AC1&lt;=1679,4,IF(AC1&lt;=1680,5,IF(AC1&lt;=1680,1,5)))))))</f>
        <v>2</v>
      </c>
      <c r="AI1" s="176">
        <f>IF((A1+C1+E1+G1+I1+K1+M1+O1)&lt;=0,0,IF((A1+C1+E1+G1+I1+K1+M1+O1)&lt;=20,1,IF((A1+C1+E1+G1+I1+K1+M1+O1)&lt;=40,2,IF((A1+C1+E1+G1+I1+K1+M1+O1)&lt;=60,3,IF((A1+C1+E1+G1+I1+K1+M1+O1)&lt;=80,4,IF((A1+C1+E1+G1+I1+K1+M1+O1)&lt;=100,5,IF((A1+C1+E1+G1+I1+K1+M1+O1)&lt;=120,6,0)))))))+((R1+T1+V1+X1+Z1+AB1)*2)</f>
        <v>16</v>
      </c>
      <c r="AJ1" s="93">
        <f>SUM(AH1:AI1)</f>
        <v>18</v>
      </c>
      <c r="AK1" s="93">
        <f>SUM(AE1)-AH1</f>
        <v>1</v>
      </c>
      <c r="AL1" s="93">
        <f>SUM(AF1)-AI1</f>
        <v>-2</v>
      </c>
      <c r="AM1" s="93">
        <f>SUM(AG1)-AJ1</f>
        <v>-1</v>
      </c>
      <c r="AN1" s="95">
        <f>SUM(AM1)/AJ1*100</f>
        <v>-5.5555555555555554</v>
      </c>
      <c r="AO1" s="94">
        <v>2</v>
      </c>
      <c r="AP1" s="94">
        <v>1</v>
      </c>
      <c r="AQ1" s="94">
        <v>0</v>
      </c>
      <c r="AR1" s="94">
        <v>2</v>
      </c>
      <c r="AS1" s="93">
        <f>SUM(AM1)-AO1-AP1+AQ1+AR1</f>
        <v>-2</v>
      </c>
      <c r="AT1" s="95">
        <f>SUM(AS1)/AJ1*100</f>
        <v>-11.111111111111111</v>
      </c>
      <c r="AW1" s="213" t="s">
        <v>341</v>
      </c>
      <c r="AX1" s="214"/>
      <c r="AY1" s="214"/>
      <c r="AZ1" s="214"/>
      <c r="BA1" s="214"/>
      <c r="BB1" s="215"/>
      <c r="BC1" s="215"/>
      <c r="BD1" s="215"/>
      <c r="BE1" s="216"/>
    </row>
    <row r="2" spans="1:60" ht="40.5" customHeight="1">
      <c r="A2" s="766" t="s">
        <v>441</v>
      </c>
      <c r="B2" s="766"/>
      <c r="C2" s="766"/>
      <c r="D2" s="766"/>
      <c r="E2" s="766"/>
      <c r="F2" s="766"/>
      <c r="G2" s="766"/>
      <c r="H2" s="766"/>
      <c r="I2" s="766"/>
      <c r="J2" s="766"/>
      <c r="K2" s="766"/>
      <c r="L2" s="766"/>
      <c r="M2" s="766"/>
      <c r="N2" s="766"/>
      <c r="O2" s="766"/>
      <c r="P2" s="766"/>
      <c r="Q2" s="766"/>
      <c r="R2" s="766"/>
      <c r="S2" s="766"/>
      <c r="T2" s="766"/>
      <c r="U2" s="766"/>
      <c r="V2" s="766"/>
      <c r="W2" s="766"/>
      <c r="X2" s="766"/>
      <c r="Y2" s="766"/>
      <c r="Z2" s="766"/>
      <c r="AA2" s="766"/>
      <c r="AB2" s="766"/>
      <c r="AC2" s="766"/>
      <c r="AD2" s="766"/>
      <c r="AE2" s="766"/>
      <c r="AF2" s="766"/>
      <c r="AG2" s="766"/>
      <c r="AH2" s="766"/>
      <c r="AI2" s="766"/>
      <c r="AJ2" s="766"/>
      <c r="AK2" s="766"/>
      <c r="AL2" s="766"/>
      <c r="AM2" s="766"/>
      <c r="AN2" s="766"/>
      <c r="AO2" s="766"/>
      <c r="AP2" s="766"/>
      <c r="AQ2" s="766"/>
      <c r="AR2" s="766"/>
      <c r="AS2" s="766"/>
      <c r="AT2" s="766"/>
      <c r="AU2" s="766"/>
      <c r="AV2" s="766"/>
      <c r="AW2" s="766"/>
      <c r="AX2" s="766"/>
      <c r="AY2" s="766"/>
      <c r="AZ2" s="766"/>
      <c r="BA2" s="766"/>
      <c r="BB2" s="766"/>
      <c r="BC2" s="766"/>
      <c r="BD2" s="766"/>
      <c r="BE2" s="766"/>
      <c r="BF2" s="766"/>
      <c r="BG2" s="766"/>
      <c r="BH2" s="766"/>
    </row>
    <row r="3" spans="1:60" ht="35.25" customHeight="1">
      <c r="A3" s="766" t="s">
        <v>306</v>
      </c>
      <c r="B3" s="766"/>
      <c r="C3" s="766"/>
      <c r="D3" s="766"/>
      <c r="E3" s="766"/>
      <c r="F3" s="766"/>
      <c r="G3" s="766"/>
      <c r="H3" s="766"/>
      <c r="I3" s="766"/>
      <c r="J3" s="766"/>
      <c r="K3" s="766"/>
      <c r="L3" s="766"/>
      <c r="M3" s="766"/>
      <c r="N3" s="766"/>
      <c r="O3" s="766"/>
      <c r="P3" s="766"/>
      <c r="Q3" s="766"/>
      <c r="R3" s="766"/>
      <c r="S3" s="766"/>
      <c r="T3" s="766"/>
      <c r="U3" s="766"/>
      <c r="V3" s="766"/>
      <c r="W3" s="766"/>
      <c r="X3" s="766"/>
      <c r="Y3" s="766"/>
      <c r="Z3" s="766"/>
      <c r="AA3" s="766"/>
      <c r="AB3" s="766"/>
      <c r="AC3" s="766"/>
      <c r="AD3" s="766"/>
      <c r="AE3" s="766"/>
      <c r="AF3" s="766"/>
      <c r="AG3" s="766"/>
      <c r="AH3" s="766"/>
      <c r="AI3" s="766"/>
      <c r="AJ3" s="766"/>
      <c r="AK3" s="766"/>
      <c r="AL3" s="766"/>
      <c r="AM3" s="766"/>
      <c r="AN3" s="766"/>
      <c r="AO3" s="766"/>
      <c r="AP3" s="766"/>
      <c r="AQ3" s="766"/>
      <c r="AR3" s="766"/>
      <c r="AS3" s="766"/>
      <c r="AT3" s="766"/>
      <c r="AU3" s="766"/>
      <c r="AV3" s="766"/>
      <c r="AW3" s="766"/>
      <c r="AX3" s="766"/>
      <c r="AY3" s="766"/>
      <c r="AZ3" s="766"/>
      <c r="BA3" s="766"/>
      <c r="BB3" s="766"/>
      <c r="BC3" s="766"/>
      <c r="BD3" s="766"/>
      <c r="BE3" s="766"/>
      <c r="BF3" s="766"/>
      <c r="BG3" s="766"/>
      <c r="BH3" s="766"/>
    </row>
    <row r="4" spans="1:60" ht="35.25" customHeight="1">
      <c r="A4" s="766" t="s">
        <v>431</v>
      </c>
      <c r="B4" s="766"/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766"/>
      <c r="AF4" s="766"/>
      <c r="AG4" s="766"/>
      <c r="AH4" s="766"/>
      <c r="AI4" s="766"/>
      <c r="AJ4" s="766"/>
      <c r="AK4" s="766"/>
      <c r="AL4" s="766"/>
      <c r="AM4" s="766"/>
      <c r="AN4" s="766"/>
      <c r="AO4" s="766"/>
      <c r="AP4" s="766"/>
      <c r="AQ4" s="766"/>
      <c r="AR4" s="766"/>
      <c r="AS4" s="766"/>
      <c r="AT4" s="766"/>
      <c r="AU4" s="766"/>
      <c r="AV4" s="766"/>
      <c r="AW4" s="766"/>
      <c r="AX4" s="766"/>
      <c r="AY4" s="766"/>
      <c r="AZ4" s="766"/>
      <c r="BA4" s="766"/>
      <c r="BB4" s="766"/>
      <c r="BC4" s="766"/>
      <c r="BD4" s="766"/>
      <c r="BE4" s="766"/>
      <c r="BF4" s="766"/>
      <c r="BG4" s="766"/>
      <c r="BH4" s="766"/>
    </row>
    <row r="5" spans="1:60" ht="12" customHeight="1"/>
    <row r="6" spans="1:60" s="190" customFormat="1" ht="32.25" customHeight="1">
      <c r="A6" s="189" t="s">
        <v>438</v>
      </c>
    </row>
    <row r="7" spans="1:60" s="190" customFormat="1" ht="30.75">
      <c r="A7" s="190" t="s">
        <v>467</v>
      </c>
    </row>
    <row r="8" spans="1:60" s="190" customFormat="1" ht="32.25" customHeight="1">
      <c r="A8" s="190" t="s">
        <v>397</v>
      </c>
    </row>
    <row r="9" spans="1:60" s="190" customFormat="1" ht="32.25" customHeight="1">
      <c r="A9" s="190" t="s">
        <v>191</v>
      </c>
    </row>
    <row r="10" spans="1:60" s="190" customFormat="1" ht="32.25" customHeight="1">
      <c r="A10" s="190" t="s">
        <v>193</v>
      </c>
    </row>
    <row r="11" spans="1:60" s="190" customFormat="1" ht="32.25" customHeight="1">
      <c r="A11" s="190" t="s">
        <v>194</v>
      </c>
    </row>
    <row r="12" spans="1:60" s="190" customFormat="1" ht="32.25" customHeight="1">
      <c r="A12" s="190" t="s">
        <v>192</v>
      </c>
    </row>
    <row r="13" spans="1:60" s="180" customFormat="1" ht="23.25" customHeight="1">
      <c r="A13" s="763" t="s">
        <v>17</v>
      </c>
      <c r="B13" s="764"/>
      <c r="C13" s="764"/>
      <c r="D13" s="764"/>
      <c r="E13" s="764"/>
      <c r="F13" s="764"/>
      <c r="G13" s="764"/>
      <c r="H13" s="764"/>
      <c r="I13" s="764"/>
      <c r="J13" s="764"/>
      <c r="K13" s="764"/>
      <c r="L13" s="764"/>
      <c r="M13" s="764"/>
      <c r="N13" s="764"/>
      <c r="O13" s="764"/>
      <c r="P13" s="764"/>
      <c r="Q13" s="764"/>
      <c r="R13" s="764"/>
      <c r="S13" s="764"/>
      <c r="T13" s="764"/>
      <c r="U13" s="764"/>
      <c r="V13" s="764"/>
      <c r="W13" s="764"/>
      <c r="X13" s="764"/>
      <c r="Y13" s="764"/>
      <c r="Z13" s="764"/>
      <c r="AA13" s="764"/>
      <c r="AB13" s="764"/>
      <c r="AC13" s="764"/>
      <c r="AD13" s="765"/>
      <c r="AE13" s="763" t="s">
        <v>42</v>
      </c>
      <c r="AF13" s="764"/>
      <c r="AG13" s="764"/>
      <c r="AH13" s="764"/>
      <c r="AI13" s="764"/>
      <c r="AJ13" s="765"/>
      <c r="AK13" s="768" t="s">
        <v>329</v>
      </c>
      <c r="AL13" s="775"/>
      <c r="AM13" s="769"/>
      <c r="AN13" s="196" t="s">
        <v>323</v>
      </c>
      <c r="AO13" s="364"/>
      <c r="AP13" s="365" t="s">
        <v>22</v>
      </c>
      <c r="AQ13" s="365" t="s">
        <v>22</v>
      </c>
      <c r="AR13" s="365" t="s">
        <v>332</v>
      </c>
      <c r="AS13" s="364" t="s">
        <v>49</v>
      </c>
      <c r="AT13" s="196" t="s">
        <v>323</v>
      </c>
    </row>
    <row r="14" spans="1:60" s="180" customFormat="1" ht="24.75" customHeight="1">
      <c r="A14" s="768" t="s">
        <v>195</v>
      </c>
      <c r="B14" s="769"/>
      <c r="C14" s="768" t="s">
        <v>196</v>
      </c>
      <c r="D14" s="769"/>
      <c r="E14" s="768" t="s">
        <v>197</v>
      </c>
      <c r="F14" s="769"/>
      <c r="G14" s="768" t="s">
        <v>198</v>
      </c>
      <c r="H14" s="769"/>
      <c r="I14" s="768" t="s">
        <v>199</v>
      </c>
      <c r="J14" s="769"/>
      <c r="K14" s="768" t="s">
        <v>200</v>
      </c>
      <c r="L14" s="769"/>
      <c r="M14" s="768" t="s">
        <v>201</v>
      </c>
      <c r="N14" s="769"/>
      <c r="O14" s="768" t="s">
        <v>202</v>
      </c>
      <c r="P14" s="769"/>
      <c r="Q14" s="768" t="s">
        <v>111</v>
      </c>
      <c r="R14" s="769"/>
      <c r="S14" s="768" t="s">
        <v>112</v>
      </c>
      <c r="T14" s="769"/>
      <c r="U14" s="768" t="s">
        <v>113</v>
      </c>
      <c r="V14" s="769"/>
      <c r="W14" s="768" t="s">
        <v>114</v>
      </c>
      <c r="X14" s="769"/>
      <c r="Y14" s="768" t="s">
        <v>115</v>
      </c>
      <c r="Z14" s="769"/>
      <c r="AA14" s="768" t="s">
        <v>116</v>
      </c>
      <c r="AB14" s="769"/>
      <c r="AC14" s="768" t="s">
        <v>20</v>
      </c>
      <c r="AD14" s="769"/>
      <c r="AE14" s="763" t="s">
        <v>43</v>
      </c>
      <c r="AF14" s="764"/>
      <c r="AG14" s="765"/>
      <c r="AH14" s="763" t="s">
        <v>180</v>
      </c>
      <c r="AI14" s="764"/>
      <c r="AJ14" s="765"/>
      <c r="AK14" s="772" t="s">
        <v>27</v>
      </c>
      <c r="AL14" s="773"/>
      <c r="AM14" s="774"/>
      <c r="AN14" s="197" t="s">
        <v>73</v>
      </c>
      <c r="AO14" s="193" t="s">
        <v>22</v>
      </c>
      <c r="AP14" s="367" t="s">
        <v>66</v>
      </c>
      <c r="AQ14" s="367" t="s">
        <v>68</v>
      </c>
      <c r="AR14" s="367" t="s">
        <v>333</v>
      </c>
      <c r="AS14" s="191" t="s">
        <v>72</v>
      </c>
      <c r="AT14" s="197" t="s">
        <v>73</v>
      </c>
    </row>
    <row r="15" spans="1:60" s="180" customFormat="1" ht="24.75" customHeight="1">
      <c r="A15" s="770"/>
      <c r="B15" s="771"/>
      <c r="C15" s="770"/>
      <c r="D15" s="771"/>
      <c r="E15" s="770"/>
      <c r="F15" s="771"/>
      <c r="G15" s="770"/>
      <c r="H15" s="771"/>
      <c r="I15" s="770"/>
      <c r="J15" s="771"/>
      <c r="K15" s="770"/>
      <c r="L15" s="771"/>
      <c r="M15" s="770"/>
      <c r="N15" s="771"/>
      <c r="O15" s="770"/>
      <c r="P15" s="771"/>
      <c r="Q15" s="770"/>
      <c r="R15" s="771"/>
      <c r="S15" s="770"/>
      <c r="T15" s="771"/>
      <c r="U15" s="770"/>
      <c r="V15" s="771"/>
      <c r="W15" s="770"/>
      <c r="X15" s="771"/>
      <c r="Y15" s="770"/>
      <c r="Z15" s="771"/>
      <c r="AA15" s="770"/>
      <c r="AB15" s="771"/>
      <c r="AC15" s="770"/>
      <c r="AD15" s="771"/>
      <c r="AE15" s="758" t="s">
        <v>21</v>
      </c>
      <c r="AF15" s="192" t="s">
        <v>22</v>
      </c>
      <c r="AG15" s="758" t="s">
        <v>20</v>
      </c>
      <c r="AH15" s="758" t="s">
        <v>21</v>
      </c>
      <c r="AI15" s="192" t="s">
        <v>22</v>
      </c>
      <c r="AJ15" s="758" t="s">
        <v>20</v>
      </c>
      <c r="AK15" s="758" t="s">
        <v>21</v>
      </c>
      <c r="AL15" s="192" t="s">
        <v>22</v>
      </c>
      <c r="AM15" s="758" t="s">
        <v>20</v>
      </c>
      <c r="AN15" s="367" t="s">
        <v>327</v>
      </c>
      <c r="AO15" s="193" t="s">
        <v>324</v>
      </c>
      <c r="AP15" s="367" t="s">
        <v>67</v>
      </c>
      <c r="AQ15" s="367" t="s">
        <v>67</v>
      </c>
      <c r="AR15" s="367" t="s">
        <v>334</v>
      </c>
      <c r="AS15" s="193" t="s">
        <v>73</v>
      </c>
      <c r="AT15" s="193" t="s">
        <v>74</v>
      </c>
    </row>
    <row r="16" spans="1:60" s="180" customFormat="1" ht="21.75" customHeight="1">
      <c r="A16" s="758" t="s">
        <v>18</v>
      </c>
      <c r="B16" s="758" t="s">
        <v>19</v>
      </c>
      <c r="C16" s="758" t="s">
        <v>18</v>
      </c>
      <c r="D16" s="758" t="s">
        <v>19</v>
      </c>
      <c r="E16" s="758" t="s">
        <v>18</v>
      </c>
      <c r="F16" s="758" t="s">
        <v>19</v>
      </c>
      <c r="G16" s="758" t="s">
        <v>18</v>
      </c>
      <c r="H16" s="758" t="s">
        <v>19</v>
      </c>
      <c r="I16" s="758" t="s">
        <v>18</v>
      </c>
      <c r="J16" s="758" t="s">
        <v>19</v>
      </c>
      <c r="K16" s="758" t="s">
        <v>18</v>
      </c>
      <c r="L16" s="758" t="s">
        <v>19</v>
      </c>
      <c r="M16" s="758" t="s">
        <v>18</v>
      </c>
      <c r="N16" s="758" t="s">
        <v>19</v>
      </c>
      <c r="O16" s="758" t="s">
        <v>18</v>
      </c>
      <c r="P16" s="758" t="s">
        <v>19</v>
      </c>
      <c r="Q16" s="758" t="s">
        <v>18</v>
      </c>
      <c r="R16" s="758" t="s">
        <v>19</v>
      </c>
      <c r="S16" s="758" t="s">
        <v>18</v>
      </c>
      <c r="T16" s="758" t="s">
        <v>19</v>
      </c>
      <c r="U16" s="758" t="s">
        <v>18</v>
      </c>
      <c r="V16" s="758" t="s">
        <v>19</v>
      </c>
      <c r="W16" s="758" t="s">
        <v>18</v>
      </c>
      <c r="X16" s="758" t="s">
        <v>19</v>
      </c>
      <c r="Y16" s="758" t="s">
        <v>18</v>
      </c>
      <c r="Z16" s="758" t="s">
        <v>19</v>
      </c>
      <c r="AA16" s="758" t="s">
        <v>18</v>
      </c>
      <c r="AB16" s="758" t="s">
        <v>19</v>
      </c>
      <c r="AC16" s="758" t="s">
        <v>18</v>
      </c>
      <c r="AD16" s="758" t="s">
        <v>19</v>
      </c>
      <c r="AE16" s="767"/>
      <c r="AF16" s="367" t="s">
        <v>330</v>
      </c>
      <c r="AG16" s="767"/>
      <c r="AH16" s="767"/>
      <c r="AI16" s="367" t="s">
        <v>330</v>
      </c>
      <c r="AJ16" s="767"/>
      <c r="AK16" s="767"/>
      <c r="AL16" s="367" t="s">
        <v>330</v>
      </c>
      <c r="AM16" s="767"/>
      <c r="AN16" s="367" t="s">
        <v>328</v>
      </c>
      <c r="AO16" s="193" t="s">
        <v>439</v>
      </c>
      <c r="AP16" s="367" t="s">
        <v>325</v>
      </c>
      <c r="AQ16" s="367" t="s">
        <v>325</v>
      </c>
      <c r="AR16" s="367" t="s">
        <v>22</v>
      </c>
      <c r="AS16" s="193" t="s">
        <v>74</v>
      </c>
      <c r="AT16" s="367" t="s">
        <v>327</v>
      </c>
    </row>
    <row r="17" spans="1:62" s="180" customFormat="1" ht="21.75" customHeight="1">
      <c r="A17" s="759"/>
      <c r="B17" s="759"/>
      <c r="C17" s="759"/>
      <c r="D17" s="759"/>
      <c r="E17" s="759"/>
      <c r="F17" s="759"/>
      <c r="G17" s="759"/>
      <c r="H17" s="759"/>
      <c r="I17" s="759"/>
      <c r="J17" s="759"/>
      <c r="K17" s="759"/>
      <c r="L17" s="759"/>
      <c r="M17" s="759"/>
      <c r="N17" s="759"/>
      <c r="O17" s="759"/>
      <c r="P17" s="759"/>
      <c r="Q17" s="759"/>
      <c r="R17" s="759"/>
      <c r="S17" s="759"/>
      <c r="T17" s="759"/>
      <c r="U17" s="759"/>
      <c r="V17" s="759"/>
      <c r="W17" s="759"/>
      <c r="X17" s="759"/>
      <c r="Y17" s="759"/>
      <c r="Z17" s="759"/>
      <c r="AA17" s="759"/>
      <c r="AB17" s="759"/>
      <c r="AC17" s="759"/>
      <c r="AD17" s="759"/>
      <c r="AE17" s="759"/>
      <c r="AF17" s="366" t="s">
        <v>331</v>
      </c>
      <c r="AG17" s="759"/>
      <c r="AH17" s="759"/>
      <c r="AI17" s="366" t="s">
        <v>331</v>
      </c>
      <c r="AJ17" s="759"/>
      <c r="AK17" s="759"/>
      <c r="AL17" s="366" t="s">
        <v>331</v>
      </c>
      <c r="AM17" s="759"/>
      <c r="AN17" s="198"/>
      <c r="AO17" s="368"/>
      <c r="AP17" s="366" t="s">
        <v>326</v>
      </c>
      <c r="AQ17" s="366" t="s">
        <v>326</v>
      </c>
      <c r="AR17" s="194" t="s">
        <v>25</v>
      </c>
      <c r="AS17" s="194"/>
      <c r="AT17" s="367" t="s">
        <v>328</v>
      </c>
    </row>
    <row r="18" spans="1:62" s="185" customFormat="1" ht="28.5" customHeight="1">
      <c r="A18" s="183"/>
      <c r="B18" s="173">
        <f t="shared" ref="B18" si="2">IF(A18=0,0,IF(A18&lt;10,1,IF(MOD(A18,30)&lt;10,ROUNDDOWN(A18/30,0),ROUNDUP(A18/30,0))))</f>
        <v>0</v>
      </c>
      <c r="C18" s="183"/>
      <c r="D18" s="173">
        <f t="shared" ref="D18" si="3">IF(C18=0,0,IF(C18&lt;10,1,IF(MOD(C18,30)&lt;10,ROUNDDOWN(C18/30,0),ROUNDUP(C18/30,0))))</f>
        <v>0</v>
      </c>
      <c r="E18" s="183"/>
      <c r="F18" s="173">
        <f>IF(E18=0,0,IF(E18&lt;10,1,IF(MOD(E18,40)&lt;10,ROUNDDOWN(E18/40,0),ROUNDUP(E18/40,0))))</f>
        <v>0</v>
      </c>
      <c r="G18" s="183"/>
      <c r="H18" s="363">
        <f>IF(G18=0,0,IF(G18&lt;10,1,IF(MOD(G18,40)&lt;10,ROUNDDOWN(G18/40,0),ROUNDUP(G18/40,0))))</f>
        <v>0</v>
      </c>
      <c r="I18" s="183"/>
      <c r="J18" s="173">
        <f>IF(I18=0,0,IF(I18&lt;10,1,IF(MOD(I18,40)&lt;10,ROUNDDOWN(I18/40,0),ROUNDUP(I18/40,0))))</f>
        <v>0</v>
      </c>
      <c r="K18" s="183"/>
      <c r="L18" s="173">
        <f>IF(K18=0,0,IF(K18&lt;10,1,IF(MOD(K18,40)&lt;10,ROUNDDOWN(K18/40,0),ROUNDUP(K18/40,0))))</f>
        <v>0</v>
      </c>
      <c r="M18" s="183"/>
      <c r="N18" s="173">
        <f>IF(M18=0,0,IF(M18&lt;10,1,IF(MOD(M18,40)&lt;10,ROUNDDOWN(M18/40,0),ROUNDUP(M18/40,0))))</f>
        <v>0</v>
      </c>
      <c r="O18" s="183"/>
      <c r="P18" s="173">
        <f>IF(O18=0,0,IF(O18&lt;10,1,IF(MOD(O18,40)&lt;10,ROUNDDOWN(O18/40,0),ROUNDUP(O18/40,0))))</f>
        <v>0</v>
      </c>
      <c r="Q18" s="183"/>
      <c r="R18" s="173">
        <f>IF(Q18=0,0,IF(Q18&lt;10,1,IF(MOD(Q18,40)&lt;10,ROUNDDOWN(Q18/40,0),ROUNDUP(Q18/40,0))))</f>
        <v>0</v>
      </c>
      <c r="S18" s="183"/>
      <c r="T18" s="173">
        <f>IF(S18=0,0,IF(S18&lt;10,1,IF(MOD(S18,40)&lt;10,ROUNDDOWN(S18/40,0),ROUNDUP(S18/40,0))))</f>
        <v>0</v>
      </c>
      <c r="U18" s="183"/>
      <c r="V18" s="173">
        <f>IF(U18=0,0,IF(U18&lt;10,1,IF(MOD(U18,40)&lt;10,ROUNDDOWN(U18/40,0),ROUNDUP(U18/40,0))))</f>
        <v>0</v>
      </c>
      <c r="W18" s="183"/>
      <c r="X18" s="173">
        <f>IF(W18=0,0,IF(W18&lt;10,1,IF(MOD(W18,40)&lt;10,ROUNDDOWN(W18/40,0),ROUNDUP(W18/40,0))))</f>
        <v>0</v>
      </c>
      <c r="Y18" s="183"/>
      <c r="Z18" s="173">
        <f>IF(Y18=0,0,IF(Y18&lt;10,1,IF(MOD(Y18,40)&lt;10,ROUNDDOWN(Y18/40,0),ROUNDUP(Y18/40,0))))</f>
        <v>0</v>
      </c>
      <c r="AA18" s="183"/>
      <c r="AB18" s="173">
        <f>IF(AA18=0,0,IF(AA18&lt;10,1,IF(MOD(AA18,40)&lt;10,ROUNDDOWN(AA18/40,0),ROUNDUP(AA18/40,0))))</f>
        <v>0</v>
      </c>
      <c r="AC18" s="179">
        <f>A18+C18+E18+G18+I18+K18+M18+O18+Q18+S18+U18+W18+Y18+AA18</f>
        <v>0</v>
      </c>
      <c r="AD18" s="179">
        <f>B18+D18+F18+H18+J18+L18+N18+P18+R18+T18+V18+X18+Z18+AB18</f>
        <v>0</v>
      </c>
      <c r="AE18" s="183"/>
      <c r="AF18" s="183"/>
      <c r="AG18" s="220">
        <f>SUM(AE18)+AF18</f>
        <v>0</v>
      </c>
      <c r="AH18" s="177">
        <f t="shared" ref="AH18" si="4">IF(AC18&lt;=0,0,IF(AC18&lt;=359,1,IF(AC18&lt;=719,2,IF(AC18&lt;=1079,3,IF(AC18&lt;=1679,4,IF(AC18&lt;=1680,5,IF(AC18&lt;=1680,1,5)))))))</f>
        <v>0</v>
      </c>
      <c r="AI18" s="178">
        <f>IF((A18+C18+E18+G18+I18+K18+M18+O18)&lt;=0,0,IF((A18+C18+E18+G18+I18+K18+M18+O18)&lt;=20,1,IF((A18+C18+E18+G18+I18+K18+M18+O18)&lt;=40,2,IF((A18+C18+E18+G18+I18+K18+M18+O18)&lt;=60,3,IF((A18+C18+E18+G18+I18+K18+M18+O18)&lt;=80,4,IF((A18+C18+E18+G18+I18+K18+M18+O18)&lt;=100,5,IF((A18+C18+E18+G18+I18+K18+M18+O18)&lt;=120,6,0)))))))+((R18+T18+V18+X18+Z18+AB18)*2)</f>
        <v>0</v>
      </c>
      <c r="AJ18" s="220">
        <f>SUM(AH18)+AI18</f>
        <v>0</v>
      </c>
      <c r="AK18" s="179">
        <f>SUM(AE18)-AH18</f>
        <v>0</v>
      </c>
      <c r="AL18" s="179">
        <f>SUM(AF18)-AI18</f>
        <v>0</v>
      </c>
      <c r="AM18" s="179">
        <f>SUM(AG18)-AJ18</f>
        <v>0</v>
      </c>
      <c r="AN18" s="221" t="e">
        <f>SUM(AM18)/AJ18*100</f>
        <v>#DIV/0!</v>
      </c>
      <c r="AO18" s="183"/>
      <c r="AP18" s="183"/>
      <c r="AQ18" s="183"/>
      <c r="AR18" s="183"/>
      <c r="AS18" s="179">
        <f>SUM(AM18)-AO18-AP18+AQ18+AR18</f>
        <v>0</v>
      </c>
      <c r="AT18" s="221" t="e">
        <f>SUM(AS18)/AJ18*100</f>
        <v>#DIV/0!</v>
      </c>
    </row>
    <row r="19" spans="1:62" s="181" customFormat="1" ht="12" customHeight="1"/>
    <row r="20" spans="1:62" s="180" customFormat="1" ht="29.25" customHeight="1">
      <c r="A20" s="180" t="s">
        <v>472</v>
      </c>
    </row>
    <row r="21" spans="1:62" s="180" customFormat="1" ht="28.5" customHeight="1">
      <c r="A21" s="760" t="s">
        <v>471</v>
      </c>
      <c r="B21" s="761"/>
      <c r="C21" s="761"/>
      <c r="D21" s="761"/>
      <c r="E21" s="761"/>
      <c r="F21" s="761"/>
      <c r="G21" s="761"/>
      <c r="H21" s="761"/>
      <c r="I21" s="761"/>
      <c r="J21" s="761"/>
      <c r="K21" s="761"/>
      <c r="L21" s="761"/>
      <c r="M21" s="761"/>
      <c r="N21" s="761"/>
      <c r="O21" s="761"/>
      <c r="P21" s="761"/>
      <c r="Q21" s="761"/>
      <c r="R21" s="761"/>
      <c r="S21" s="761"/>
      <c r="T21" s="761"/>
      <c r="U21" s="761"/>
      <c r="V21" s="761"/>
      <c r="W21" s="761"/>
      <c r="X21" s="761"/>
      <c r="Y21" s="761"/>
      <c r="Z21" s="761"/>
      <c r="AA21" s="761"/>
      <c r="AB21" s="761"/>
      <c r="AC21" s="762"/>
      <c r="AD21" s="763" t="s">
        <v>335</v>
      </c>
      <c r="AE21" s="764"/>
      <c r="AF21" s="765"/>
      <c r="AG21" s="763" t="s">
        <v>186</v>
      </c>
      <c r="AH21" s="764"/>
      <c r="AI21" s="765"/>
      <c r="AJ21" s="776" t="s">
        <v>322</v>
      </c>
      <c r="AK21" s="777"/>
      <c r="AL21" s="777"/>
      <c r="AM21" s="777"/>
      <c r="AN21" s="777"/>
      <c r="AO21" s="777"/>
      <c r="AP21" s="777"/>
      <c r="AQ21" s="777"/>
      <c r="AR21" s="777"/>
      <c r="AS21" s="777"/>
      <c r="AT21" s="777"/>
      <c r="AU21" s="777"/>
      <c r="AV21" s="777"/>
      <c r="AW21" s="777"/>
      <c r="AX21" s="777"/>
      <c r="AY21" s="777"/>
      <c r="AZ21" s="777"/>
      <c r="BA21" s="777"/>
      <c r="BB21" s="777"/>
      <c r="BC21" s="777"/>
      <c r="BD21" s="777"/>
      <c r="BE21" s="777"/>
      <c r="BF21" s="777"/>
      <c r="BG21" s="777"/>
      <c r="BH21" s="777"/>
      <c r="BI21" s="777"/>
      <c r="BJ21" s="778"/>
    </row>
    <row r="22" spans="1:62" s="181" customFormat="1" ht="21.75" customHeight="1">
      <c r="A22" s="748" t="s">
        <v>21</v>
      </c>
      <c r="B22" s="748" t="s">
        <v>308</v>
      </c>
      <c r="C22" s="748" t="s">
        <v>64</v>
      </c>
      <c r="D22" s="748" t="s">
        <v>187</v>
      </c>
      <c r="E22" s="748" t="s">
        <v>188</v>
      </c>
      <c r="F22" s="748" t="s">
        <v>309</v>
      </c>
      <c r="G22" s="748" t="s">
        <v>310</v>
      </c>
      <c r="H22" s="748" t="s">
        <v>311</v>
      </c>
      <c r="I22" s="748" t="s">
        <v>312</v>
      </c>
      <c r="J22" s="748" t="s">
        <v>313</v>
      </c>
      <c r="K22" s="748" t="s">
        <v>189</v>
      </c>
      <c r="L22" s="748" t="s">
        <v>190</v>
      </c>
      <c r="M22" s="748" t="s">
        <v>314</v>
      </c>
      <c r="N22" s="748" t="s">
        <v>315</v>
      </c>
      <c r="O22" s="748" t="s">
        <v>316</v>
      </c>
      <c r="P22" s="748" t="s">
        <v>317</v>
      </c>
      <c r="Q22" s="748" t="s">
        <v>318</v>
      </c>
      <c r="R22" s="748" t="s">
        <v>319</v>
      </c>
      <c r="S22" s="748" t="s">
        <v>320</v>
      </c>
      <c r="T22" s="748" t="s">
        <v>398</v>
      </c>
      <c r="U22" s="748" t="s">
        <v>321</v>
      </c>
      <c r="V22" s="748" t="s">
        <v>402</v>
      </c>
      <c r="W22" s="748" t="s">
        <v>403</v>
      </c>
      <c r="X22" s="748" t="s">
        <v>400</v>
      </c>
      <c r="Y22" s="748" t="s">
        <v>401</v>
      </c>
      <c r="Z22" s="748" t="s">
        <v>405</v>
      </c>
      <c r="AA22" s="754" t="s">
        <v>448</v>
      </c>
      <c r="AB22" s="754" t="s">
        <v>449</v>
      </c>
      <c r="AC22" s="757" t="s">
        <v>48</v>
      </c>
      <c r="AD22" s="751" t="s">
        <v>21</v>
      </c>
      <c r="AE22" s="751" t="s">
        <v>25</v>
      </c>
      <c r="AF22" s="751" t="s">
        <v>20</v>
      </c>
      <c r="AG22" s="751" t="s">
        <v>21</v>
      </c>
      <c r="AH22" s="751" t="s">
        <v>25</v>
      </c>
      <c r="AI22" s="751" t="s">
        <v>20</v>
      </c>
      <c r="AJ22" s="748" t="s">
        <v>21</v>
      </c>
      <c r="AK22" s="748" t="s">
        <v>308</v>
      </c>
      <c r="AL22" s="748" t="s">
        <v>64</v>
      </c>
      <c r="AM22" s="748" t="s">
        <v>187</v>
      </c>
      <c r="AN22" s="748" t="s">
        <v>188</v>
      </c>
      <c r="AO22" s="748" t="s">
        <v>309</v>
      </c>
      <c r="AP22" s="748" t="s">
        <v>310</v>
      </c>
      <c r="AQ22" s="748" t="s">
        <v>311</v>
      </c>
      <c r="AR22" s="748" t="s">
        <v>312</v>
      </c>
      <c r="AS22" s="748" t="s">
        <v>313</v>
      </c>
      <c r="AT22" s="748" t="s">
        <v>189</v>
      </c>
      <c r="AU22" s="748" t="s">
        <v>190</v>
      </c>
      <c r="AV22" s="748" t="s">
        <v>314</v>
      </c>
      <c r="AW22" s="748" t="s">
        <v>315</v>
      </c>
      <c r="AX22" s="748" t="s">
        <v>316</v>
      </c>
      <c r="AY22" s="748" t="s">
        <v>317</v>
      </c>
      <c r="AZ22" s="748" t="s">
        <v>318</v>
      </c>
      <c r="BA22" s="748" t="s">
        <v>319</v>
      </c>
      <c r="BB22" s="748" t="s">
        <v>320</v>
      </c>
      <c r="BC22" s="748" t="s">
        <v>398</v>
      </c>
      <c r="BD22" s="748" t="s">
        <v>321</v>
      </c>
      <c r="BE22" s="748" t="s">
        <v>402</v>
      </c>
      <c r="BF22" s="748" t="s">
        <v>403</v>
      </c>
      <c r="BG22" s="748" t="s">
        <v>400</v>
      </c>
      <c r="BH22" s="748" t="s">
        <v>401</v>
      </c>
      <c r="BI22" s="748" t="s">
        <v>405</v>
      </c>
      <c r="BJ22" s="757" t="s">
        <v>48</v>
      </c>
    </row>
    <row r="23" spans="1:62" s="181" customFormat="1" ht="21.75" customHeight="1">
      <c r="A23" s="749"/>
      <c r="B23" s="749"/>
      <c r="C23" s="749"/>
      <c r="D23" s="749"/>
      <c r="E23" s="749"/>
      <c r="F23" s="749"/>
      <c r="G23" s="749"/>
      <c r="H23" s="749"/>
      <c r="I23" s="749"/>
      <c r="J23" s="749"/>
      <c r="K23" s="749"/>
      <c r="L23" s="749"/>
      <c r="M23" s="749"/>
      <c r="N23" s="749"/>
      <c r="O23" s="749"/>
      <c r="P23" s="749"/>
      <c r="Q23" s="749"/>
      <c r="R23" s="749"/>
      <c r="S23" s="749"/>
      <c r="T23" s="749"/>
      <c r="U23" s="749"/>
      <c r="V23" s="749"/>
      <c r="W23" s="749"/>
      <c r="X23" s="749"/>
      <c r="Y23" s="749"/>
      <c r="Z23" s="749"/>
      <c r="AA23" s="755"/>
      <c r="AB23" s="755"/>
      <c r="AC23" s="757"/>
      <c r="AD23" s="752"/>
      <c r="AE23" s="752"/>
      <c r="AF23" s="752"/>
      <c r="AG23" s="752"/>
      <c r="AH23" s="752"/>
      <c r="AI23" s="752"/>
      <c r="AJ23" s="749"/>
      <c r="AK23" s="749"/>
      <c r="AL23" s="749"/>
      <c r="AM23" s="749"/>
      <c r="AN23" s="749"/>
      <c r="AO23" s="749"/>
      <c r="AP23" s="749"/>
      <c r="AQ23" s="749"/>
      <c r="AR23" s="749"/>
      <c r="AS23" s="749"/>
      <c r="AT23" s="749"/>
      <c r="AU23" s="749"/>
      <c r="AV23" s="749"/>
      <c r="AW23" s="749"/>
      <c r="AX23" s="749"/>
      <c r="AY23" s="749"/>
      <c r="AZ23" s="749"/>
      <c r="BA23" s="749"/>
      <c r="BB23" s="749"/>
      <c r="BC23" s="749"/>
      <c r="BD23" s="749"/>
      <c r="BE23" s="749"/>
      <c r="BF23" s="749"/>
      <c r="BG23" s="749"/>
      <c r="BH23" s="749"/>
      <c r="BI23" s="749"/>
      <c r="BJ23" s="757"/>
    </row>
    <row r="24" spans="1:62" s="181" customFormat="1" ht="80.25" customHeight="1">
      <c r="A24" s="750"/>
      <c r="B24" s="750"/>
      <c r="C24" s="750"/>
      <c r="D24" s="750"/>
      <c r="E24" s="750"/>
      <c r="F24" s="750"/>
      <c r="G24" s="750"/>
      <c r="H24" s="750"/>
      <c r="I24" s="750"/>
      <c r="J24" s="750"/>
      <c r="K24" s="750"/>
      <c r="L24" s="750"/>
      <c r="M24" s="750"/>
      <c r="N24" s="750"/>
      <c r="O24" s="750"/>
      <c r="P24" s="750"/>
      <c r="Q24" s="750"/>
      <c r="R24" s="750"/>
      <c r="S24" s="750"/>
      <c r="T24" s="750"/>
      <c r="U24" s="750"/>
      <c r="V24" s="750"/>
      <c r="W24" s="750"/>
      <c r="X24" s="750"/>
      <c r="Y24" s="750"/>
      <c r="Z24" s="750"/>
      <c r="AA24" s="756"/>
      <c r="AB24" s="756"/>
      <c r="AC24" s="757"/>
      <c r="AD24" s="753"/>
      <c r="AE24" s="753"/>
      <c r="AF24" s="753"/>
      <c r="AG24" s="753"/>
      <c r="AH24" s="753"/>
      <c r="AI24" s="753"/>
      <c r="AJ24" s="750"/>
      <c r="AK24" s="750"/>
      <c r="AL24" s="750"/>
      <c r="AM24" s="750"/>
      <c r="AN24" s="750"/>
      <c r="AO24" s="750"/>
      <c r="AP24" s="750"/>
      <c r="AQ24" s="750"/>
      <c r="AR24" s="750"/>
      <c r="AS24" s="750"/>
      <c r="AT24" s="750"/>
      <c r="AU24" s="750"/>
      <c r="AV24" s="750"/>
      <c r="AW24" s="750"/>
      <c r="AX24" s="750"/>
      <c r="AY24" s="750"/>
      <c r="AZ24" s="750"/>
      <c r="BA24" s="750"/>
      <c r="BB24" s="750"/>
      <c r="BC24" s="750"/>
      <c r="BD24" s="750"/>
      <c r="BE24" s="750"/>
      <c r="BF24" s="750"/>
      <c r="BG24" s="750"/>
      <c r="BH24" s="750"/>
      <c r="BI24" s="750"/>
      <c r="BJ24" s="757"/>
    </row>
    <row r="25" spans="1:62" s="185" customFormat="1" ht="30.75" customHeight="1">
      <c r="A25" s="220">
        <f>SUM(AE18)</f>
        <v>0</v>
      </c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372"/>
      <c r="AB25" s="372"/>
      <c r="AC25" s="220">
        <f>SUM(A25:AB25)</f>
        <v>0</v>
      </c>
      <c r="AD25" s="220">
        <f>SUM(AH18)</f>
        <v>0</v>
      </c>
      <c r="AE25" s="220">
        <f t="shared" ref="AE25:AF25" si="5">SUM(AI18)</f>
        <v>0</v>
      </c>
      <c r="AF25" s="220">
        <f t="shared" si="5"/>
        <v>0</v>
      </c>
      <c r="AG25" s="220">
        <f>SUM(AK18)</f>
        <v>0</v>
      </c>
      <c r="AH25" s="220">
        <f>SUM(AL18)</f>
        <v>0</v>
      </c>
      <c r="AI25" s="220">
        <f>SUM(AM18)</f>
        <v>0</v>
      </c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220">
        <f>SUM(AJ25:BI25)</f>
        <v>0</v>
      </c>
    </row>
    <row r="26" spans="1:62" s="185" customFormat="1" ht="29.25" customHeight="1">
      <c r="K26" s="186"/>
      <c r="L26" s="187"/>
      <c r="T26" s="187"/>
      <c r="U26" s="187"/>
      <c r="V26" s="217"/>
      <c r="W26" s="217"/>
      <c r="AA26" s="218" t="s">
        <v>204</v>
      </c>
      <c r="AB26" s="187"/>
      <c r="AC26" s="373">
        <f>SUM(AG18)-AC25</f>
        <v>0</v>
      </c>
      <c r="AD26" s="187"/>
      <c r="AE26" s="187"/>
      <c r="BD26" s="292"/>
      <c r="BH26" s="219" t="s">
        <v>205</v>
      </c>
      <c r="BJ26" s="223">
        <f>SUM(AI25)+BJ25</f>
        <v>0</v>
      </c>
    </row>
    <row r="27" spans="1:62" s="187" customFormat="1" ht="29.25" customHeight="1">
      <c r="K27" s="188"/>
      <c r="X27" s="98"/>
      <c r="AC27" s="188"/>
      <c r="AG27" s="293"/>
      <c r="AH27" s="293"/>
      <c r="AI27" s="293"/>
      <c r="AJ27" s="293"/>
      <c r="AK27" s="293"/>
      <c r="AL27" s="293"/>
      <c r="AM27" s="293"/>
      <c r="AN27" s="293"/>
      <c r="AO27" s="293"/>
      <c r="AP27" s="293"/>
      <c r="AQ27" s="293"/>
      <c r="AR27" s="293"/>
      <c r="AS27" s="293"/>
      <c r="AT27" s="293"/>
      <c r="AU27" s="293"/>
      <c r="AV27" s="293"/>
      <c r="AW27" s="293"/>
      <c r="AX27" s="293"/>
      <c r="AY27" s="293"/>
      <c r="AZ27" s="293"/>
      <c r="BA27" s="293"/>
      <c r="BB27" s="293"/>
      <c r="BC27" s="293"/>
      <c r="BD27" s="293"/>
      <c r="BE27" s="293"/>
      <c r="BG27" s="294" t="s">
        <v>347</v>
      </c>
    </row>
    <row r="28" spans="1:62" s="185" customFormat="1" ht="32.25" customHeight="1">
      <c r="A28" s="202"/>
      <c r="B28" s="369" t="s">
        <v>22</v>
      </c>
      <c r="C28" s="203" t="s">
        <v>22</v>
      </c>
      <c r="D28" s="369" t="s">
        <v>332</v>
      </c>
      <c r="E28" s="204" t="s">
        <v>49</v>
      </c>
      <c r="F28" s="210" t="s">
        <v>323</v>
      </c>
      <c r="G28" s="779" t="s">
        <v>203</v>
      </c>
      <c r="H28" s="780"/>
      <c r="I28" s="780"/>
      <c r="J28" s="780"/>
      <c r="K28" s="780"/>
      <c r="L28" s="780"/>
      <c r="M28" s="780"/>
      <c r="N28" s="780"/>
      <c r="O28" s="780"/>
      <c r="P28" s="780"/>
      <c r="Q28" s="780"/>
      <c r="R28" s="780"/>
      <c r="S28" s="780"/>
      <c r="T28" s="780"/>
      <c r="U28" s="780"/>
      <c r="V28" s="780"/>
      <c r="W28" s="780"/>
      <c r="X28" s="780"/>
      <c r="Y28" s="780"/>
      <c r="Z28" s="780"/>
      <c r="AA28" s="780"/>
      <c r="AB28" s="780"/>
      <c r="AC28" s="780"/>
      <c r="AD28" s="780"/>
      <c r="AE28" s="780"/>
      <c r="AF28" s="780"/>
      <c r="AG28" s="781"/>
    </row>
    <row r="29" spans="1:62" s="185" customFormat="1" ht="40.5" customHeight="1">
      <c r="A29" s="205" t="s">
        <v>22</v>
      </c>
      <c r="B29" s="370" t="s">
        <v>66</v>
      </c>
      <c r="C29" s="182" t="s">
        <v>68</v>
      </c>
      <c r="D29" s="370" t="s">
        <v>333</v>
      </c>
      <c r="E29" s="201" t="s">
        <v>72</v>
      </c>
      <c r="F29" s="370" t="s">
        <v>73</v>
      </c>
      <c r="G29" s="748" t="s">
        <v>21</v>
      </c>
      <c r="H29" s="748" t="s">
        <v>308</v>
      </c>
      <c r="I29" s="748" t="s">
        <v>64</v>
      </c>
      <c r="J29" s="748" t="s">
        <v>187</v>
      </c>
      <c r="K29" s="748" t="s">
        <v>188</v>
      </c>
      <c r="L29" s="748" t="s">
        <v>309</v>
      </c>
      <c r="M29" s="748" t="s">
        <v>310</v>
      </c>
      <c r="N29" s="748" t="s">
        <v>311</v>
      </c>
      <c r="O29" s="748" t="s">
        <v>312</v>
      </c>
      <c r="P29" s="748" t="s">
        <v>313</v>
      </c>
      <c r="Q29" s="748" t="s">
        <v>189</v>
      </c>
      <c r="R29" s="748" t="s">
        <v>190</v>
      </c>
      <c r="S29" s="748" t="s">
        <v>314</v>
      </c>
      <c r="T29" s="748" t="s">
        <v>315</v>
      </c>
      <c r="U29" s="748" t="s">
        <v>316</v>
      </c>
      <c r="V29" s="748" t="s">
        <v>317</v>
      </c>
      <c r="W29" s="748" t="s">
        <v>318</v>
      </c>
      <c r="X29" s="748" t="s">
        <v>319</v>
      </c>
      <c r="Y29" s="748" t="s">
        <v>320</v>
      </c>
      <c r="Z29" s="748" t="s">
        <v>398</v>
      </c>
      <c r="AA29" s="748" t="s">
        <v>321</v>
      </c>
      <c r="AB29" s="748" t="s">
        <v>402</v>
      </c>
      <c r="AC29" s="748" t="s">
        <v>403</v>
      </c>
      <c r="AD29" s="748" t="s">
        <v>400</v>
      </c>
      <c r="AE29" s="748" t="s">
        <v>401</v>
      </c>
      <c r="AF29" s="748" t="s">
        <v>405</v>
      </c>
      <c r="AG29" s="745" t="s">
        <v>48</v>
      </c>
    </row>
    <row r="30" spans="1:62" s="185" customFormat="1" ht="30.75" customHeight="1">
      <c r="A30" s="205" t="s">
        <v>324</v>
      </c>
      <c r="B30" s="370" t="s">
        <v>67</v>
      </c>
      <c r="C30" s="182" t="s">
        <v>67</v>
      </c>
      <c r="D30" s="370" t="s">
        <v>334</v>
      </c>
      <c r="E30" s="200" t="s">
        <v>73</v>
      </c>
      <c r="F30" s="370" t="s">
        <v>74</v>
      </c>
      <c r="G30" s="749"/>
      <c r="H30" s="749"/>
      <c r="I30" s="749"/>
      <c r="J30" s="749"/>
      <c r="K30" s="749"/>
      <c r="L30" s="749"/>
      <c r="M30" s="749"/>
      <c r="N30" s="749"/>
      <c r="O30" s="749"/>
      <c r="P30" s="749"/>
      <c r="Q30" s="749"/>
      <c r="R30" s="749"/>
      <c r="S30" s="749"/>
      <c r="T30" s="749"/>
      <c r="U30" s="749"/>
      <c r="V30" s="749"/>
      <c r="W30" s="749"/>
      <c r="X30" s="749"/>
      <c r="Y30" s="749"/>
      <c r="Z30" s="749"/>
      <c r="AA30" s="749"/>
      <c r="AB30" s="749"/>
      <c r="AC30" s="749"/>
      <c r="AD30" s="749"/>
      <c r="AE30" s="749"/>
      <c r="AF30" s="749"/>
      <c r="AG30" s="746"/>
    </row>
    <row r="31" spans="1:62" s="185" customFormat="1" ht="30.75" customHeight="1">
      <c r="A31" s="205" t="s">
        <v>439</v>
      </c>
      <c r="B31" s="209" t="s">
        <v>325</v>
      </c>
      <c r="C31" s="187" t="s">
        <v>325</v>
      </c>
      <c r="D31" s="370" t="s">
        <v>22</v>
      </c>
      <c r="E31" s="200" t="s">
        <v>74</v>
      </c>
      <c r="F31" s="370" t="s">
        <v>327</v>
      </c>
      <c r="G31" s="749"/>
      <c r="H31" s="749"/>
      <c r="I31" s="749"/>
      <c r="J31" s="749"/>
      <c r="K31" s="749"/>
      <c r="L31" s="749"/>
      <c r="M31" s="749"/>
      <c r="N31" s="749"/>
      <c r="O31" s="749"/>
      <c r="P31" s="749"/>
      <c r="Q31" s="749"/>
      <c r="R31" s="749"/>
      <c r="S31" s="749"/>
      <c r="T31" s="749"/>
      <c r="U31" s="749"/>
      <c r="V31" s="749"/>
      <c r="W31" s="749"/>
      <c r="X31" s="749"/>
      <c r="Y31" s="749"/>
      <c r="Z31" s="749"/>
      <c r="AA31" s="749"/>
      <c r="AB31" s="749"/>
      <c r="AC31" s="749"/>
      <c r="AD31" s="749"/>
      <c r="AE31" s="749"/>
      <c r="AF31" s="749"/>
      <c r="AG31" s="746"/>
      <c r="BF31" s="226" t="s">
        <v>436</v>
      </c>
    </row>
    <row r="32" spans="1:62" s="185" customFormat="1" ht="30.75" customHeight="1">
      <c r="A32" s="206"/>
      <c r="B32" s="371" t="s">
        <v>326</v>
      </c>
      <c r="C32" s="207" t="s">
        <v>326</v>
      </c>
      <c r="D32" s="371" t="s">
        <v>25</v>
      </c>
      <c r="E32" s="208"/>
      <c r="F32" s="371" t="s">
        <v>328</v>
      </c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  <c r="S32" s="750"/>
      <c r="T32" s="750"/>
      <c r="U32" s="750"/>
      <c r="V32" s="750"/>
      <c r="W32" s="750"/>
      <c r="X32" s="750"/>
      <c r="Y32" s="750"/>
      <c r="Z32" s="750"/>
      <c r="AA32" s="750"/>
      <c r="AB32" s="750"/>
      <c r="AC32" s="750"/>
      <c r="AD32" s="750"/>
      <c r="AE32" s="750"/>
      <c r="AF32" s="750"/>
      <c r="AG32" s="747"/>
      <c r="BF32" s="227" t="s">
        <v>435</v>
      </c>
    </row>
    <row r="33" spans="1:39" s="185" customFormat="1" ht="34.5" customHeight="1">
      <c r="A33" s="220">
        <f t="shared" ref="A33:F33" si="6">SUM(AO18)</f>
        <v>0</v>
      </c>
      <c r="B33" s="220">
        <f t="shared" si="6"/>
        <v>0</v>
      </c>
      <c r="C33" s="220">
        <f t="shared" si="6"/>
        <v>0</v>
      </c>
      <c r="D33" s="220">
        <f t="shared" si="6"/>
        <v>0</v>
      </c>
      <c r="E33" s="220">
        <f t="shared" si="6"/>
        <v>0</v>
      </c>
      <c r="F33" s="222" t="e">
        <f t="shared" si="6"/>
        <v>#DIV/0!</v>
      </c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220">
        <f>SUM(G33:AF33)</f>
        <v>0</v>
      </c>
    </row>
    <row r="34" spans="1:39" s="185" customFormat="1" ht="29.25" customHeight="1">
      <c r="K34" s="186"/>
      <c r="L34" s="187"/>
      <c r="X34" s="181"/>
      <c r="AB34" s="187"/>
      <c r="AC34" s="188"/>
      <c r="AE34" s="219" t="s">
        <v>206</v>
      </c>
      <c r="AG34" s="223">
        <f>SUM(A33)-AG33</f>
        <v>0</v>
      </c>
    </row>
    <row r="35" spans="1:39" s="185" customFormat="1" ht="21.75" customHeight="1">
      <c r="K35" s="186"/>
      <c r="L35" s="187"/>
      <c r="X35" s="181"/>
      <c r="AB35" s="187"/>
      <c r="AC35" s="188"/>
      <c r="AD35" s="187"/>
      <c r="AE35" s="187"/>
    </row>
    <row r="36" spans="1:39" ht="29.25">
      <c r="A36" s="189" t="s">
        <v>342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</row>
    <row r="37" spans="1:39" ht="29.25">
      <c r="A37" s="189"/>
      <c r="B37" s="189"/>
      <c r="C37" s="189"/>
      <c r="D37" s="189" t="s">
        <v>450</v>
      </c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</row>
    <row r="38" spans="1:39" ht="33.75" customHeight="1">
      <c r="A38" s="189"/>
      <c r="D38" s="189" t="s">
        <v>336</v>
      </c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</row>
    <row r="39" spans="1:39" ht="30.75" customHeight="1">
      <c r="A39" s="189"/>
      <c r="C39" s="189"/>
      <c r="D39" s="189" t="s">
        <v>337</v>
      </c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</row>
    <row r="40" spans="1:39" ht="29.25">
      <c r="A40" s="189"/>
      <c r="C40" s="189"/>
      <c r="D40" s="189" t="s">
        <v>338</v>
      </c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</row>
    <row r="41" spans="1:39" ht="18.75" customHeight="1"/>
    <row r="42" spans="1:39" ht="16.5" customHeight="1"/>
    <row r="44" spans="1:39" s="99" customFormat="1" ht="33">
      <c r="E44" s="100" t="s">
        <v>477</v>
      </c>
      <c r="F44" s="100"/>
      <c r="G44" s="101"/>
      <c r="Q44" s="100"/>
      <c r="R44" s="100"/>
      <c r="S44" s="100"/>
      <c r="T44" s="100"/>
      <c r="U44" s="100"/>
      <c r="V44" s="100"/>
      <c r="W44" s="100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</row>
    <row r="45" spans="1:39" s="99" customFormat="1" ht="33">
      <c r="E45" s="102" t="s">
        <v>343</v>
      </c>
      <c r="F45" s="102"/>
      <c r="G45" s="102"/>
      <c r="H45" s="103"/>
      <c r="AA45" s="101"/>
      <c r="AB45" s="101"/>
      <c r="AC45" s="101"/>
      <c r="AD45" s="101"/>
      <c r="AE45" s="101"/>
      <c r="AF45" s="101"/>
      <c r="AG45" s="101"/>
      <c r="AH45" s="101"/>
      <c r="AI45" s="101"/>
    </row>
    <row r="46" spans="1:39" s="99" customFormat="1" ht="33">
      <c r="E46" s="102"/>
      <c r="F46" s="102"/>
      <c r="G46" s="102"/>
      <c r="H46" s="103"/>
      <c r="L46" s="101" t="s">
        <v>344</v>
      </c>
      <c r="AA46" s="101"/>
      <c r="AB46" s="101"/>
      <c r="AC46" s="101"/>
      <c r="AD46" s="101"/>
      <c r="AE46" s="101"/>
      <c r="AF46" s="101"/>
      <c r="AG46" s="101"/>
      <c r="AH46" s="101"/>
      <c r="AI46" s="101"/>
    </row>
    <row r="47" spans="1:39" s="99" customFormat="1" ht="33">
      <c r="E47" s="104" t="s">
        <v>345</v>
      </c>
      <c r="F47" s="104"/>
      <c r="G47" s="104"/>
      <c r="H47" s="105"/>
      <c r="AA47" s="101"/>
      <c r="AB47" s="101"/>
      <c r="AC47" s="101"/>
      <c r="AD47" s="101"/>
      <c r="AE47" s="101"/>
      <c r="AF47" s="101"/>
      <c r="AG47" s="101"/>
      <c r="AH47" s="101"/>
      <c r="AI47" s="101"/>
      <c r="AJ47" s="101"/>
      <c r="AK47" s="101"/>
      <c r="AL47" s="101"/>
      <c r="AM47" s="101"/>
    </row>
    <row r="48" spans="1:39" s="99" customFormat="1" ht="33">
      <c r="E48" s="224" t="s">
        <v>346</v>
      </c>
      <c r="F48" s="224"/>
      <c r="G48" s="224"/>
      <c r="H48" s="225"/>
      <c r="AA48" s="101"/>
      <c r="AB48" s="101"/>
      <c r="AC48" s="101"/>
      <c r="AD48" s="101"/>
      <c r="AE48" s="101"/>
      <c r="AF48" s="101"/>
      <c r="AG48" s="101"/>
      <c r="AH48" s="101"/>
      <c r="AI48" s="101"/>
      <c r="AJ48" s="101"/>
      <c r="AK48" s="101"/>
      <c r="AL48" s="101"/>
      <c r="AM48" s="101"/>
    </row>
    <row r="49" spans="1:1" s="99" customFormat="1" ht="35.25">
      <c r="A49" s="109"/>
    </row>
  </sheetData>
  <mergeCells count="154">
    <mergeCell ref="G28:AG28"/>
    <mergeCell ref="A22:A24"/>
    <mergeCell ref="B22:B24"/>
    <mergeCell ref="C22:C24"/>
    <mergeCell ref="D22:D24"/>
    <mergeCell ref="E22:E24"/>
    <mergeCell ref="F22:F24"/>
    <mergeCell ref="G22:G24"/>
    <mergeCell ref="H22:H24"/>
    <mergeCell ref="I22:I24"/>
    <mergeCell ref="P22:P24"/>
    <mergeCell ref="Q22:Q24"/>
    <mergeCell ref="R22:R24"/>
    <mergeCell ref="S22:S24"/>
    <mergeCell ref="T22:T24"/>
    <mergeCell ref="U22:U24"/>
    <mergeCell ref="J22:J24"/>
    <mergeCell ref="K22:K24"/>
    <mergeCell ref="AF22:AF24"/>
    <mergeCell ref="AG22:AG24"/>
    <mergeCell ref="AG21:AI21"/>
    <mergeCell ref="AJ21:BJ21"/>
    <mergeCell ref="BI22:BI24"/>
    <mergeCell ref="BJ22:BJ24"/>
    <mergeCell ref="I16:I17"/>
    <mergeCell ref="J16:J17"/>
    <mergeCell ref="K16:K17"/>
    <mergeCell ref="L16:L17"/>
    <mergeCell ref="M16:M17"/>
    <mergeCell ref="N22:N24"/>
    <mergeCell ref="O22:O24"/>
    <mergeCell ref="AD22:AD24"/>
    <mergeCell ref="AE22:AE24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L22:L24"/>
    <mergeCell ref="M22:M24"/>
    <mergeCell ref="A13:AD13"/>
    <mergeCell ref="AE13:AJ13"/>
    <mergeCell ref="AK13:AM13"/>
    <mergeCell ref="S14:T15"/>
    <mergeCell ref="U14:V15"/>
    <mergeCell ref="W14:X15"/>
    <mergeCell ref="A14:B15"/>
    <mergeCell ref="C14:D15"/>
    <mergeCell ref="E14:F15"/>
    <mergeCell ref="G14:H15"/>
    <mergeCell ref="I14:J15"/>
    <mergeCell ref="K14:L15"/>
    <mergeCell ref="M14:N15"/>
    <mergeCell ref="O14:P15"/>
    <mergeCell ref="Q14:R15"/>
    <mergeCell ref="A2:BH2"/>
    <mergeCell ref="A3:BH3"/>
    <mergeCell ref="A4:BH4"/>
    <mergeCell ref="N16:N17"/>
    <mergeCell ref="AK15:AK17"/>
    <mergeCell ref="AM15:AM17"/>
    <mergeCell ref="A16:A17"/>
    <mergeCell ref="B16:B17"/>
    <mergeCell ref="C16:C17"/>
    <mergeCell ref="D16:D17"/>
    <mergeCell ref="E16:E17"/>
    <mergeCell ref="F16:F17"/>
    <mergeCell ref="G16:G17"/>
    <mergeCell ref="H16:H17"/>
    <mergeCell ref="Y14:Z15"/>
    <mergeCell ref="AA14:AB15"/>
    <mergeCell ref="AC14:AD15"/>
    <mergeCell ref="AE14:AG14"/>
    <mergeCell ref="AH14:AJ14"/>
    <mergeCell ref="AK14:AM14"/>
    <mergeCell ref="AE15:AE17"/>
    <mergeCell ref="AG15:AG17"/>
    <mergeCell ref="AH15:AH17"/>
    <mergeCell ref="AJ15:AJ17"/>
    <mergeCell ref="AA16:AA17"/>
    <mergeCell ref="AB16:AB17"/>
    <mergeCell ref="AC16:AC17"/>
    <mergeCell ref="AD16:AD17"/>
    <mergeCell ref="U16:U17"/>
    <mergeCell ref="V16:V17"/>
    <mergeCell ref="W16:W17"/>
    <mergeCell ref="A21:AC21"/>
    <mergeCell ref="AD21:AF21"/>
    <mergeCell ref="AH22:AH24"/>
    <mergeCell ref="AI22:AI24"/>
    <mergeCell ref="V22:V24"/>
    <mergeCell ref="Y22:Y24"/>
    <mergeCell ref="Z22:Z24"/>
    <mergeCell ref="AA22:AA24"/>
    <mergeCell ref="AB22:AB24"/>
    <mergeCell ref="AC22:AC24"/>
    <mergeCell ref="W22:W24"/>
    <mergeCell ref="X22:X24"/>
    <mergeCell ref="BB22:BB24"/>
    <mergeCell ref="BE22:BE24"/>
    <mergeCell ref="BF22:BF24"/>
    <mergeCell ref="BG22:BG24"/>
    <mergeCell ref="BH22:BH24"/>
    <mergeCell ref="AV22:AV24"/>
    <mergeCell ref="AW22:AW24"/>
    <mergeCell ref="AX22:AX24"/>
    <mergeCell ref="AY22:AY24"/>
    <mergeCell ref="AZ22:AZ24"/>
    <mergeCell ref="BA22:BA24"/>
    <mergeCell ref="BC22:BC24"/>
    <mergeCell ref="BD22:BD24"/>
    <mergeCell ref="AP22:AP24"/>
    <mergeCell ref="AQ22:AQ24"/>
    <mergeCell ref="AR22:AR24"/>
    <mergeCell ref="AS22:AS24"/>
    <mergeCell ref="AT22:AT24"/>
    <mergeCell ref="AU22:AU24"/>
    <mergeCell ref="AJ22:AJ24"/>
    <mergeCell ref="AK22:AK24"/>
    <mergeCell ref="AL22:AL24"/>
    <mergeCell ref="AM22:AM24"/>
    <mergeCell ref="AN22:AN24"/>
    <mergeCell ref="AO22:AO24"/>
    <mergeCell ref="M29:M32"/>
    <mergeCell ref="N29:N32"/>
    <mergeCell ref="O29:O32"/>
    <mergeCell ref="P29:P32"/>
    <mergeCell ref="Q29:Q32"/>
    <mergeCell ref="R29:R32"/>
    <mergeCell ref="G29:G32"/>
    <mergeCell ref="H29:H32"/>
    <mergeCell ref="I29:I32"/>
    <mergeCell ref="J29:J32"/>
    <mergeCell ref="K29:K32"/>
    <mergeCell ref="L29:L32"/>
    <mergeCell ref="AG29:AG32"/>
    <mergeCell ref="Y29:Y32"/>
    <mergeCell ref="Z29:Z32"/>
    <mergeCell ref="AA29:AA32"/>
    <mergeCell ref="AD29:AD32"/>
    <mergeCell ref="AE29:AE32"/>
    <mergeCell ref="AF29:AF32"/>
    <mergeCell ref="S29:S32"/>
    <mergeCell ref="T29:T32"/>
    <mergeCell ref="U29:U32"/>
    <mergeCell ref="V29:V32"/>
    <mergeCell ref="W29:W32"/>
    <mergeCell ref="X29:X32"/>
    <mergeCell ref="AB29:AB32"/>
    <mergeCell ref="AC29:AC32"/>
  </mergeCells>
  <pageMargins left="0.20349999999999999" right="0.105" top="0.15" bottom="0.2" header="0.11" footer="0.11"/>
  <pageSetup paperSize="9" scale="60" orientation="landscape" r:id="rId1"/>
  <headerFooter>
    <oddFooter>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7030A0"/>
  </sheetPr>
  <dimension ref="A1:BJ49"/>
  <sheetViews>
    <sheetView topLeftCell="A20" zoomScale="70" zoomScaleNormal="70" workbookViewId="0">
      <selection activeCell="AB43" sqref="AB43"/>
    </sheetView>
  </sheetViews>
  <sheetFormatPr defaultRowHeight="21.75"/>
  <cols>
    <col min="1" max="1" width="4.140625" customWidth="1"/>
    <col min="2" max="2" width="4" customWidth="1"/>
    <col min="3" max="3" width="5" customWidth="1"/>
    <col min="4" max="4" width="4.140625" customWidth="1"/>
    <col min="5" max="5" width="5" customWidth="1"/>
    <col min="6" max="6" width="4.42578125" customWidth="1"/>
    <col min="7" max="7" width="5" customWidth="1"/>
    <col min="8" max="8" width="4" customWidth="1"/>
    <col min="9" max="9" width="5" customWidth="1"/>
    <col min="10" max="10" width="4.28515625" customWidth="1"/>
    <col min="11" max="11" width="5" customWidth="1"/>
    <col min="12" max="12" width="3.7109375" customWidth="1"/>
    <col min="13" max="13" width="5" customWidth="1"/>
    <col min="14" max="14" width="4.5703125" customWidth="1"/>
    <col min="15" max="15" width="5" customWidth="1"/>
    <col min="16" max="16" width="4.42578125" customWidth="1"/>
    <col min="17" max="17" width="5" customWidth="1"/>
    <col min="18" max="18" width="4.28515625" customWidth="1"/>
    <col min="19" max="19" width="5" customWidth="1"/>
    <col min="20" max="20" width="4.28515625" customWidth="1"/>
    <col min="21" max="21" width="5" customWidth="1"/>
    <col min="22" max="22" width="4.42578125" customWidth="1"/>
    <col min="23" max="23" width="5" customWidth="1"/>
    <col min="24" max="24" width="4.5703125" customWidth="1"/>
    <col min="25" max="25" width="4.85546875" customWidth="1"/>
    <col min="26" max="26" width="3.85546875" customWidth="1"/>
    <col min="27" max="27" width="4.42578125" customWidth="1"/>
    <col min="28" max="28" width="4.5703125" customWidth="1"/>
    <col min="29" max="30" width="5" customWidth="1"/>
    <col min="31" max="31" width="4" customWidth="1"/>
    <col min="32" max="33" width="5" customWidth="1"/>
    <col min="34" max="34" width="4" customWidth="1"/>
    <col min="35" max="35" width="4.5703125" customWidth="1"/>
    <col min="36" max="36" width="5" customWidth="1"/>
    <col min="37" max="37" width="4" customWidth="1"/>
    <col min="38" max="40" width="4.7109375" customWidth="1"/>
    <col min="41" max="42" width="4.140625" customWidth="1"/>
    <col min="43" max="44" width="4.28515625" customWidth="1"/>
    <col min="45" max="45" width="3.85546875" customWidth="1"/>
    <col min="46" max="46" width="4.7109375" customWidth="1"/>
    <col min="47" max="51" width="3.140625" customWidth="1"/>
    <col min="52" max="52" width="3" customWidth="1"/>
    <col min="53" max="60" width="3.28515625" customWidth="1"/>
    <col min="61" max="61" width="3.42578125" customWidth="1"/>
    <col min="62" max="62" width="5" customWidth="1"/>
  </cols>
  <sheetData>
    <row r="1" spans="1:60" s="92" customFormat="1" ht="28.5" customHeight="1">
      <c r="A1" s="94">
        <v>5</v>
      </c>
      <c r="B1" s="174">
        <f t="shared" ref="B1:D1" si="0">IF(A1=0,0,IF(A1&lt;10,1,IF(MOD(A1,30)&lt;10,ROUNDDOWN(A1/30,0),ROUNDUP(A1/30,0))))</f>
        <v>1</v>
      </c>
      <c r="C1" s="94">
        <v>19</v>
      </c>
      <c r="D1" s="174">
        <f t="shared" si="0"/>
        <v>1</v>
      </c>
      <c r="E1" s="94">
        <v>39</v>
      </c>
      <c r="F1" s="174">
        <f>IF(E1=0,0,IF(E1&lt;10,1,IF(MOD(E1,40)&lt;10,ROUNDDOWN(E1/40,0),ROUNDUP(E1/40,0))))</f>
        <v>1</v>
      </c>
      <c r="G1" s="94">
        <v>49</v>
      </c>
      <c r="H1" s="174">
        <f>IF(G1=0,0,IF(G1&lt;10,1,IF(MOD(G1,40)&lt;10,ROUNDDOWN(G1/40,0),ROUNDUP(G1/40,0))))</f>
        <v>1</v>
      </c>
      <c r="I1" s="94">
        <v>50</v>
      </c>
      <c r="J1" s="174">
        <f>IF(I1=0,0,IF(I1&lt;10,1,IF(MOD(I1,40)&lt;10,ROUNDDOWN(I1/40,0),ROUNDUP(I1/40,0))))</f>
        <v>2</v>
      </c>
      <c r="K1" s="94">
        <v>6</v>
      </c>
      <c r="L1" s="174">
        <f>IF(K1=0,0,IF(K1&lt;10,1,IF(MOD(K1,40)&lt;10,ROUNDDOWN(K1/40,0),ROUNDUP(K1/40,0))))</f>
        <v>1</v>
      </c>
      <c r="M1" s="94">
        <v>7</v>
      </c>
      <c r="N1" s="174">
        <f>IF(M1=0,0,IF(M1&lt;10,1,IF(MOD(M1,40)&lt;10,ROUNDDOWN(M1/40,0),ROUNDUP(M1/40,0))))</f>
        <v>1</v>
      </c>
      <c r="O1" s="94">
        <v>12</v>
      </c>
      <c r="P1" s="174">
        <f>IF(O1=0,0,IF(O1&lt;10,1,IF(MOD(O1,40)&lt;10,ROUNDDOWN(O1/40,0),ROUNDUP(O1/40,0))))</f>
        <v>1</v>
      </c>
      <c r="Q1" s="94">
        <v>20</v>
      </c>
      <c r="R1" s="174">
        <f>IF(Q1=0,0,IF(Q1&lt;10,1,IF(MOD(Q1,40)&lt;10,ROUNDDOWN(Q1/40,0),ROUNDUP(Q1/40,0))))</f>
        <v>1</v>
      </c>
      <c r="S1" s="94">
        <v>50</v>
      </c>
      <c r="T1" s="174">
        <f>IF(S1=0,0,IF(S1&lt;10,1,IF(MOD(S1,40)&lt;10,ROUNDDOWN(S1/40,0),ROUNDUP(S1/40,0))))</f>
        <v>2</v>
      </c>
      <c r="U1" s="94">
        <v>45</v>
      </c>
      <c r="V1" s="174">
        <f>IF(U1=0,0,IF(U1&lt;10,1,IF(MOD(U1,40)&lt;10,ROUNDDOWN(U1/40,0),ROUNDUP(U1/40,0))))</f>
        <v>1</v>
      </c>
      <c r="W1" s="94">
        <v>79</v>
      </c>
      <c r="X1" s="174">
        <f>IF(W1=0,0,IF(W1&lt;10,1,IF(MOD(W1,40)&lt;10,ROUNDDOWN(W1/40,0),ROUNDUP(W1/40,0))))</f>
        <v>2</v>
      </c>
      <c r="Y1" s="94">
        <v>35</v>
      </c>
      <c r="Z1" s="174">
        <f>IF(Y1=0,0,IF(Y1&lt;10,1,IF(MOD(Y1,40)&lt;10,ROUNDDOWN(Y1/40,0),ROUNDUP(Y1/40,0))))</f>
        <v>1</v>
      </c>
      <c r="AA1" s="94">
        <v>36</v>
      </c>
      <c r="AB1" s="174">
        <f>IF(AA1=0,0,IF(AA1&lt;10,1,IF(MOD(AA1,40)&lt;10,ROUNDDOWN(AA1/40,0),ROUNDUP(AA1/40,0))))</f>
        <v>1</v>
      </c>
      <c r="AC1" s="93">
        <f>A1+C1+E1+G1+I1+K1+M1+O1+Q1+S1+U1+W1+Y1+AA1</f>
        <v>452</v>
      </c>
      <c r="AD1" s="93">
        <f>B1+D1+F1+H1+J1+L1+N1+P1+R1+T1+V1+X1+Z1+AB1</f>
        <v>17</v>
      </c>
      <c r="AE1" s="94">
        <v>3</v>
      </c>
      <c r="AF1" s="94">
        <v>14</v>
      </c>
      <c r="AG1" s="93">
        <f>SUM(AE1:AF1)</f>
        <v>17</v>
      </c>
      <c r="AH1" s="175">
        <f t="shared" ref="AH1" si="1">IF(AC1&lt;=0,0,IF(AC1&lt;=359,1,IF(AC1&lt;=719,2,IF(AC1&lt;=1079,3,IF(AC1&lt;=1679,4,IF(AC1&lt;=1680,5,IF(AC1&lt;=1680,1,5)))))))</f>
        <v>2</v>
      </c>
      <c r="AI1" s="242">
        <f>ROUND(((((B1+D1)*30)+(A1+C1))/50+(((F1+H1+J1+N1+P1+L1)*40)+(E1+G1+I1+K1+M1+O1))/50+(R1+T1+V1+X1+Z1+AB1)*2),0)</f>
        <v>27</v>
      </c>
      <c r="AJ1" s="93">
        <f>SUM(AH1:AI1)</f>
        <v>29</v>
      </c>
      <c r="AK1" s="93">
        <f>SUM(AE1)-AH1</f>
        <v>1</v>
      </c>
      <c r="AL1" s="93">
        <f>SUM(AF1)-AI1</f>
        <v>-13</v>
      </c>
      <c r="AM1" s="93">
        <f>SUM(AG1)-AJ1</f>
        <v>-12</v>
      </c>
      <c r="AN1" s="95">
        <f>SUM(AM1)/AJ1*100</f>
        <v>-41.379310344827587</v>
      </c>
      <c r="AO1" s="94">
        <v>2</v>
      </c>
      <c r="AP1" s="94">
        <v>1</v>
      </c>
      <c r="AQ1" s="94">
        <v>0</v>
      </c>
      <c r="AR1" s="94">
        <v>2</v>
      </c>
      <c r="AS1" s="93">
        <f>SUM(AM1)-AO1-AP1+AQ1+AR1</f>
        <v>-13</v>
      </c>
      <c r="AT1" s="95">
        <f>SUM(AS1)/AJ1*100</f>
        <v>-44.827586206896555</v>
      </c>
      <c r="AW1" s="213" t="s">
        <v>341</v>
      </c>
      <c r="AX1" s="214"/>
      <c r="AY1" s="214"/>
      <c r="AZ1" s="214"/>
      <c r="BA1" s="214"/>
      <c r="BB1" s="215"/>
      <c r="BC1" s="215"/>
      <c r="BD1" s="215"/>
      <c r="BE1" s="216"/>
    </row>
    <row r="2" spans="1:60" ht="40.5" customHeight="1">
      <c r="A2" s="766" t="s">
        <v>440</v>
      </c>
      <c r="B2" s="766"/>
      <c r="C2" s="766"/>
      <c r="D2" s="766"/>
      <c r="E2" s="766"/>
      <c r="F2" s="766"/>
      <c r="G2" s="766"/>
      <c r="H2" s="766"/>
      <c r="I2" s="766"/>
      <c r="J2" s="766"/>
      <c r="K2" s="766"/>
      <c r="L2" s="766"/>
      <c r="M2" s="766"/>
      <c r="N2" s="766"/>
      <c r="O2" s="766"/>
      <c r="P2" s="766"/>
      <c r="Q2" s="766"/>
      <c r="R2" s="766"/>
      <c r="S2" s="766"/>
      <c r="T2" s="766"/>
      <c r="U2" s="766"/>
      <c r="V2" s="766"/>
      <c r="W2" s="766"/>
      <c r="X2" s="766"/>
      <c r="Y2" s="766"/>
      <c r="Z2" s="766"/>
      <c r="AA2" s="766"/>
      <c r="AB2" s="766"/>
      <c r="AC2" s="766"/>
      <c r="AD2" s="766"/>
      <c r="AE2" s="766"/>
      <c r="AF2" s="766"/>
      <c r="AG2" s="766"/>
      <c r="AH2" s="766"/>
      <c r="AI2" s="766"/>
      <c r="AJ2" s="766"/>
      <c r="AK2" s="766"/>
      <c r="AL2" s="766"/>
      <c r="AM2" s="766"/>
      <c r="AN2" s="766"/>
      <c r="AO2" s="766"/>
      <c r="AP2" s="766"/>
      <c r="AQ2" s="766"/>
      <c r="AR2" s="766"/>
      <c r="AS2" s="766"/>
      <c r="AT2" s="766"/>
      <c r="AU2" s="766"/>
      <c r="AV2" s="766"/>
      <c r="AW2" s="766"/>
      <c r="AX2" s="766"/>
      <c r="AY2" s="766"/>
      <c r="AZ2" s="766"/>
      <c r="BA2" s="766"/>
      <c r="BB2" s="766"/>
      <c r="BC2" s="766"/>
      <c r="BD2" s="766"/>
      <c r="BE2" s="766"/>
      <c r="BF2" s="766"/>
      <c r="BG2" s="766"/>
      <c r="BH2" s="766"/>
    </row>
    <row r="3" spans="1:60" ht="35.25" customHeight="1">
      <c r="A3" s="766" t="s">
        <v>306</v>
      </c>
      <c r="B3" s="766"/>
      <c r="C3" s="766"/>
      <c r="D3" s="766"/>
      <c r="E3" s="766"/>
      <c r="F3" s="766"/>
      <c r="G3" s="766"/>
      <c r="H3" s="766"/>
      <c r="I3" s="766"/>
      <c r="J3" s="766"/>
      <c r="K3" s="766"/>
      <c r="L3" s="766"/>
      <c r="M3" s="766"/>
      <c r="N3" s="766"/>
      <c r="O3" s="766"/>
      <c r="P3" s="766"/>
      <c r="Q3" s="766"/>
      <c r="R3" s="766"/>
      <c r="S3" s="766"/>
      <c r="T3" s="766"/>
      <c r="U3" s="766"/>
      <c r="V3" s="766"/>
      <c r="W3" s="766"/>
      <c r="X3" s="766"/>
      <c r="Y3" s="766"/>
      <c r="Z3" s="766"/>
      <c r="AA3" s="766"/>
      <c r="AB3" s="766"/>
      <c r="AC3" s="766"/>
      <c r="AD3" s="766"/>
      <c r="AE3" s="766"/>
      <c r="AF3" s="766"/>
      <c r="AG3" s="766"/>
      <c r="AH3" s="766"/>
      <c r="AI3" s="766"/>
      <c r="AJ3" s="766"/>
      <c r="AK3" s="766"/>
      <c r="AL3" s="766"/>
      <c r="AM3" s="766"/>
      <c r="AN3" s="766"/>
      <c r="AO3" s="766"/>
      <c r="AP3" s="766"/>
      <c r="AQ3" s="766"/>
      <c r="AR3" s="766"/>
      <c r="AS3" s="766"/>
      <c r="AT3" s="766"/>
      <c r="AU3" s="766"/>
      <c r="AV3" s="766"/>
      <c r="AW3" s="766"/>
      <c r="AX3" s="766"/>
      <c r="AY3" s="766"/>
      <c r="AZ3" s="766"/>
      <c r="BA3" s="766"/>
      <c r="BB3" s="766"/>
      <c r="BC3" s="766"/>
      <c r="BD3" s="766"/>
      <c r="BE3" s="766"/>
      <c r="BF3" s="766"/>
      <c r="BG3" s="766"/>
      <c r="BH3" s="766"/>
    </row>
    <row r="4" spans="1:60" ht="35.25" customHeight="1">
      <c r="A4" s="766" t="s">
        <v>432</v>
      </c>
      <c r="B4" s="766"/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766"/>
      <c r="AF4" s="766"/>
      <c r="AG4" s="766"/>
      <c r="AH4" s="766"/>
      <c r="AI4" s="766"/>
      <c r="AJ4" s="766"/>
      <c r="AK4" s="766"/>
      <c r="AL4" s="766"/>
      <c r="AM4" s="766"/>
      <c r="AN4" s="766"/>
      <c r="AO4" s="766"/>
      <c r="AP4" s="766"/>
      <c r="AQ4" s="766"/>
      <c r="AR4" s="766"/>
      <c r="AS4" s="766"/>
      <c r="AT4" s="766"/>
      <c r="AU4" s="766"/>
      <c r="AV4" s="766"/>
      <c r="AW4" s="766"/>
      <c r="AX4" s="766"/>
      <c r="AY4" s="766"/>
      <c r="AZ4" s="766"/>
      <c r="BA4" s="766"/>
      <c r="BB4" s="766"/>
      <c r="BC4" s="766"/>
      <c r="BD4" s="766"/>
      <c r="BE4" s="766"/>
      <c r="BF4" s="766"/>
      <c r="BG4" s="766"/>
      <c r="BH4" s="766"/>
    </row>
    <row r="5" spans="1:60" ht="12" customHeight="1"/>
    <row r="6" spans="1:60" s="190" customFormat="1" ht="32.25" customHeight="1">
      <c r="A6" s="189" t="s">
        <v>438</v>
      </c>
    </row>
    <row r="7" spans="1:60" s="190" customFormat="1" ht="30.75">
      <c r="A7" s="190" t="s">
        <v>467</v>
      </c>
    </row>
    <row r="8" spans="1:60" s="190" customFormat="1" ht="32.25" customHeight="1">
      <c r="A8" s="190" t="s">
        <v>397</v>
      </c>
    </row>
    <row r="9" spans="1:60" s="190" customFormat="1" ht="32.25" customHeight="1">
      <c r="A9" s="190" t="s">
        <v>191</v>
      </c>
    </row>
    <row r="10" spans="1:60" s="190" customFormat="1" ht="32.25" customHeight="1">
      <c r="A10" s="190" t="s">
        <v>193</v>
      </c>
    </row>
    <row r="11" spans="1:60" s="190" customFormat="1" ht="32.25" customHeight="1">
      <c r="A11" s="190" t="s">
        <v>194</v>
      </c>
    </row>
    <row r="12" spans="1:60" s="190" customFormat="1" ht="32.25" customHeight="1">
      <c r="A12" s="190" t="s">
        <v>192</v>
      </c>
    </row>
    <row r="13" spans="1:60" s="180" customFormat="1" ht="23.25" customHeight="1">
      <c r="A13" s="763" t="s">
        <v>17</v>
      </c>
      <c r="B13" s="764"/>
      <c r="C13" s="764"/>
      <c r="D13" s="764"/>
      <c r="E13" s="764"/>
      <c r="F13" s="764"/>
      <c r="G13" s="764"/>
      <c r="H13" s="764"/>
      <c r="I13" s="764"/>
      <c r="J13" s="764"/>
      <c r="K13" s="764"/>
      <c r="L13" s="764"/>
      <c r="M13" s="764"/>
      <c r="N13" s="764"/>
      <c r="O13" s="764"/>
      <c r="P13" s="764"/>
      <c r="Q13" s="764"/>
      <c r="R13" s="764"/>
      <c r="S13" s="764"/>
      <c r="T13" s="764"/>
      <c r="U13" s="764"/>
      <c r="V13" s="764"/>
      <c r="W13" s="764"/>
      <c r="X13" s="764"/>
      <c r="Y13" s="764"/>
      <c r="Z13" s="764"/>
      <c r="AA13" s="764"/>
      <c r="AB13" s="764"/>
      <c r="AC13" s="764"/>
      <c r="AD13" s="765"/>
      <c r="AE13" s="763" t="s">
        <v>42</v>
      </c>
      <c r="AF13" s="764"/>
      <c r="AG13" s="764"/>
      <c r="AH13" s="764"/>
      <c r="AI13" s="764"/>
      <c r="AJ13" s="765"/>
      <c r="AK13" s="768" t="s">
        <v>329</v>
      </c>
      <c r="AL13" s="775"/>
      <c r="AM13" s="775"/>
      <c r="AN13" s="196" t="s">
        <v>323</v>
      </c>
      <c r="AO13" s="364"/>
      <c r="AP13" s="365" t="s">
        <v>22</v>
      </c>
      <c r="AQ13" s="365" t="s">
        <v>22</v>
      </c>
      <c r="AR13" s="365" t="s">
        <v>332</v>
      </c>
      <c r="AS13" s="364" t="s">
        <v>49</v>
      </c>
      <c r="AT13" s="196" t="s">
        <v>323</v>
      </c>
    </row>
    <row r="14" spans="1:60" s="180" customFormat="1" ht="24.75" customHeight="1">
      <c r="A14" s="768" t="s">
        <v>195</v>
      </c>
      <c r="B14" s="769"/>
      <c r="C14" s="768" t="s">
        <v>196</v>
      </c>
      <c r="D14" s="769"/>
      <c r="E14" s="768" t="s">
        <v>197</v>
      </c>
      <c r="F14" s="769"/>
      <c r="G14" s="768" t="s">
        <v>198</v>
      </c>
      <c r="H14" s="769"/>
      <c r="I14" s="768" t="s">
        <v>199</v>
      </c>
      <c r="J14" s="769"/>
      <c r="K14" s="768" t="s">
        <v>200</v>
      </c>
      <c r="L14" s="769"/>
      <c r="M14" s="768" t="s">
        <v>201</v>
      </c>
      <c r="N14" s="769"/>
      <c r="O14" s="768" t="s">
        <v>202</v>
      </c>
      <c r="P14" s="769"/>
      <c r="Q14" s="768" t="s">
        <v>111</v>
      </c>
      <c r="R14" s="769"/>
      <c r="S14" s="768" t="s">
        <v>112</v>
      </c>
      <c r="T14" s="769"/>
      <c r="U14" s="768" t="s">
        <v>113</v>
      </c>
      <c r="V14" s="769"/>
      <c r="W14" s="768" t="s">
        <v>114</v>
      </c>
      <c r="X14" s="769"/>
      <c r="Y14" s="768" t="s">
        <v>115</v>
      </c>
      <c r="Z14" s="769"/>
      <c r="AA14" s="768" t="s">
        <v>116</v>
      </c>
      <c r="AB14" s="769"/>
      <c r="AC14" s="768" t="s">
        <v>20</v>
      </c>
      <c r="AD14" s="769"/>
      <c r="AE14" s="763" t="s">
        <v>43</v>
      </c>
      <c r="AF14" s="764"/>
      <c r="AG14" s="765"/>
      <c r="AH14" s="763" t="s">
        <v>180</v>
      </c>
      <c r="AI14" s="764"/>
      <c r="AJ14" s="765"/>
      <c r="AK14" s="772" t="s">
        <v>27</v>
      </c>
      <c r="AL14" s="773"/>
      <c r="AM14" s="773"/>
      <c r="AN14" s="197" t="s">
        <v>73</v>
      </c>
      <c r="AO14" s="193" t="s">
        <v>22</v>
      </c>
      <c r="AP14" s="367" t="s">
        <v>66</v>
      </c>
      <c r="AQ14" s="367" t="s">
        <v>68</v>
      </c>
      <c r="AR14" s="367" t="s">
        <v>333</v>
      </c>
      <c r="AS14" s="191" t="s">
        <v>72</v>
      </c>
      <c r="AT14" s="197" t="s">
        <v>73</v>
      </c>
    </row>
    <row r="15" spans="1:60" s="180" customFormat="1" ht="24.75" customHeight="1">
      <c r="A15" s="770"/>
      <c r="B15" s="771"/>
      <c r="C15" s="770"/>
      <c r="D15" s="771"/>
      <c r="E15" s="770"/>
      <c r="F15" s="771"/>
      <c r="G15" s="770"/>
      <c r="H15" s="771"/>
      <c r="I15" s="770"/>
      <c r="J15" s="771"/>
      <c r="K15" s="770"/>
      <c r="L15" s="771"/>
      <c r="M15" s="770"/>
      <c r="N15" s="771"/>
      <c r="O15" s="770"/>
      <c r="P15" s="771"/>
      <c r="Q15" s="770"/>
      <c r="R15" s="771"/>
      <c r="S15" s="770"/>
      <c r="T15" s="771"/>
      <c r="U15" s="770"/>
      <c r="V15" s="771"/>
      <c r="W15" s="770"/>
      <c r="X15" s="771"/>
      <c r="Y15" s="770"/>
      <c r="Z15" s="771"/>
      <c r="AA15" s="770"/>
      <c r="AB15" s="771"/>
      <c r="AC15" s="770"/>
      <c r="AD15" s="771"/>
      <c r="AE15" s="758" t="s">
        <v>21</v>
      </c>
      <c r="AF15" s="192" t="s">
        <v>22</v>
      </c>
      <c r="AG15" s="758" t="s">
        <v>20</v>
      </c>
      <c r="AH15" s="758" t="s">
        <v>21</v>
      </c>
      <c r="AI15" s="192" t="s">
        <v>22</v>
      </c>
      <c r="AJ15" s="758" t="s">
        <v>20</v>
      </c>
      <c r="AK15" s="758" t="s">
        <v>21</v>
      </c>
      <c r="AL15" s="192" t="s">
        <v>22</v>
      </c>
      <c r="AM15" s="768" t="s">
        <v>20</v>
      </c>
      <c r="AN15" s="367" t="s">
        <v>327</v>
      </c>
      <c r="AO15" s="193" t="s">
        <v>324</v>
      </c>
      <c r="AP15" s="367" t="s">
        <v>67</v>
      </c>
      <c r="AQ15" s="367" t="s">
        <v>67</v>
      </c>
      <c r="AR15" s="367" t="s">
        <v>334</v>
      </c>
      <c r="AS15" s="193" t="s">
        <v>73</v>
      </c>
      <c r="AT15" s="193" t="s">
        <v>74</v>
      </c>
    </row>
    <row r="16" spans="1:60" s="180" customFormat="1" ht="21.75" customHeight="1">
      <c r="A16" s="758" t="s">
        <v>18</v>
      </c>
      <c r="B16" s="758" t="s">
        <v>19</v>
      </c>
      <c r="C16" s="758" t="s">
        <v>18</v>
      </c>
      <c r="D16" s="758" t="s">
        <v>19</v>
      </c>
      <c r="E16" s="758" t="s">
        <v>18</v>
      </c>
      <c r="F16" s="758" t="s">
        <v>19</v>
      </c>
      <c r="G16" s="758" t="s">
        <v>18</v>
      </c>
      <c r="H16" s="758" t="s">
        <v>19</v>
      </c>
      <c r="I16" s="758" t="s">
        <v>18</v>
      </c>
      <c r="J16" s="758" t="s">
        <v>19</v>
      </c>
      <c r="K16" s="758" t="s">
        <v>18</v>
      </c>
      <c r="L16" s="758" t="s">
        <v>19</v>
      </c>
      <c r="M16" s="758" t="s">
        <v>18</v>
      </c>
      <c r="N16" s="758" t="s">
        <v>19</v>
      </c>
      <c r="O16" s="758" t="s">
        <v>18</v>
      </c>
      <c r="P16" s="758" t="s">
        <v>19</v>
      </c>
      <c r="Q16" s="758" t="s">
        <v>18</v>
      </c>
      <c r="R16" s="758" t="s">
        <v>19</v>
      </c>
      <c r="S16" s="758" t="s">
        <v>18</v>
      </c>
      <c r="T16" s="758" t="s">
        <v>19</v>
      </c>
      <c r="U16" s="758" t="s">
        <v>18</v>
      </c>
      <c r="V16" s="758" t="s">
        <v>19</v>
      </c>
      <c r="W16" s="758" t="s">
        <v>18</v>
      </c>
      <c r="X16" s="758" t="s">
        <v>19</v>
      </c>
      <c r="Y16" s="758" t="s">
        <v>18</v>
      </c>
      <c r="Z16" s="758" t="s">
        <v>19</v>
      </c>
      <c r="AA16" s="758" t="s">
        <v>18</v>
      </c>
      <c r="AB16" s="758" t="s">
        <v>19</v>
      </c>
      <c r="AC16" s="758" t="s">
        <v>18</v>
      </c>
      <c r="AD16" s="758" t="s">
        <v>19</v>
      </c>
      <c r="AE16" s="767"/>
      <c r="AF16" s="367" t="s">
        <v>330</v>
      </c>
      <c r="AG16" s="767"/>
      <c r="AH16" s="767"/>
      <c r="AI16" s="367" t="s">
        <v>330</v>
      </c>
      <c r="AJ16" s="767"/>
      <c r="AK16" s="767"/>
      <c r="AL16" s="367" t="s">
        <v>330</v>
      </c>
      <c r="AM16" s="786"/>
      <c r="AN16" s="367" t="s">
        <v>328</v>
      </c>
      <c r="AO16" s="193" t="s">
        <v>439</v>
      </c>
      <c r="AP16" s="367" t="s">
        <v>325</v>
      </c>
      <c r="AQ16" s="367" t="s">
        <v>325</v>
      </c>
      <c r="AR16" s="367" t="s">
        <v>22</v>
      </c>
      <c r="AS16" s="193" t="s">
        <v>74</v>
      </c>
      <c r="AT16" s="367" t="s">
        <v>327</v>
      </c>
    </row>
    <row r="17" spans="1:62" s="180" customFormat="1" ht="26.25">
      <c r="A17" s="759"/>
      <c r="B17" s="759"/>
      <c r="C17" s="759"/>
      <c r="D17" s="759"/>
      <c r="E17" s="759"/>
      <c r="F17" s="759"/>
      <c r="G17" s="759"/>
      <c r="H17" s="759"/>
      <c r="I17" s="759"/>
      <c r="J17" s="759"/>
      <c r="K17" s="759"/>
      <c r="L17" s="759"/>
      <c r="M17" s="759"/>
      <c r="N17" s="759"/>
      <c r="O17" s="759"/>
      <c r="P17" s="759"/>
      <c r="Q17" s="759"/>
      <c r="R17" s="759"/>
      <c r="S17" s="759"/>
      <c r="T17" s="759"/>
      <c r="U17" s="759"/>
      <c r="V17" s="759"/>
      <c r="W17" s="759"/>
      <c r="X17" s="759"/>
      <c r="Y17" s="759"/>
      <c r="Z17" s="759"/>
      <c r="AA17" s="759"/>
      <c r="AB17" s="759"/>
      <c r="AC17" s="759"/>
      <c r="AD17" s="759"/>
      <c r="AE17" s="759"/>
      <c r="AF17" s="366" t="s">
        <v>331</v>
      </c>
      <c r="AG17" s="759"/>
      <c r="AH17" s="759"/>
      <c r="AI17" s="366" t="s">
        <v>331</v>
      </c>
      <c r="AJ17" s="759"/>
      <c r="AK17" s="759"/>
      <c r="AL17" s="366" t="s">
        <v>331</v>
      </c>
      <c r="AM17" s="770"/>
      <c r="AN17" s="198"/>
      <c r="AO17" s="368"/>
      <c r="AP17" s="366" t="s">
        <v>326</v>
      </c>
      <c r="AQ17" s="366" t="s">
        <v>326</v>
      </c>
      <c r="AR17" s="194" t="s">
        <v>25</v>
      </c>
      <c r="AS17" s="194"/>
      <c r="AT17" s="367" t="s">
        <v>328</v>
      </c>
    </row>
    <row r="18" spans="1:62" s="185" customFormat="1" ht="27.75">
      <c r="A18" s="183"/>
      <c r="B18" s="173">
        <f t="shared" ref="B18" si="2">IF(A18=0,0,IF(A18&lt;10,1,IF(MOD(A18,30)&lt;10,ROUNDDOWN(A18/30,0),ROUNDUP(A18/30,0))))</f>
        <v>0</v>
      </c>
      <c r="C18" s="183"/>
      <c r="D18" s="173">
        <f t="shared" ref="D18" si="3">IF(C18=0,0,IF(C18&lt;10,1,IF(MOD(C18,30)&lt;10,ROUNDDOWN(C18/30,0),ROUNDUP(C18/30,0))))</f>
        <v>0</v>
      </c>
      <c r="E18" s="183"/>
      <c r="F18" s="173">
        <f>IF(E18=0,0,IF(E18&lt;10,1,IF(MOD(E18,40)&lt;10,ROUNDDOWN(E18/40,0),ROUNDUP(E18/40,0))))</f>
        <v>0</v>
      </c>
      <c r="G18" s="183"/>
      <c r="H18" s="173">
        <f>IF(G18=0,0,IF(G18&lt;10,1,IF(MOD(G18,40)&lt;10,ROUNDDOWN(G18/40,0),ROUNDUP(G18/40,0))))</f>
        <v>0</v>
      </c>
      <c r="I18" s="183"/>
      <c r="J18" s="173">
        <f>IF(I18=0,0,IF(I18&lt;10,1,IF(MOD(I18,40)&lt;10,ROUNDDOWN(I18/40,0),ROUNDUP(I18/40,0))))</f>
        <v>0</v>
      </c>
      <c r="K18" s="183"/>
      <c r="L18" s="173">
        <f>IF(K18=0,0,IF(K18&lt;10,1,IF(MOD(K18,40)&lt;10,ROUNDDOWN(K18/40,0),ROUNDUP(K18/40,0))))</f>
        <v>0</v>
      </c>
      <c r="M18" s="183"/>
      <c r="N18" s="173">
        <f>IF(M18=0,0,IF(M18&lt;10,1,IF(MOD(M18,40)&lt;10,ROUNDDOWN(M18/40,0),ROUNDUP(M18/40,0))))</f>
        <v>0</v>
      </c>
      <c r="O18" s="183"/>
      <c r="P18" s="173">
        <f>IF(O18=0,0,IF(O18&lt;10,1,IF(MOD(O18,40)&lt;10,ROUNDDOWN(O18/40,0),ROUNDUP(O18/40,0))))</f>
        <v>0</v>
      </c>
      <c r="Q18" s="183"/>
      <c r="R18" s="173">
        <f>IF(Q18=0,0,IF(Q18&lt;10,1,IF(MOD(Q18,40)&lt;10,ROUNDDOWN(Q18/40,0),ROUNDUP(Q18/40,0))))</f>
        <v>0</v>
      </c>
      <c r="S18" s="183"/>
      <c r="T18" s="173">
        <f>IF(S18=0,0,IF(S18&lt;10,1,IF(MOD(S18,40)&lt;10,ROUNDDOWN(S18/40,0),ROUNDUP(S18/40,0))))</f>
        <v>0</v>
      </c>
      <c r="U18" s="183"/>
      <c r="V18" s="173">
        <f>IF(U18=0,0,IF(U18&lt;10,1,IF(MOD(U18,40)&lt;10,ROUNDDOWN(U18/40,0),ROUNDUP(U18/40,0))))</f>
        <v>0</v>
      </c>
      <c r="W18" s="183"/>
      <c r="X18" s="173">
        <f>IF(W18=0,0,IF(W18&lt;10,1,IF(MOD(W18,40)&lt;10,ROUNDDOWN(W18/40,0),ROUNDUP(W18/40,0))))</f>
        <v>0</v>
      </c>
      <c r="Y18" s="183"/>
      <c r="Z18" s="173">
        <f>IF(Y18=0,0,IF(Y18&lt;10,1,IF(MOD(Y18,40)&lt;10,ROUNDDOWN(Y18/40,0),ROUNDUP(Y18/40,0))))</f>
        <v>0</v>
      </c>
      <c r="AA18" s="183"/>
      <c r="AB18" s="173">
        <f>IF(AA18=0,0,IF(AA18&lt;10,1,IF(MOD(AA18,40)&lt;10,ROUNDDOWN(AA18/40,0),ROUNDUP(AA18/40,0))))</f>
        <v>0</v>
      </c>
      <c r="AC18" s="179">
        <f>A18+C18+E18+G18+I18+K18+M18+O18+Q18+S18+U18+W18+Y18+AA18</f>
        <v>0</v>
      </c>
      <c r="AD18" s="179">
        <f>B18+D18+F18+H18+J18+L18+N18+P18+R18+T18+V18+X18+Z18+AB18</f>
        <v>0</v>
      </c>
      <c r="AE18" s="183"/>
      <c r="AF18" s="183"/>
      <c r="AG18" s="220">
        <f>SUM(AE18)+AF18</f>
        <v>0</v>
      </c>
      <c r="AH18" s="177">
        <f t="shared" ref="AH18" si="4">IF(AC18&lt;=0,0,IF(AC18&lt;=359,1,IF(AC18&lt;=719,2,IF(AC18&lt;=1079,3,IF(AC18&lt;=1679,4,IF(AC18&lt;=1680,5,IF(AC18&lt;=1680,1,5)))))))</f>
        <v>0</v>
      </c>
      <c r="AI18" s="243">
        <f>ROUND(((((B18+D18)*30)+(A18+C18))/50+(((F18+H18+J18+N18+P18+L18)*40)+(E18+G18+I18+K18+M18+O18))/50+(R18+T18+V18+X18+Z18+AB18)*2),0)</f>
        <v>0</v>
      </c>
      <c r="AJ18" s="220">
        <f>SUM(AH18)+AI18</f>
        <v>0</v>
      </c>
      <c r="AK18" s="179">
        <f>SUM(AE18)-AH18</f>
        <v>0</v>
      </c>
      <c r="AL18" s="179">
        <f>SUM(AF18)-AI18</f>
        <v>0</v>
      </c>
      <c r="AM18" s="179">
        <f>SUM(AG18)-AJ18</f>
        <v>0</v>
      </c>
      <c r="AN18" s="221" t="e">
        <f>SUM(AM18)/AJ18*100</f>
        <v>#DIV/0!</v>
      </c>
      <c r="AO18" s="183"/>
      <c r="AP18" s="183"/>
      <c r="AQ18" s="183"/>
      <c r="AR18" s="183"/>
      <c r="AS18" s="179">
        <f>SUM(AM18)-AO18-AP18+AQ18+AR18</f>
        <v>0</v>
      </c>
      <c r="AT18" s="221" t="e">
        <f>SUM(AS18)/AJ18*100</f>
        <v>#DIV/0!</v>
      </c>
    </row>
    <row r="19" spans="1:62" s="181" customFormat="1" ht="27.75"/>
    <row r="20" spans="1:62" s="180" customFormat="1" ht="26.25">
      <c r="A20" s="180" t="s">
        <v>472</v>
      </c>
    </row>
    <row r="21" spans="1:62" s="180" customFormat="1" ht="26.25">
      <c r="A21" s="760" t="s">
        <v>471</v>
      </c>
      <c r="B21" s="761"/>
      <c r="C21" s="761"/>
      <c r="D21" s="761"/>
      <c r="E21" s="761"/>
      <c r="F21" s="761"/>
      <c r="G21" s="761"/>
      <c r="H21" s="761"/>
      <c r="I21" s="761"/>
      <c r="J21" s="761"/>
      <c r="K21" s="761"/>
      <c r="L21" s="761"/>
      <c r="M21" s="761"/>
      <c r="N21" s="761"/>
      <c r="O21" s="761"/>
      <c r="P21" s="761"/>
      <c r="Q21" s="761"/>
      <c r="R21" s="761"/>
      <c r="S21" s="761"/>
      <c r="T21" s="761"/>
      <c r="U21" s="761"/>
      <c r="V21" s="761"/>
      <c r="W21" s="761"/>
      <c r="X21" s="761"/>
      <c r="Y21" s="761"/>
      <c r="Z21" s="761"/>
      <c r="AA21" s="761"/>
      <c r="AB21" s="761"/>
      <c r="AC21" s="762"/>
      <c r="AD21" s="763" t="s">
        <v>335</v>
      </c>
      <c r="AE21" s="764"/>
      <c r="AF21" s="765"/>
      <c r="AG21" s="763" t="s">
        <v>186</v>
      </c>
      <c r="AH21" s="764"/>
      <c r="AI21" s="765"/>
      <c r="AJ21" s="776" t="s">
        <v>322</v>
      </c>
      <c r="AK21" s="777"/>
      <c r="AL21" s="777"/>
      <c r="AM21" s="777"/>
      <c r="AN21" s="777"/>
      <c r="AO21" s="777"/>
      <c r="AP21" s="777"/>
      <c r="AQ21" s="777"/>
      <c r="AR21" s="777"/>
      <c r="AS21" s="777"/>
      <c r="AT21" s="777"/>
      <c r="AU21" s="777"/>
      <c r="AV21" s="777"/>
      <c r="AW21" s="777"/>
      <c r="AX21" s="777"/>
      <c r="AY21" s="777"/>
      <c r="AZ21" s="777"/>
      <c r="BA21" s="777"/>
      <c r="BB21" s="777"/>
      <c r="BC21" s="777"/>
      <c r="BD21" s="777"/>
      <c r="BE21" s="777"/>
      <c r="BF21" s="777"/>
      <c r="BG21" s="777"/>
      <c r="BH21" s="777"/>
      <c r="BI21" s="777"/>
      <c r="BJ21" s="778"/>
    </row>
    <row r="22" spans="1:62" s="181" customFormat="1" ht="27.75" customHeight="1">
      <c r="A22" s="783" t="s">
        <v>21</v>
      </c>
      <c r="B22" s="783" t="s">
        <v>308</v>
      </c>
      <c r="C22" s="783" t="s">
        <v>64</v>
      </c>
      <c r="D22" s="783" t="s">
        <v>187</v>
      </c>
      <c r="E22" s="783" t="s">
        <v>188</v>
      </c>
      <c r="F22" s="783" t="s">
        <v>309</v>
      </c>
      <c r="G22" s="783" t="s">
        <v>310</v>
      </c>
      <c r="H22" s="783" t="s">
        <v>311</v>
      </c>
      <c r="I22" s="783" t="s">
        <v>312</v>
      </c>
      <c r="J22" s="783" t="s">
        <v>313</v>
      </c>
      <c r="K22" s="783" t="s">
        <v>189</v>
      </c>
      <c r="L22" s="783" t="s">
        <v>190</v>
      </c>
      <c r="M22" s="783" t="s">
        <v>314</v>
      </c>
      <c r="N22" s="783" t="s">
        <v>315</v>
      </c>
      <c r="O22" s="783" t="s">
        <v>316</v>
      </c>
      <c r="P22" s="783" t="s">
        <v>317</v>
      </c>
      <c r="Q22" s="783" t="s">
        <v>318</v>
      </c>
      <c r="R22" s="783" t="s">
        <v>319</v>
      </c>
      <c r="S22" s="783" t="s">
        <v>320</v>
      </c>
      <c r="T22" s="748" t="s">
        <v>398</v>
      </c>
      <c r="U22" s="783" t="s">
        <v>321</v>
      </c>
      <c r="V22" s="783" t="s">
        <v>402</v>
      </c>
      <c r="W22" s="783" t="s">
        <v>403</v>
      </c>
      <c r="X22" s="783" t="s">
        <v>400</v>
      </c>
      <c r="Y22" s="783" t="s">
        <v>401</v>
      </c>
      <c r="Z22" s="783" t="s">
        <v>451</v>
      </c>
      <c r="AA22" s="787" t="s">
        <v>448</v>
      </c>
      <c r="AB22" s="787" t="s">
        <v>449</v>
      </c>
      <c r="AC22" s="757" t="s">
        <v>48</v>
      </c>
      <c r="AD22" s="785" t="s">
        <v>21</v>
      </c>
      <c r="AE22" s="785" t="s">
        <v>25</v>
      </c>
      <c r="AF22" s="785" t="s">
        <v>20</v>
      </c>
      <c r="AG22" s="785" t="s">
        <v>21</v>
      </c>
      <c r="AH22" s="785" t="s">
        <v>25</v>
      </c>
      <c r="AI22" s="785" t="s">
        <v>20</v>
      </c>
      <c r="AJ22" s="783" t="s">
        <v>21</v>
      </c>
      <c r="AK22" s="783" t="s">
        <v>308</v>
      </c>
      <c r="AL22" s="783" t="s">
        <v>64</v>
      </c>
      <c r="AM22" s="783" t="s">
        <v>187</v>
      </c>
      <c r="AN22" s="783" t="s">
        <v>188</v>
      </c>
      <c r="AO22" s="783" t="s">
        <v>309</v>
      </c>
      <c r="AP22" s="783" t="s">
        <v>310</v>
      </c>
      <c r="AQ22" s="783" t="s">
        <v>311</v>
      </c>
      <c r="AR22" s="783" t="s">
        <v>312</v>
      </c>
      <c r="AS22" s="783" t="s">
        <v>313</v>
      </c>
      <c r="AT22" s="783" t="s">
        <v>189</v>
      </c>
      <c r="AU22" s="783" t="s">
        <v>190</v>
      </c>
      <c r="AV22" s="783" t="s">
        <v>314</v>
      </c>
      <c r="AW22" s="783" t="s">
        <v>315</v>
      </c>
      <c r="AX22" s="783" t="s">
        <v>316</v>
      </c>
      <c r="AY22" s="783" t="s">
        <v>317</v>
      </c>
      <c r="AZ22" s="783" t="s">
        <v>318</v>
      </c>
      <c r="BA22" s="783" t="s">
        <v>319</v>
      </c>
      <c r="BB22" s="783" t="s">
        <v>320</v>
      </c>
      <c r="BC22" s="748" t="s">
        <v>398</v>
      </c>
      <c r="BD22" s="783" t="s">
        <v>321</v>
      </c>
      <c r="BE22" s="783" t="s">
        <v>402</v>
      </c>
      <c r="BF22" s="783" t="s">
        <v>403</v>
      </c>
      <c r="BG22" s="783" t="s">
        <v>400</v>
      </c>
      <c r="BH22" s="783" t="s">
        <v>401</v>
      </c>
      <c r="BI22" s="783" t="s">
        <v>405</v>
      </c>
      <c r="BJ22" s="757" t="s">
        <v>48</v>
      </c>
    </row>
    <row r="23" spans="1:62" s="181" customFormat="1" ht="27.75">
      <c r="A23" s="783"/>
      <c r="B23" s="783"/>
      <c r="C23" s="783"/>
      <c r="D23" s="783"/>
      <c r="E23" s="783"/>
      <c r="F23" s="783"/>
      <c r="G23" s="783"/>
      <c r="H23" s="783"/>
      <c r="I23" s="783"/>
      <c r="J23" s="783"/>
      <c r="K23" s="783"/>
      <c r="L23" s="783"/>
      <c r="M23" s="783"/>
      <c r="N23" s="783"/>
      <c r="O23" s="783"/>
      <c r="P23" s="783"/>
      <c r="Q23" s="783"/>
      <c r="R23" s="783"/>
      <c r="S23" s="783"/>
      <c r="T23" s="749"/>
      <c r="U23" s="783"/>
      <c r="V23" s="783"/>
      <c r="W23" s="783"/>
      <c r="X23" s="783"/>
      <c r="Y23" s="783"/>
      <c r="Z23" s="783"/>
      <c r="AA23" s="787"/>
      <c r="AB23" s="787"/>
      <c r="AC23" s="757"/>
      <c r="AD23" s="785"/>
      <c r="AE23" s="785"/>
      <c r="AF23" s="785"/>
      <c r="AG23" s="785"/>
      <c r="AH23" s="785"/>
      <c r="AI23" s="785"/>
      <c r="AJ23" s="783"/>
      <c r="AK23" s="783"/>
      <c r="AL23" s="783"/>
      <c r="AM23" s="783"/>
      <c r="AN23" s="783"/>
      <c r="AO23" s="783"/>
      <c r="AP23" s="783"/>
      <c r="AQ23" s="783"/>
      <c r="AR23" s="783"/>
      <c r="AS23" s="783"/>
      <c r="AT23" s="783"/>
      <c r="AU23" s="783"/>
      <c r="AV23" s="783"/>
      <c r="AW23" s="783"/>
      <c r="AX23" s="783"/>
      <c r="AY23" s="783"/>
      <c r="AZ23" s="783"/>
      <c r="BA23" s="783"/>
      <c r="BB23" s="783"/>
      <c r="BC23" s="749"/>
      <c r="BD23" s="783"/>
      <c r="BE23" s="783"/>
      <c r="BF23" s="783"/>
      <c r="BG23" s="783"/>
      <c r="BH23" s="783"/>
      <c r="BI23" s="783"/>
      <c r="BJ23" s="757"/>
    </row>
    <row r="24" spans="1:62" s="181" customFormat="1" ht="71.25" customHeight="1">
      <c r="A24" s="783"/>
      <c r="B24" s="783"/>
      <c r="C24" s="783"/>
      <c r="D24" s="783"/>
      <c r="E24" s="783"/>
      <c r="F24" s="783"/>
      <c r="G24" s="783"/>
      <c r="H24" s="783"/>
      <c r="I24" s="783"/>
      <c r="J24" s="783"/>
      <c r="K24" s="783"/>
      <c r="L24" s="783"/>
      <c r="M24" s="783"/>
      <c r="N24" s="783"/>
      <c r="O24" s="783"/>
      <c r="P24" s="783"/>
      <c r="Q24" s="783"/>
      <c r="R24" s="783"/>
      <c r="S24" s="783"/>
      <c r="T24" s="750"/>
      <c r="U24" s="783"/>
      <c r="V24" s="783"/>
      <c r="W24" s="783"/>
      <c r="X24" s="783"/>
      <c r="Y24" s="783"/>
      <c r="Z24" s="783"/>
      <c r="AA24" s="787"/>
      <c r="AB24" s="787"/>
      <c r="AC24" s="757"/>
      <c r="AD24" s="785"/>
      <c r="AE24" s="785"/>
      <c r="AF24" s="785"/>
      <c r="AG24" s="785"/>
      <c r="AH24" s="785"/>
      <c r="AI24" s="785"/>
      <c r="AJ24" s="783"/>
      <c r="AK24" s="783"/>
      <c r="AL24" s="783"/>
      <c r="AM24" s="783"/>
      <c r="AN24" s="783"/>
      <c r="AO24" s="783"/>
      <c r="AP24" s="783"/>
      <c r="AQ24" s="783"/>
      <c r="AR24" s="783"/>
      <c r="AS24" s="783"/>
      <c r="AT24" s="783"/>
      <c r="AU24" s="783"/>
      <c r="AV24" s="783"/>
      <c r="AW24" s="783"/>
      <c r="AX24" s="783"/>
      <c r="AY24" s="783"/>
      <c r="AZ24" s="783"/>
      <c r="BA24" s="783"/>
      <c r="BB24" s="783"/>
      <c r="BC24" s="750"/>
      <c r="BD24" s="783"/>
      <c r="BE24" s="783"/>
      <c r="BF24" s="783"/>
      <c r="BG24" s="783"/>
      <c r="BH24" s="783"/>
      <c r="BI24" s="783"/>
      <c r="BJ24" s="757"/>
    </row>
    <row r="25" spans="1:62" s="185" customFormat="1" ht="27.75">
      <c r="A25" s="220">
        <f>SUM(AE18)</f>
        <v>0</v>
      </c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372"/>
      <c r="AB25" s="372"/>
      <c r="AC25" s="220">
        <f>SUM(A25:AB25)</f>
        <v>0</v>
      </c>
      <c r="AD25" s="220">
        <f t="shared" ref="AD25:AH25" si="5">SUM(AH18)</f>
        <v>0</v>
      </c>
      <c r="AE25" s="220">
        <f t="shared" si="5"/>
        <v>0</v>
      </c>
      <c r="AF25" s="220">
        <f t="shared" si="5"/>
        <v>0</v>
      </c>
      <c r="AG25" s="220">
        <f t="shared" si="5"/>
        <v>0</v>
      </c>
      <c r="AH25" s="220">
        <f t="shared" si="5"/>
        <v>0</v>
      </c>
      <c r="AI25" s="220">
        <f>SUM(AM18)</f>
        <v>0</v>
      </c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220">
        <f>SUM(AJ25:BI25)</f>
        <v>0</v>
      </c>
    </row>
    <row r="26" spans="1:62" s="185" customFormat="1" ht="30">
      <c r="K26" s="186"/>
      <c r="L26" s="187"/>
      <c r="T26" s="187"/>
      <c r="U26" s="187"/>
      <c r="V26" s="217"/>
      <c r="W26" s="217"/>
      <c r="AA26" s="218" t="s">
        <v>204</v>
      </c>
      <c r="AB26" s="187"/>
      <c r="AC26" s="373">
        <f>SUM(AG18)-AC25</f>
        <v>0</v>
      </c>
      <c r="AD26" s="187"/>
      <c r="AE26" s="187"/>
      <c r="BH26" s="187"/>
      <c r="BI26" s="219" t="s">
        <v>205</v>
      </c>
      <c r="BJ26" s="223">
        <f>SUM(AI25)+BJ25</f>
        <v>0</v>
      </c>
    </row>
    <row r="27" spans="1:62" s="187" customFormat="1" ht="27.75">
      <c r="K27" s="188"/>
      <c r="X27" s="98"/>
      <c r="AC27" s="188"/>
      <c r="AG27" s="293"/>
      <c r="AH27" s="293"/>
      <c r="AI27" s="293"/>
      <c r="AJ27" s="293"/>
      <c r="AK27" s="293"/>
      <c r="AL27" s="293"/>
      <c r="AM27" s="293"/>
      <c r="AN27" s="293"/>
      <c r="AO27" s="293"/>
      <c r="AP27" s="293"/>
      <c r="AQ27" s="293"/>
      <c r="AR27" s="293"/>
      <c r="AS27" s="293"/>
      <c r="AT27" s="293"/>
      <c r="AU27" s="293"/>
      <c r="AV27" s="293"/>
      <c r="AW27" s="293"/>
      <c r="AX27" s="293"/>
      <c r="AY27" s="293"/>
      <c r="AZ27" s="293"/>
      <c r="BA27" s="293"/>
      <c r="BB27" s="293"/>
      <c r="BC27" s="293"/>
      <c r="BD27" s="293"/>
      <c r="BE27" s="293"/>
      <c r="BF27" s="293"/>
      <c r="BI27" s="294" t="s">
        <v>347</v>
      </c>
    </row>
    <row r="28" spans="1:62" s="185" customFormat="1" ht="27.75">
      <c r="A28" s="202"/>
      <c r="B28" s="369" t="s">
        <v>22</v>
      </c>
      <c r="C28" s="203" t="s">
        <v>22</v>
      </c>
      <c r="D28" s="369" t="s">
        <v>332</v>
      </c>
      <c r="E28" s="204" t="s">
        <v>49</v>
      </c>
      <c r="F28" s="210" t="s">
        <v>323</v>
      </c>
      <c r="G28" s="779" t="s">
        <v>203</v>
      </c>
      <c r="H28" s="780"/>
      <c r="I28" s="780"/>
      <c r="J28" s="780"/>
      <c r="K28" s="780"/>
      <c r="L28" s="780"/>
      <c r="M28" s="780"/>
      <c r="N28" s="780"/>
      <c r="O28" s="780"/>
      <c r="P28" s="780"/>
      <c r="Q28" s="780"/>
      <c r="R28" s="780"/>
      <c r="S28" s="780"/>
      <c r="T28" s="780"/>
      <c r="U28" s="780"/>
      <c r="V28" s="780"/>
      <c r="W28" s="780"/>
      <c r="X28" s="780"/>
      <c r="Y28" s="780"/>
      <c r="Z28" s="780"/>
      <c r="AA28" s="780"/>
      <c r="AB28" s="780"/>
      <c r="AC28" s="780"/>
      <c r="AD28" s="780"/>
      <c r="AE28" s="780"/>
      <c r="AF28" s="780"/>
      <c r="AG28" s="781"/>
    </row>
    <row r="29" spans="1:62" s="185" customFormat="1" ht="27.75" customHeight="1">
      <c r="A29" s="205" t="s">
        <v>22</v>
      </c>
      <c r="B29" s="370" t="s">
        <v>66</v>
      </c>
      <c r="C29" s="182" t="s">
        <v>68</v>
      </c>
      <c r="D29" s="370" t="s">
        <v>333</v>
      </c>
      <c r="E29" s="201" t="s">
        <v>72</v>
      </c>
      <c r="F29" s="370" t="s">
        <v>73</v>
      </c>
      <c r="G29" s="782" t="s">
        <v>21</v>
      </c>
      <c r="H29" s="783" t="s">
        <v>308</v>
      </c>
      <c r="I29" s="783" t="s">
        <v>64</v>
      </c>
      <c r="J29" s="783" t="s">
        <v>187</v>
      </c>
      <c r="K29" s="783" t="s">
        <v>188</v>
      </c>
      <c r="L29" s="783" t="s">
        <v>309</v>
      </c>
      <c r="M29" s="783" t="s">
        <v>310</v>
      </c>
      <c r="N29" s="783" t="s">
        <v>311</v>
      </c>
      <c r="O29" s="783" t="s">
        <v>312</v>
      </c>
      <c r="P29" s="783" t="s">
        <v>313</v>
      </c>
      <c r="Q29" s="783" t="s">
        <v>189</v>
      </c>
      <c r="R29" s="783" t="s">
        <v>190</v>
      </c>
      <c r="S29" s="783" t="s">
        <v>314</v>
      </c>
      <c r="T29" s="783" t="s">
        <v>315</v>
      </c>
      <c r="U29" s="783" t="s">
        <v>316</v>
      </c>
      <c r="V29" s="783" t="s">
        <v>317</v>
      </c>
      <c r="W29" s="783" t="s">
        <v>318</v>
      </c>
      <c r="X29" s="783" t="s">
        <v>319</v>
      </c>
      <c r="Y29" s="783" t="s">
        <v>320</v>
      </c>
      <c r="Z29" s="748" t="s">
        <v>398</v>
      </c>
      <c r="AA29" s="748" t="s">
        <v>321</v>
      </c>
      <c r="AB29" s="748" t="s">
        <v>402</v>
      </c>
      <c r="AC29" s="748" t="s">
        <v>403</v>
      </c>
      <c r="AD29" s="748" t="s">
        <v>400</v>
      </c>
      <c r="AE29" s="748" t="s">
        <v>401</v>
      </c>
      <c r="AF29" s="748" t="s">
        <v>405</v>
      </c>
      <c r="AG29" s="784" t="s">
        <v>48</v>
      </c>
    </row>
    <row r="30" spans="1:62" s="185" customFormat="1" ht="38.25" customHeight="1">
      <c r="A30" s="205" t="s">
        <v>324</v>
      </c>
      <c r="B30" s="370" t="s">
        <v>67</v>
      </c>
      <c r="C30" s="182" t="s">
        <v>67</v>
      </c>
      <c r="D30" s="370" t="s">
        <v>334</v>
      </c>
      <c r="E30" s="200" t="s">
        <v>73</v>
      </c>
      <c r="F30" s="370" t="s">
        <v>74</v>
      </c>
      <c r="G30" s="782"/>
      <c r="H30" s="783"/>
      <c r="I30" s="783"/>
      <c r="J30" s="783"/>
      <c r="K30" s="783"/>
      <c r="L30" s="783"/>
      <c r="M30" s="783"/>
      <c r="N30" s="783"/>
      <c r="O30" s="783"/>
      <c r="P30" s="783"/>
      <c r="Q30" s="783"/>
      <c r="R30" s="783"/>
      <c r="S30" s="783"/>
      <c r="T30" s="783"/>
      <c r="U30" s="783"/>
      <c r="V30" s="783"/>
      <c r="W30" s="783"/>
      <c r="X30" s="783"/>
      <c r="Y30" s="783"/>
      <c r="Z30" s="749"/>
      <c r="AA30" s="749"/>
      <c r="AB30" s="749"/>
      <c r="AC30" s="749"/>
      <c r="AD30" s="749"/>
      <c r="AE30" s="749"/>
      <c r="AF30" s="749"/>
      <c r="AG30" s="784"/>
    </row>
    <row r="31" spans="1:62" s="185" customFormat="1" ht="34.5">
      <c r="A31" s="205" t="s">
        <v>439</v>
      </c>
      <c r="B31" s="209" t="s">
        <v>325</v>
      </c>
      <c r="C31" s="187" t="s">
        <v>325</v>
      </c>
      <c r="D31" s="370" t="s">
        <v>22</v>
      </c>
      <c r="E31" s="200" t="s">
        <v>74</v>
      </c>
      <c r="F31" s="370" t="s">
        <v>327</v>
      </c>
      <c r="G31" s="782"/>
      <c r="H31" s="783"/>
      <c r="I31" s="783"/>
      <c r="J31" s="783"/>
      <c r="K31" s="783"/>
      <c r="L31" s="783"/>
      <c r="M31" s="783"/>
      <c r="N31" s="783"/>
      <c r="O31" s="783"/>
      <c r="P31" s="783"/>
      <c r="Q31" s="783"/>
      <c r="R31" s="783"/>
      <c r="S31" s="783"/>
      <c r="T31" s="783"/>
      <c r="U31" s="783"/>
      <c r="V31" s="783"/>
      <c r="W31" s="783"/>
      <c r="X31" s="783"/>
      <c r="Y31" s="783"/>
      <c r="Z31" s="749"/>
      <c r="AA31" s="749"/>
      <c r="AB31" s="749"/>
      <c r="AC31" s="749"/>
      <c r="AD31" s="749"/>
      <c r="AE31" s="749"/>
      <c r="AF31" s="749"/>
      <c r="AG31" s="784"/>
      <c r="BF31" s="226" t="s">
        <v>436</v>
      </c>
    </row>
    <row r="32" spans="1:62" s="185" customFormat="1" ht="34.5">
      <c r="A32" s="206"/>
      <c r="B32" s="371" t="s">
        <v>326</v>
      </c>
      <c r="C32" s="207" t="s">
        <v>326</v>
      </c>
      <c r="D32" s="371" t="s">
        <v>25</v>
      </c>
      <c r="E32" s="208"/>
      <c r="F32" s="371" t="s">
        <v>328</v>
      </c>
      <c r="G32" s="782"/>
      <c r="H32" s="783"/>
      <c r="I32" s="783"/>
      <c r="J32" s="783"/>
      <c r="K32" s="783"/>
      <c r="L32" s="783"/>
      <c r="M32" s="783"/>
      <c r="N32" s="783"/>
      <c r="O32" s="783"/>
      <c r="P32" s="783"/>
      <c r="Q32" s="783"/>
      <c r="R32" s="783"/>
      <c r="S32" s="783"/>
      <c r="T32" s="783"/>
      <c r="U32" s="783"/>
      <c r="V32" s="783"/>
      <c r="W32" s="783"/>
      <c r="X32" s="783"/>
      <c r="Y32" s="783"/>
      <c r="Z32" s="750"/>
      <c r="AA32" s="750"/>
      <c r="AB32" s="750"/>
      <c r="AC32" s="750"/>
      <c r="AD32" s="750"/>
      <c r="AE32" s="750"/>
      <c r="AF32" s="750"/>
      <c r="AG32" s="784"/>
      <c r="BF32" s="227" t="s">
        <v>435</v>
      </c>
    </row>
    <row r="33" spans="1:39" s="185" customFormat="1" ht="27.75">
      <c r="A33" s="220">
        <f t="shared" ref="A33:F33" si="6">SUM(AO18)</f>
        <v>0</v>
      </c>
      <c r="B33" s="220">
        <f t="shared" si="6"/>
        <v>0</v>
      </c>
      <c r="C33" s="220">
        <f t="shared" si="6"/>
        <v>0</v>
      </c>
      <c r="D33" s="220">
        <f t="shared" si="6"/>
        <v>0</v>
      </c>
      <c r="E33" s="220">
        <f t="shared" si="6"/>
        <v>0</v>
      </c>
      <c r="F33" s="222" t="e">
        <f t="shared" si="6"/>
        <v>#DIV/0!</v>
      </c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220">
        <f>SUM(G33:AF33)</f>
        <v>0</v>
      </c>
    </row>
    <row r="34" spans="1:39" s="185" customFormat="1" ht="30">
      <c r="K34" s="186"/>
      <c r="L34" s="187"/>
      <c r="X34" s="181"/>
      <c r="AB34" s="187"/>
      <c r="AC34" s="188"/>
      <c r="AE34" s="219" t="s">
        <v>206</v>
      </c>
      <c r="AG34" s="223">
        <f>SUM(A33)-AG33</f>
        <v>0</v>
      </c>
    </row>
    <row r="35" spans="1:39" s="185" customFormat="1" ht="27.75">
      <c r="K35" s="186"/>
      <c r="L35" s="187"/>
      <c r="X35" s="181"/>
      <c r="AB35" s="187"/>
      <c r="AC35" s="188"/>
      <c r="AD35" s="187"/>
      <c r="AE35" s="187"/>
    </row>
    <row r="36" spans="1:39" ht="29.25">
      <c r="A36" s="189" t="s">
        <v>342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</row>
    <row r="37" spans="1:39" ht="29.25">
      <c r="A37" s="189"/>
      <c r="B37" s="189"/>
      <c r="C37" s="189"/>
      <c r="D37" s="189" t="s">
        <v>450</v>
      </c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</row>
    <row r="38" spans="1:39" ht="29.25">
      <c r="A38" s="189"/>
      <c r="D38" s="189" t="s">
        <v>336</v>
      </c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</row>
    <row r="39" spans="1:39" ht="29.25">
      <c r="A39" s="189"/>
      <c r="C39" s="189"/>
      <c r="D39" s="189" t="s">
        <v>337</v>
      </c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</row>
    <row r="40" spans="1:39" ht="29.25">
      <c r="A40" s="189"/>
      <c r="C40" s="189"/>
      <c r="D40" s="189" t="s">
        <v>338</v>
      </c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</row>
    <row r="44" spans="1:39" s="99" customFormat="1" ht="33">
      <c r="E44" s="100" t="s">
        <v>477</v>
      </c>
      <c r="F44" s="100"/>
      <c r="G44" s="101"/>
      <c r="Q44" s="100"/>
      <c r="R44" s="100"/>
      <c r="S44" s="100"/>
      <c r="T44" s="100"/>
      <c r="U44" s="100"/>
      <c r="V44" s="100"/>
      <c r="W44" s="100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</row>
    <row r="45" spans="1:39" s="99" customFormat="1" ht="33">
      <c r="E45" s="102" t="s">
        <v>343</v>
      </c>
      <c r="F45" s="102"/>
      <c r="G45" s="102"/>
      <c r="H45" s="103"/>
      <c r="AA45" s="101"/>
      <c r="AB45" s="101"/>
      <c r="AC45" s="101"/>
      <c r="AD45" s="101"/>
      <c r="AE45" s="101"/>
      <c r="AF45" s="101"/>
      <c r="AG45" s="101"/>
      <c r="AH45" s="101"/>
      <c r="AI45" s="101"/>
    </row>
    <row r="46" spans="1:39" s="99" customFormat="1" ht="33">
      <c r="E46" s="102"/>
      <c r="F46" s="102"/>
      <c r="G46" s="102"/>
      <c r="H46" s="103"/>
      <c r="L46" s="101" t="s">
        <v>344</v>
      </c>
      <c r="AA46" s="101"/>
      <c r="AB46" s="101"/>
      <c r="AC46" s="101"/>
      <c r="AD46" s="101"/>
      <c r="AE46" s="101"/>
      <c r="AF46" s="101"/>
      <c r="AG46" s="101"/>
      <c r="AH46" s="101"/>
      <c r="AI46" s="101"/>
    </row>
    <row r="47" spans="1:39" s="99" customFormat="1" ht="33">
      <c r="E47" s="104" t="s">
        <v>345</v>
      </c>
      <c r="F47" s="104"/>
      <c r="G47" s="104"/>
      <c r="H47" s="105"/>
      <c r="AA47" s="101"/>
      <c r="AB47" s="101"/>
      <c r="AC47" s="101"/>
      <c r="AD47" s="101"/>
      <c r="AE47" s="101"/>
      <c r="AF47" s="101"/>
      <c r="AG47" s="101"/>
      <c r="AH47" s="101"/>
      <c r="AI47" s="101"/>
      <c r="AJ47" s="101"/>
      <c r="AK47" s="101"/>
      <c r="AL47" s="101"/>
      <c r="AM47" s="101"/>
    </row>
    <row r="48" spans="1:39" s="99" customFormat="1" ht="33">
      <c r="E48" s="224" t="s">
        <v>346</v>
      </c>
      <c r="F48" s="224"/>
      <c r="G48" s="224"/>
      <c r="H48" s="225"/>
      <c r="AA48" s="101"/>
      <c r="AB48" s="101"/>
      <c r="AC48" s="101"/>
      <c r="AD48" s="101"/>
      <c r="AE48" s="101"/>
      <c r="AF48" s="101"/>
      <c r="AG48" s="101"/>
      <c r="AH48" s="101"/>
      <c r="AI48" s="101"/>
      <c r="AJ48" s="101"/>
      <c r="AK48" s="101"/>
      <c r="AL48" s="101"/>
      <c r="AM48" s="101"/>
    </row>
    <row r="49" spans="1:1" s="99" customFormat="1" ht="35.25">
      <c r="A49" s="109"/>
    </row>
  </sheetData>
  <mergeCells count="154">
    <mergeCell ref="M22:M24"/>
    <mergeCell ref="W16:W17"/>
    <mergeCell ref="A21:AC21"/>
    <mergeCell ref="AC16:AC17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G28:AG28"/>
    <mergeCell ref="A22:A24"/>
    <mergeCell ref="B22:B24"/>
    <mergeCell ref="C22:C24"/>
    <mergeCell ref="D22:D24"/>
    <mergeCell ref="E22:E24"/>
    <mergeCell ref="F22:F24"/>
    <mergeCell ref="G22:G24"/>
    <mergeCell ref="H22:H24"/>
    <mergeCell ref="I22:I24"/>
    <mergeCell ref="P22:P24"/>
    <mergeCell ref="Q22:Q24"/>
    <mergeCell ref="R22:R24"/>
    <mergeCell ref="S22:S24"/>
    <mergeCell ref="T22:T24"/>
    <mergeCell ref="U22:U24"/>
    <mergeCell ref="J22:J24"/>
    <mergeCell ref="K22:K24"/>
    <mergeCell ref="AG22:AG24"/>
    <mergeCell ref="Y22:Y24"/>
    <mergeCell ref="Z22:Z24"/>
    <mergeCell ref="AA22:AA24"/>
    <mergeCell ref="AB22:AB24"/>
    <mergeCell ref="L22:L24"/>
    <mergeCell ref="AD21:AF21"/>
    <mergeCell ref="AE14:AG14"/>
    <mergeCell ref="AH14:AJ14"/>
    <mergeCell ref="AK14:AM14"/>
    <mergeCell ref="AE15:AE17"/>
    <mergeCell ref="AG15:AG17"/>
    <mergeCell ref="AH15:AH17"/>
    <mergeCell ref="AJ15:AJ17"/>
    <mergeCell ref="A13:AD13"/>
    <mergeCell ref="AE13:AJ13"/>
    <mergeCell ref="AK13:AM13"/>
    <mergeCell ref="S14:T15"/>
    <mergeCell ref="U14:V15"/>
    <mergeCell ref="W14:X15"/>
    <mergeCell ref="A14:B15"/>
    <mergeCell ref="C14:D15"/>
    <mergeCell ref="E14:F15"/>
    <mergeCell ref="G14:H15"/>
    <mergeCell ref="I14:J15"/>
    <mergeCell ref="K14:L15"/>
    <mergeCell ref="M14:N15"/>
    <mergeCell ref="O14:P15"/>
    <mergeCell ref="Q14:R15"/>
    <mergeCell ref="U16:U17"/>
    <mergeCell ref="A2:BH2"/>
    <mergeCell ref="A3:BH3"/>
    <mergeCell ref="A4:BH4"/>
    <mergeCell ref="N16:N17"/>
    <mergeCell ref="AK15:AK17"/>
    <mergeCell ref="AM15:AM17"/>
    <mergeCell ref="A16:A17"/>
    <mergeCell ref="B16:B17"/>
    <mergeCell ref="C16:C17"/>
    <mergeCell ref="D16:D17"/>
    <mergeCell ref="E16:E17"/>
    <mergeCell ref="F16:F17"/>
    <mergeCell ref="G16:G17"/>
    <mergeCell ref="H16:H17"/>
    <mergeCell ref="Y14:Z15"/>
    <mergeCell ref="AA14:AB15"/>
    <mergeCell ref="AC14:AD15"/>
    <mergeCell ref="AD16:AD17"/>
    <mergeCell ref="V16:V17"/>
    <mergeCell ref="I16:I17"/>
    <mergeCell ref="J16:J17"/>
    <mergeCell ref="K16:K17"/>
    <mergeCell ref="L16:L17"/>
    <mergeCell ref="M16:M17"/>
    <mergeCell ref="AG21:AI21"/>
    <mergeCell ref="AA16:AA17"/>
    <mergeCell ref="AB16:AB17"/>
    <mergeCell ref="AP22:AP24"/>
    <mergeCell ref="AQ22:AQ24"/>
    <mergeCell ref="AR22:AR24"/>
    <mergeCell ref="AJ21:BJ21"/>
    <mergeCell ref="BI22:BI24"/>
    <mergeCell ref="BJ22:BJ24"/>
    <mergeCell ref="AS22:AS24"/>
    <mergeCell ref="AT22:AT24"/>
    <mergeCell ref="AU22:AU24"/>
    <mergeCell ref="AJ22:AJ24"/>
    <mergeCell ref="AK22:AK24"/>
    <mergeCell ref="AL22:AL24"/>
    <mergeCell ref="AM22:AM24"/>
    <mergeCell ref="AN22:AN24"/>
    <mergeCell ref="AO22:AO24"/>
    <mergeCell ref="BF22:BF24"/>
    <mergeCell ref="BG22:BG24"/>
    <mergeCell ref="BH22:BH24"/>
    <mergeCell ref="AV22:AV24"/>
    <mergeCell ref="AW22:AW24"/>
    <mergeCell ref="AX22:AX24"/>
    <mergeCell ref="AY22:AY24"/>
    <mergeCell ref="AZ22:AZ24"/>
    <mergeCell ref="BA22:BA24"/>
    <mergeCell ref="BD22:BD24"/>
    <mergeCell ref="BE22:BE24"/>
    <mergeCell ref="BB22:BB24"/>
    <mergeCell ref="BC22:BC24"/>
    <mergeCell ref="M29:M32"/>
    <mergeCell ref="N29:N32"/>
    <mergeCell ref="O29:O32"/>
    <mergeCell ref="P29:P32"/>
    <mergeCell ref="Q29:Q32"/>
    <mergeCell ref="R29:R32"/>
    <mergeCell ref="AE22:AE24"/>
    <mergeCell ref="AF22:AF24"/>
    <mergeCell ref="AH22:AH24"/>
    <mergeCell ref="AI22:AI24"/>
    <mergeCell ref="AC22:AC24"/>
    <mergeCell ref="N22:N24"/>
    <mergeCell ref="O22:O24"/>
    <mergeCell ref="AD22:AD24"/>
    <mergeCell ref="W22:W24"/>
    <mergeCell ref="X22:X24"/>
    <mergeCell ref="V22:V24"/>
    <mergeCell ref="G29:G32"/>
    <mergeCell ref="H29:H32"/>
    <mergeCell ref="I29:I32"/>
    <mergeCell ref="J29:J32"/>
    <mergeCell ref="K29:K32"/>
    <mergeCell ref="L29:L32"/>
    <mergeCell ref="AG29:AG32"/>
    <mergeCell ref="Y29:Y32"/>
    <mergeCell ref="Z29:Z32"/>
    <mergeCell ref="AA29:AA32"/>
    <mergeCell ref="AB29:AB32"/>
    <mergeCell ref="AE29:AE32"/>
    <mergeCell ref="AF29:AF32"/>
    <mergeCell ref="S29:S32"/>
    <mergeCell ref="T29:T32"/>
    <mergeCell ref="U29:U32"/>
    <mergeCell ref="V29:V32"/>
    <mergeCell ref="W29:W32"/>
    <mergeCell ref="X29:X32"/>
    <mergeCell ref="AC29:AC32"/>
    <mergeCell ref="AD29:AD32"/>
  </mergeCells>
  <pageMargins left="0.20200000000000001" right="0.10249999999999999" top="0.15" bottom="0.2" header="0.11" footer="0.11"/>
  <pageSetup paperSize="9" scale="60" orientation="landscape" r:id="rId1"/>
  <headerFooter>
    <oddFooter>&amp;Lกผอ.สพร.สพฐ.(sunisa2556)&amp;R&amp;A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2:BJ45"/>
  <sheetViews>
    <sheetView topLeftCell="A10" zoomScale="70" zoomScaleNormal="70" workbookViewId="0">
      <selection activeCell="A20" sqref="A20"/>
    </sheetView>
  </sheetViews>
  <sheetFormatPr defaultRowHeight="21.75"/>
  <cols>
    <col min="1" max="1" width="4.140625" customWidth="1"/>
    <col min="2" max="2" width="4" customWidth="1"/>
    <col min="3" max="3" width="5" customWidth="1"/>
    <col min="4" max="4" width="4.140625" customWidth="1"/>
    <col min="5" max="5" width="5" customWidth="1"/>
    <col min="6" max="6" width="4.42578125" customWidth="1"/>
    <col min="7" max="7" width="4.140625" customWidth="1"/>
    <col min="8" max="8" width="4" customWidth="1"/>
    <col min="9" max="9" width="5" customWidth="1"/>
    <col min="10" max="10" width="4.28515625" customWidth="1"/>
    <col min="11" max="11" width="5" customWidth="1"/>
    <col min="12" max="13" width="4.42578125" customWidth="1"/>
    <col min="14" max="14" width="4.5703125" customWidth="1"/>
    <col min="15" max="15" width="5" customWidth="1"/>
    <col min="16" max="16" width="4.42578125" customWidth="1"/>
    <col min="17" max="17" width="5" customWidth="1"/>
    <col min="18" max="18" width="4.42578125" customWidth="1"/>
    <col min="19" max="19" width="5" customWidth="1"/>
    <col min="20" max="20" width="4.42578125" customWidth="1"/>
    <col min="21" max="21" width="5" customWidth="1"/>
    <col min="22" max="22" width="4.42578125" customWidth="1"/>
    <col min="23" max="23" width="5" customWidth="1"/>
    <col min="24" max="24" width="4.5703125" customWidth="1"/>
    <col min="25" max="25" width="5" customWidth="1"/>
    <col min="26" max="26" width="3.85546875" customWidth="1"/>
    <col min="27" max="27" width="4" customWidth="1"/>
    <col min="28" max="28" width="4.7109375" customWidth="1"/>
    <col min="29" max="30" width="5" customWidth="1"/>
    <col min="31" max="31" width="4.85546875" customWidth="1"/>
    <col min="32" max="33" width="5" customWidth="1"/>
    <col min="34" max="34" width="5.28515625" customWidth="1"/>
    <col min="35" max="36" width="5" customWidth="1"/>
    <col min="37" max="37" width="4" customWidth="1"/>
    <col min="38" max="46" width="4.7109375" customWidth="1"/>
    <col min="47" max="48" width="2.7109375" customWidth="1"/>
    <col min="49" max="60" width="3" customWidth="1"/>
    <col min="61" max="61" width="3.42578125" customWidth="1"/>
    <col min="62" max="62" width="3.85546875" customWidth="1"/>
  </cols>
  <sheetData>
    <row r="2" spans="1:62" ht="51.75">
      <c r="A2" s="788" t="s">
        <v>437</v>
      </c>
      <c r="B2" s="788"/>
      <c r="C2" s="788"/>
      <c r="D2" s="788"/>
      <c r="E2" s="788"/>
      <c r="F2" s="788"/>
      <c r="G2" s="788"/>
      <c r="H2" s="788"/>
      <c r="I2" s="788"/>
      <c r="J2" s="788"/>
      <c r="K2" s="788"/>
      <c r="L2" s="788"/>
      <c r="M2" s="788"/>
      <c r="N2" s="788"/>
      <c r="O2" s="788"/>
      <c r="P2" s="788"/>
      <c r="Q2" s="788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  <c r="AX2" s="788"/>
      <c r="AY2" s="788"/>
      <c r="AZ2" s="788"/>
      <c r="BA2" s="788"/>
      <c r="BB2" s="788"/>
      <c r="BC2" s="788"/>
      <c r="BD2" s="788"/>
      <c r="BJ2" s="374" t="s">
        <v>452</v>
      </c>
    </row>
    <row r="3" spans="1:62" ht="39.75">
      <c r="A3" s="766" t="s">
        <v>306</v>
      </c>
      <c r="B3" s="766"/>
      <c r="C3" s="766"/>
      <c r="D3" s="766"/>
      <c r="E3" s="766"/>
      <c r="F3" s="766"/>
      <c r="G3" s="766"/>
      <c r="H3" s="766"/>
      <c r="I3" s="766"/>
      <c r="J3" s="766"/>
      <c r="K3" s="766"/>
      <c r="L3" s="766"/>
      <c r="M3" s="766"/>
      <c r="N3" s="766"/>
      <c r="O3" s="766"/>
      <c r="P3" s="766"/>
      <c r="Q3" s="766"/>
      <c r="R3" s="766"/>
      <c r="S3" s="766"/>
      <c r="T3" s="766"/>
      <c r="U3" s="766"/>
      <c r="V3" s="766"/>
      <c r="W3" s="766"/>
      <c r="X3" s="766"/>
      <c r="Y3" s="766"/>
      <c r="Z3" s="766"/>
      <c r="AA3" s="766"/>
      <c r="AB3" s="766"/>
      <c r="AC3" s="766"/>
      <c r="AD3" s="766"/>
      <c r="AE3" s="766"/>
      <c r="AF3" s="766"/>
      <c r="AG3" s="766"/>
      <c r="AH3" s="766"/>
      <c r="AI3" s="766"/>
      <c r="AJ3" s="766"/>
      <c r="AK3" s="766"/>
      <c r="AL3" s="766"/>
      <c r="AM3" s="766"/>
      <c r="AN3" s="766"/>
      <c r="AO3" s="766"/>
      <c r="AP3" s="766"/>
      <c r="AQ3" s="766"/>
      <c r="AR3" s="766"/>
      <c r="AS3" s="766"/>
      <c r="AT3" s="766"/>
      <c r="AU3" s="766"/>
      <c r="AV3" s="766"/>
      <c r="AW3" s="766"/>
      <c r="AX3" s="766"/>
      <c r="AY3" s="766"/>
      <c r="AZ3" s="766"/>
      <c r="BA3" s="766"/>
      <c r="BB3" s="766"/>
      <c r="BC3" s="766"/>
      <c r="BD3" s="766"/>
    </row>
    <row r="4" spans="1:62" ht="39.75">
      <c r="A4" s="766" t="s">
        <v>431</v>
      </c>
      <c r="B4" s="766"/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766"/>
      <c r="AF4" s="766"/>
      <c r="AG4" s="766"/>
      <c r="AH4" s="766"/>
      <c r="AI4" s="766"/>
      <c r="AJ4" s="766"/>
      <c r="AK4" s="766"/>
      <c r="AL4" s="766"/>
      <c r="AM4" s="766"/>
      <c r="AN4" s="766"/>
      <c r="AO4" s="766"/>
      <c r="AP4" s="766"/>
      <c r="AQ4" s="766"/>
      <c r="AR4" s="766"/>
      <c r="AS4" s="766"/>
      <c r="AT4" s="766"/>
      <c r="AU4" s="766"/>
      <c r="AV4" s="766"/>
      <c r="AW4" s="766"/>
      <c r="AX4" s="766"/>
      <c r="AY4" s="766"/>
      <c r="AZ4" s="766"/>
      <c r="BA4" s="766"/>
      <c r="BB4" s="766"/>
      <c r="BC4" s="766"/>
      <c r="BD4" s="766"/>
    </row>
    <row r="6" spans="1:62" s="190" customFormat="1" ht="30.75">
      <c r="A6" s="189" t="s">
        <v>438</v>
      </c>
    </row>
    <row r="7" spans="1:62" s="190" customFormat="1" ht="30.75">
      <c r="A7" s="190" t="s">
        <v>467</v>
      </c>
    </row>
    <row r="8" spans="1:62" s="190" customFormat="1" ht="30.75">
      <c r="A8" s="190" t="s">
        <v>397</v>
      </c>
    </row>
    <row r="9" spans="1:62" s="190" customFormat="1" ht="30.75">
      <c r="A9" s="190" t="s">
        <v>191</v>
      </c>
    </row>
    <row r="10" spans="1:62" s="190" customFormat="1" ht="30.75">
      <c r="A10" s="190" t="s">
        <v>193</v>
      </c>
    </row>
    <row r="11" spans="1:62" s="190" customFormat="1" ht="30.75">
      <c r="A11" s="190" t="s">
        <v>194</v>
      </c>
    </row>
    <row r="12" spans="1:62" s="190" customFormat="1" ht="30.75">
      <c r="A12" s="190" t="s">
        <v>192</v>
      </c>
    </row>
    <row r="13" spans="1:62" s="180" customFormat="1" ht="26.25">
      <c r="A13" s="763" t="s">
        <v>17</v>
      </c>
      <c r="B13" s="764"/>
      <c r="C13" s="764"/>
      <c r="D13" s="764"/>
      <c r="E13" s="764"/>
      <c r="F13" s="764"/>
      <c r="G13" s="764"/>
      <c r="H13" s="764"/>
      <c r="I13" s="764"/>
      <c r="J13" s="764"/>
      <c r="K13" s="764"/>
      <c r="L13" s="764"/>
      <c r="M13" s="764"/>
      <c r="N13" s="764"/>
      <c r="O13" s="764"/>
      <c r="P13" s="764"/>
      <c r="Q13" s="764"/>
      <c r="R13" s="764"/>
      <c r="S13" s="764"/>
      <c r="T13" s="764"/>
      <c r="U13" s="764"/>
      <c r="V13" s="764"/>
      <c r="W13" s="764"/>
      <c r="X13" s="764"/>
      <c r="Y13" s="764"/>
      <c r="Z13" s="764"/>
      <c r="AA13" s="764"/>
      <c r="AB13" s="764"/>
      <c r="AC13" s="764"/>
      <c r="AD13" s="765"/>
      <c r="AE13" s="763" t="s">
        <v>42</v>
      </c>
      <c r="AF13" s="764"/>
      <c r="AG13" s="764"/>
      <c r="AH13" s="764"/>
      <c r="AI13" s="764"/>
      <c r="AJ13" s="765"/>
      <c r="AK13" s="768" t="s">
        <v>329</v>
      </c>
      <c r="AL13" s="775"/>
      <c r="AM13" s="775"/>
      <c r="AN13" s="196" t="s">
        <v>323</v>
      </c>
      <c r="AO13" s="364"/>
      <c r="AP13" s="365" t="s">
        <v>22</v>
      </c>
      <c r="AQ13" s="365" t="s">
        <v>22</v>
      </c>
      <c r="AR13" s="365" t="s">
        <v>332</v>
      </c>
      <c r="AS13" s="364" t="s">
        <v>49</v>
      </c>
      <c r="AT13" s="196" t="s">
        <v>323</v>
      </c>
    </row>
    <row r="14" spans="1:62" s="180" customFormat="1" ht="26.25">
      <c r="A14" s="768" t="s">
        <v>195</v>
      </c>
      <c r="B14" s="769"/>
      <c r="C14" s="768" t="s">
        <v>196</v>
      </c>
      <c r="D14" s="769"/>
      <c r="E14" s="768" t="s">
        <v>197</v>
      </c>
      <c r="F14" s="769"/>
      <c r="G14" s="768" t="s">
        <v>198</v>
      </c>
      <c r="H14" s="769"/>
      <c r="I14" s="768" t="s">
        <v>199</v>
      </c>
      <c r="J14" s="769"/>
      <c r="K14" s="768" t="s">
        <v>200</v>
      </c>
      <c r="L14" s="769"/>
      <c r="M14" s="768" t="s">
        <v>201</v>
      </c>
      <c r="N14" s="769"/>
      <c r="O14" s="768" t="s">
        <v>202</v>
      </c>
      <c r="P14" s="769"/>
      <c r="Q14" s="768" t="s">
        <v>111</v>
      </c>
      <c r="R14" s="769"/>
      <c r="S14" s="768" t="s">
        <v>112</v>
      </c>
      <c r="T14" s="769"/>
      <c r="U14" s="768" t="s">
        <v>113</v>
      </c>
      <c r="V14" s="769"/>
      <c r="W14" s="768" t="s">
        <v>114</v>
      </c>
      <c r="X14" s="769"/>
      <c r="Y14" s="768" t="s">
        <v>115</v>
      </c>
      <c r="Z14" s="769"/>
      <c r="AA14" s="768" t="s">
        <v>116</v>
      </c>
      <c r="AB14" s="769"/>
      <c r="AC14" s="768" t="s">
        <v>20</v>
      </c>
      <c r="AD14" s="769"/>
      <c r="AE14" s="763" t="s">
        <v>43</v>
      </c>
      <c r="AF14" s="764"/>
      <c r="AG14" s="765"/>
      <c r="AH14" s="763" t="s">
        <v>180</v>
      </c>
      <c r="AI14" s="764"/>
      <c r="AJ14" s="765"/>
      <c r="AK14" s="772" t="s">
        <v>27</v>
      </c>
      <c r="AL14" s="773"/>
      <c r="AM14" s="773"/>
      <c r="AN14" s="197" t="s">
        <v>73</v>
      </c>
      <c r="AO14" s="193" t="s">
        <v>22</v>
      </c>
      <c r="AP14" s="367" t="s">
        <v>66</v>
      </c>
      <c r="AQ14" s="367" t="s">
        <v>68</v>
      </c>
      <c r="AR14" s="367" t="s">
        <v>333</v>
      </c>
      <c r="AS14" s="191" t="s">
        <v>72</v>
      </c>
      <c r="AT14" s="197" t="s">
        <v>73</v>
      </c>
    </row>
    <row r="15" spans="1:62" s="180" customFormat="1" ht="26.25">
      <c r="A15" s="770"/>
      <c r="B15" s="771"/>
      <c r="C15" s="770"/>
      <c r="D15" s="771"/>
      <c r="E15" s="770"/>
      <c r="F15" s="771"/>
      <c r="G15" s="770"/>
      <c r="H15" s="771"/>
      <c r="I15" s="770"/>
      <c r="J15" s="771"/>
      <c r="K15" s="770"/>
      <c r="L15" s="771"/>
      <c r="M15" s="770"/>
      <c r="N15" s="771"/>
      <c r="O15" s="770"/>
      <c r="P15" s="771"/>
      <c r="Q15" s="770"/>
      <c r="R15" s="771"/>
      <c r="S15" s="770"/>
      <c r="T15" s="771"/>
      <c r="U15" s="770"/>
      <c r="V15" s="771"/>
      <c r="W15" s="770"/>
      <c r="X15" s="771"/>
      <c r="Y15" s="770"/>
      <c r="Z15" s="771"/>
      <c r="AA15" s="770"/>
      <c r="AB15" s="771"/>
      <c r="AC15" s="770"/>
      <c r="AD15" s="771"/>
      <c r="AE15" s="758" t="s">
        <v>21</v>
      </c>
      <c r="AF15" s="192" t="s">
        <v>22</v>
      </c>
      <c r="AG15" s="758" t="s">
        <v>20</v>
      </c>
      <c r="AH15" s="758" t="s">
        <v>21</v>
      </c>
      <c r="AI15" s="192" t="s">
        <v>22</v>
      </c>
      <c r="AJ15" s="758" t="s">
        <v>20</v>
      </c>
      <c r="AK15" s="758" t="s">
        <v>21</v>
      </c>
      <c r="AL15" s="192" t="s">
        <v>22</v>
      </c>
      <c r="AM15" s="768" t="s">
        <v>20</v>
      </c>
      <c r="AN15" s="367" t="s">
        <v>327</v>
      </c>
      <c r="AO15" s="193" t="s">
        <v>324</v>
      </c>
      <c r="AP15" s="367" t="s">
        <v>67</v>
      </c>
      <c r="AQ15" s="367" t="s">
        <v>67</v>
      </c>
      <c r="AR15" s="367" t="s">
        <v>334</v>
      </c>
      <c r="AS15" s="193" t="s">
        <v>73</v>
      </c>
      <c r="AT15" s="193" t="s">
        <v>74</v>
      </c>
    </row>
    <row r="16" spans="1:62" s="180" customFormat="1" ht="26.25">
      <c r="A16" s="758" t="s">
        <v>18</v>
      </c>
      <c r="B16" s="758" t="s">
        <v>19</v>
      </c>
      <c r="C16" s="758" t="s">
        <v>18</v>
      </c>
      <c r="D16" s="758" t="s">
        <v>19</v>
      </c>
      <c r="E16" s="758" t="s">
        <v>18</v>
      </c>
      <c r="F16" s="758" t="s">
        <v>19</v>
      </c>
      <c r="G16" s="758" t="s">
        <v>18</v>
      </c>
      <c r="H16" s="758" t="s">
        <v>19</v>
      </c>
      <c r="I16" s="758" t="s">
        <v>18</v>
      </c>
      <c r="J16" s="758" t="s">
        <v>19</v>
      </c>
      <c r="K16" s="758" t="s">
        <v>18</v>
      </c>
      <c r="L16" s="758" t="s">
        <v>19</v>
      </c>
      <c r="M16" s="758" t="s">
        <v>18</v>
      </c>
      <c r="N16" s="758" t="s">
        <v>19</v>
      </c>
      <c r="O16" s="758" t="s">
        <v>18</v>
      </c>
      <c r="P16" s="758" t="s">
        <v>19</v>
      </c>
      <c r="Q16" s="758" t="s">
        <v>18</v>
      </c>
      <c r="R16" s="758" t="s">
        <v>19</v>
      </c>
      <c r="S16" s="758" t="s">
        <v>18</v>
      </c>
      <c r="T16" s="758" t="s">
        <v>19</v>
      </c>
      <c r="U16" s="758" t="s">
        <v>18</v>
      </c>
      <c r="V16" s="758" t="s">
        <v>19</v>
      </c>
      <c r="W16" s="758" t="s">
        <v>18</v>
      </c>
      <c r="X16" s="758" t="s">
        <v>19</v>
      </c>
      <c r="Y16" s="758" t="s">
        <v>18</v>
      </c>
      <c r="Z16" s="758" t="s">
        <v>19</v>
      </c>
      <c r="AA16" s="758" t="s">
        <v>18</v>
      </c>
      <c r="AB16" s="758" t="s">
        <v>19</v>
      </c>
      <c r="AC16" s="758" t="s">
        <v>18</v>
      </c>
      <c r="AD16" s="758" t="s">
        <v>19</v>
      </c>
      <c r="AE16" s="767"/>
      <c r="AF16" s="367" t="s">
        <v>330</v>
      </c>
      <c r="AG16" s="767"/>
      <c r="AH16" s="767"/>
      <c r="AI16" s="367" t="s">
        <v>330</v>
      </c>
      <c r="AJ16" s="767"/>
      <c r="AK16" s="767"/>
      <c r="AL16" s="367" t="s">
        <v>330</v>
      </c>
      <c r="AM16" s="786"/>
      <c r="AN16" s="367" t="s">
        <v>328</v>
      </c>
      <c r="AO16" s="193" t="s">
        <v>439</v>
      </c>
      <c r="AP16" s="367" t="s">
        <v>325</v>
      </c>
      <c r="AQ16" s="367" t="s">
        <v>325</v>
      </c>
      <c r="AR16" s="367" t="s">
        <v>22</v>
      </c>
      <c r="AS16" s="193" t="s">
        <v>74</v>
      </c>
      <c r="AT16" s="367" t="s">
        <v>327</v>
      </c>
    </row>
    <row r="17" spans="1:62" s="180" customFormat="1" ht="26.25">
      <c r="A17" s="759"/>
      <c r="B17" s="759"/>
      <c r="C17" s="759"/>
      <c r="D17" s="759"/>
      <c r="E17" s="759"/>
      <c r="F17" s="759"/>
      <c r="G17" s="759"/>
      <c r="H17" s="759"/>
      <c r="I17" s="759"/>
      <c r="J17" s="759"/>
      <c r="K17" s="759"/>
      <c r="L17" s="759"/>
      <c r="M17" s="759"/>
      <c r="N17" s="759"/>
      <c r="O17" s="759"/>
      <c r="P17" s="759"/>
      <c r="Q17" s="759"/>
      <c r="R17" s="759"/>
      <c r="S17" s="759"/>
      <c r="T17" s="759"/>
      <c r="U17" s="759"/>
      <c r="V17" s="759"/>
      <c r="W17" s="759"/>
      <c r="X17" s="759"/>
      <c r="Y17" s="759"/>
      <c r="Z17" s="759"/>
      <c r="AA17" s="759"/>
      <c r="AB17" s="759"/>
      <c r="AC17" s="759"/>
      <c r="AD17" s="759"/>
      <c r="AE17" s="759"/>
      <c r="AF17" s="366" t="s">
        <v>331</v>
      </c>
      <c r="AG17" s="759"/>
      <c r="AH17" s="759"/>
      <c r="AI17" s="366" t="s">
        <v>331</v>
      </c>
      <c r="AJ17" s="759"/>
      <c r="AK17" s="759"/>
      <c r="AL17" s="366" t="s">
        <v>331</v>
      </c>
      <c r="AM17" s="770"/>
      <c r="AN17" s="198"/>
      <c r="AO17" s="368"/>
      <c r="AP17" s="366" t="s">
        <v>326</v>
      </c>
      <c r="AQ17" s="366" t="s">
        <v>326</v>
      </c>
      <c r="AR17" s="194" t="s">
        <v>25</v>
      </c>
      <c r="AS17" s="194"/>
      <c r="AT17" s="367" t="s">
        <v>328</v>
      </c>
    </row>
    <row r="18" spans="1:62" s="185" customFormat="1" ht="31.5" customHeight="1">
      <c r="A18" s="183"/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95"/>
      <c r="AO18" s="183"/>
      <c r="AP18" s="183"/>
      <c r="AQ18" s="183"/>
      <c r="AR18" s="183"/>
      <c r="AS18" s="183"/>
      <c r="AT18" s="184"/>
    </row>
    <row r="19" spans="1:62" s="181" customFormat="1" ht="12" customHeight="1"/>
    <row r="20" spans="1:62" s="180" customFormat="1" ht="26.25">
      <c r="A20" s="180" t="s">
        <v>472</v>
      </c>
    </row>
    <row r="21" spans="1:62" s="180" customFormat="1" ht="26.25">
      <c r="A21" s="760" t="s">
        <v>471</v>
      </c>
      <c r="B21" s="761"/>
      <c r="C21" s="761"/>
      <c r="D21" s="761"/>
      <c r="E21" s="761"/>
      <c r="F21" s="761"/>
      <c r="G21" s="761"/>
      <c r="H21" s="761"/>
      <c r="I21" s="761"/>
      <c r="J21" s="761"/>
      <c r="K21" s="761"/>
      <c r="L21" s="761"/>
      <c r="M21" s="761"/>
      <c r="N21" s="761"/>
      <c r="O21" s="761"/>
      <c r="P21" s="761"/>
      <c r="Q21" s="761"/>
      <c r="R21" s="761"/>
      <c r="S21" s="761"/>
      <c r="T21" s="761"/>
      <c r="U21" s="761"/>
      <c r="V21" s="761"/>
      <c r="W21" s="761"/>
      <c r="X21" s="761"/>
      <c r="Y21" s="761"/>
      <c r="Z21" s="761"/>
      <c r="AA21" s="761"/>
      <c r="AB21" s="761"/>
      <c r="AC21" s="762"/>
      <c r="AD21" s="763" t="s">
        <v>335</v>
      </c>
      <c r="AE21" s="764"/>
      <c r="AF21" s="765"/>
      <c r="AG21" s="763" t="s">
        <v>186</v>
      </c>
      <c r="AH21" s="764"/>
      <c r="AI21" s="765"/>
      <c r="AJ21" s="776" t="s">
        <v>322</v>
      </c>
      <c r="AK21" s="777"/>
      <c r="AL21" s="777"/>
      <c r="AM21" s="777"/>
      <c r="AN21" s="777"/>
      <c r="AO21" s="777"/>
      <c r="AP21" s="777"/>
      <c r="AQ21" s="777"/>
      <c r="AR21" s="777"/>
      <c r="AS21" s="777"/>
      <c r="AT21" s="777"/>
      <c r="AU21" s="777"/>
      <c r="AV21" s="777"/>
      <c r="AW21" s="777"/>
      <c r="AX21" s="777"/>
      <c r="AY21" s="777"/>
      <c r="AZ21" s="777"/>
      <c r="BA21" s="777"/>
      <c r="BB21" s="777"/>
      <c r="BC21" s="777"/>
      <c r="BD21" s="777"/>
      <c r="BE21" s="777"/>
      <c r="BF21" s="777"/>
      <c r="BG21" s="777"/>
      <c r="BH21" s="777"/>
      <c r="BI21" s="777"/>
      <c r="BJ21" s="778"/>
    </row>
    <row r="22" spans="1:62" s="181" customFormat="1" ht="28.5" customHeight="1">
      <c r="A22" s="783" t="s">
        <v>21</v>
      </c>
      <c r="B22" s="783" t="s">
        <v>308</v>
      </c>
      <c r="C22" s="783" t="s">
        <v>64</v>
      </c>
      <c r="D22" s="783" t="s">
        <v>187</v>
      </c>
      <c r="E22" s="783" t="s">
        <v>188</v>
      </c>
      <c r="F22" s="783" t="s">
        <v>399</v>
      </c>
      <c r="G22" s="783" t="s">
        <v>310</v>
      </c>
      <c r="H22" s="783" t="s">
        <v>311</v>
      </c>
      <c r="I22" s="783" t="s">
        <v>312</v>
      </c>
      <c r="J22" s="783" t="s">
        <v>313</v>
      </c>
      <c r="K22" s="783" t="s">
        <v>189</v>
      </c>
      <c r="L22" s="783" t="s">
        <v>190</v>
      </c>
      <c r="M22" s="783" t="s">
        <v>314</v>
      </c>
      <c r="N22" s="783" t="s">
        <v>315</v>
      </c>
      <c r="O22" s="783" t="s">
        <v>316</v>
      </c>
      <c r="P22" s="783" t="s">
        <v>317</v>
      </c>
      <c r="Q22" s="783" t="s">
        <v>318</v>
      </c>
      <c r="R22" s="783" t="s">
        <v>319</v>
      </c>
      <c r="S22" s="783" t="s">
        <v>320</v>
      </c>
      <c r="T22" s="748" t="s">
        <v>398</v>
      </c>
      <c r="U22" s="783" t="s">
        <v>321</v>
      </c>
      <c r="V22" s="783" t="s">
        <v>402</v>
      </c>
      <c r="W22" s="783" t="s">
        <v>403</v>
      </c>
      <c r="X22" s="783" t="s">
        <v>400</v>
      </c>
      <c r="Y22" s="783" t="s">
        <v>401</v>
      </c>
      <c r="Z22" s="783" t="s">
        <v>405</v>
      </c>
      <c r="AA22" s="787" t="s">
        <v>448</v>
      </c>
      <c r="AB22" s="787" t="s">
        <v>449</v>
      </c>
      <c r="AC22" s="757" t="s">
        <v>48</v>
      </c>
      <c r="AD22" s="785" t="s">
        <v>21</v>
      </c>
      <c r="AE22" s="785" t="s">
        <v>25</v>
      </c>
      <c r="AF22" s="785" t="s">
        <v>20</v>
      </c>
      <c r="AG22" s="785" t="s">
        <v>21</v>
      </c>
      <c r="AH22" s="785" t="s">
        <v>25</v>
      </c>
      <c r="AI22" s="785" t="s">
        <v>20</v>
      </c>
      <c r="AJ22" s="783" t="s">
        <v>21</v>
      </c>
      <c r="AK22" s="783" t="s">
        <v>308</v>
      </c>
      <c r="AL22" s="783" t="s">
        <v>64</v>
      </c>
      <c r="AM22" s="783" t="s">
        <v>187</v>
      </c>
      <c r="AN22" s="783" t="s">
        <v>188</v>
      </c>
      <c r="AO22" s="783" t="s">
        <v>399</v>
      </c>
      <c r="AP22" s="783" t="s">
        <v>310</v>
      </c>
      <c r="AQ22" s="783" t="s">
        <v>311</v>
      </c>
      <c r="AR22" s="783" t="s">
        <v>312</v>
      </c>
      <c r="AS22" s="783" t="s">
        <v>313</v>
      </c>
      <c r="AT22" s="783" t="s">
        <v>189</v>
      </c>
      <c r="AU22" s="783" t="s">
        <v>190</v>
      </c>
      <c r="AV22" s="783" t="s">
        <v>314</v>
      </c>
      <c r="AW22" s="783" t="s">
        <v>315</v>
      </c>
      <c r="AX22" s="783" t="s">
        <v>316</v>
      </c>
      <c r="AY22" s="783" t="s">
        <v>317</v>
      </c>
      <c r="AZ22" s="783" t="s">
        <v>318</v>
      </c>
      <c r="BA22" s="783" t="s">
        <v>319</v>
      </c>
      <c r="BB22" s="783" t="s">
        <v>320</v>
      </c>
      <c r="BC22" s="748" t="s">
        <v>398</v>
      </c>
      <c r="BD22" s="783" t="s">
        <v>321</v>
      </c>
      <c r="BE22" s="783" t="s">
        <v>402</v>
      </c>
      <c r="BF22" s="783" t="s">
        <v>403</v>
      </c>
      <c r="BG22" s="783" t="s">
        <v>400</v>
      </c>
      <c r="BH22" s="783" t="s">
        <v>401</v>
      </c>
      <c r="BI22" s="783" t="s">
        <v>405</v>
      </c>
      <c r="BJ22" s="757" t="s">
        <v>48</v>
      </c>
    </row>
    <row r="23" spans="1:62" s="181" customFormat="1" ht="30" customHeight="1">
      <c r="A23" s="783"/>
      <c r="B23" s="783"/>
      <c r="C23" s="783"/>
      <c r="D23" s="783"/>
      <c r="E23" s="783"/>
      <c r="F23" s="783"/>
      <c r="G23" s="783"/>
      <c r="H23" s="783"/>
      <c r="I23" s="783"/>
      <c r="J23" s="783"/>
      <c r="K23" s="783"/>
      <c r="L23" s="783"/>
      <c r="M23" s="783"/>
      <c r="N23" s="783"/>
      <c r="O23" s="783"/>
      <c r="P23" s="783"/>
      <c r="Q23" s="783"/>
      <c r="R23" s="783"/>
      <c r="S23" s="783"/>
      <c r="T23" s="749"/>
      <c r="U23" s="783"/>
      <c r="V23" s="783"/>
      <c r="W23" s="783"/>
      <c r="X23" s="783"/>
      <c r="Y23" s="783"/>
      <c r="Z23" s="783"/>
      <c r="AA23" s="787"/>
      <c r="AB23" s="787"/>
      <c r="AC23" s="757"/>
      <c r="AD23" s="785"/>
      <c r="AE23" s="785"/>
      <c r="AF23" s="785"/>
      <c r="AG23" s="785"/>
      <c r="AH23" s="785"/>
      <c r="AI23" s="785"/>
      <c r="AJ23" s="783"/>
      <c r="AK23" s="783"/>
      <c r="AL23" s="783"/>
      <c r="AM23" s="783"/>
      <c r="AN23" s="783"/>
      <c r="AO23" s="783"/>
      <c r="AP23" s="783"/>
      <c r="AQ23" s="783"/>
      <c r="AR23" s="783"/>
      <c r="AS23" s="783"/>
      <c r="AT23" s="783"/>
      <c r="AU23" s="783"/>
      <c r="AV23" s="783"/>
      <c r="AW23" s="783"/>
      <c r="AX23" s="783"/>
      <c r="AY23" s="783"/>
      <c r="AZ23" s="783"/>
      <c r="BA23" s="783"/>
      <c r="BB23" s="783"/>
      <c r="BC23" s="749"/>
      <c r="BD23" s="783"/>
      <c r="BE23" s="783"/>
      <c r="BF23" s="783"/>
      <c r="BG23" s="783"/>
      <c r="BH23" s="783"/>
      <c r="BI23" s="783"/>
      <c r="BJ23" s="757"/>
    </row>
    <row r="24" spans="1:62" s="181" customFormat="1" ht="64.5" customHeight="1">
      <c r="A24" s="783"/>
      <c r="B24" s="783"/>
      <c r="C24" s="783"/>
      <c r="D24" s="783"/>
      <c r="E24" s="783"/>
      <c r="F24" s="783"/>
      <c r="G24" s="783"/>
      <c r="H24" s="783"/>
      <c r="I24" s="783"/>
      <c r="J24" s="783"/>
      <c r="K24" s="783"/>
      <c r="L24" s="783"/>
      <c r="M24" s="783"/>
      <c r="N24" s="783"/>
      <c r="O24" s="783"/>
      <c r="P24" s="783"/>
      <c r="Q24" s="783"/>
      <c r="R24" s="783"/>
      <c r="S24" s="783"/>
      <c r="T24" s="750"/>
      <c r="U24" s="783"/>
      <c r="V24" s="783"/>
      <c r="W24" s="783"/>
      <c r="X24" s="783"/>
      <c r="Y24" s="783"/>
      <c r="Z24" s="783"/>
      <c r="AA24" s="787"/>
      <c r="AB24" s="787"/>
      <c r="AC24" s="757"/>
      <c r="AD24" s="785"/>
      <c r="AE24" s="785"/>
      <c r="AF24" s="785"/>
      <c r="AG24" s="785"/>
      <c r="AH24" s="785"/>
      <c r="AI24" s="785"/>
      <c r="AJ24" s="783"/>
      <c r="AK24" s="783"/>
      <c r="AL24" s="783"/>
      <c r="AM24" s="783"/>
      <c r="AN24" s="783"/>
      <c r="AO24" s="783"/>
      <c r="AP24" s="783"/>
      <c r="AQ24" s="783"/>
      <c r="AR24" s="783"/>
      <c r="AS24" s="783"/>
      <c r="AT24" s="783"/>
      <c r="AU24" s="783"/>
      <c r="AV24" s="783"/>
      <c r="AW24" s="783"/>
      <c r="AX24" s="783"/>
      <c r="AY24" s="783"/>
      <c r="AZ24" s="783"/>
      <c r="BA24" s="783"/>
      <c r="BB24" s="783"/>
      <c r="BC24" s="750"/>
      <c r="BD24" s="783"/>
      <c r="BE24" s="783"/>
      <c r="BF24" s="783"/>
      <c r="BG24" s="783"/>
      <c r="BH24" s="783"/>
      <c r="BI24" s="783"/>
      <c r="BJ24" s="757"/>
    </row>
    <row r="25" spans="1:62" s="185" customFormat="1" ht="30" customHeight="1">
      <c r="A25" s="183"/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372"/>
      <c r="AB25" s="372"/>
      <c r="AC25" s="220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220"/>
    </row>
    <row r="26" spans="1:62" s="185" customFormat="1" ht="27" customHeight="1">
      <c r="K26" s="186"/>
      <c r="L26" s="187"/>
      <c r="X26" s="181"/>
      <c r="AB26" s="187"/>
      <c r="AC26" s="188"/>
      <c r="AD26" s="187"/>
      <c r="AE26" s="187"/>
    </row>
    <row r="27" spans="1:62" s="185" customFormat="1" ht="26.25" customHeight="1">
      <c r="A27" s="202"/>
      <c r="B27" s="369" t="s">
        <v>22</v>
      </c>
      <c r="C27" s="203" t="s">
        <v>22</v>
      </c>
      <c r="D27" s="369" t="s">
        <v>332</v>
      </c>
      <c r="E27" s="204" t="s">
        <v>49</v>
      </c>
      <c r="F27" s="210" t="s">
        <v>323</v>
      </c>
      <c r="G27" s="779" t="s">
        <v>203</v>
      </c>
      <c r="H27" s="780"/>
      <c r="I27" s="780"/>
      <c r="J27" s="780"/>
      <c r="K27" s="780"/>
      <c r="L27" s="780"/>
      <c r="M27" s="780"/>
      <c r="N27" s="780"/>
      <c r="O27" s="780"/>
      <c r="P27" s="780"/>
      <c r="Q27" s="780"/>
      <c r="R27" s="780"/>
      <c r="S27" s="780"/>
      <c r="T27" s="780"/>
      <c r="U27" s="780"/>
      <c r="V27" s="780"/>
      <c r="W27" s="780"/>
      <c r="X27" s="780"/>
      <c r="Y27" s="780"/>
      <c r="Z27" s="780"/>
      <c r="AA27" s="780"/>
      <c r="AB27" s="780"/>
      <c r="AC27" s="780"/>
      <c r="AD27" s="780"/>
      <c r="AE27" s="780"/>
      <c r="AF27" s="780"/>
      <c r="AG27" s="781"/>
    </row>
    <row r="28" spans="1:62" s="185" customFormat="1" ht="27" customHeight="1">
      <c r="A28" s="205" t="s">
        <v>22</v>
      </c>
      <c r="B28" s="370" t="s">
        <v>66</v>
      </c>
      <c r="C28" s="182" t="s">
        <v>68</v>
      </c>
      <c r="D28" s="370" t="s">
        <v>333</v>
      </c>
      <c r="E28" s="201" t="s">
        <v>72</v>
      </c>
      <c r="F28" s="370" t="s">
        <v>73</v>
      </c>
      <c r="G28" s="782" t="s">
        <v>21</v>
      </c>
      <c r="H28" s="783" t="s">
        <v>308</v>
      </c>
      <c r="I28" s="783" t="s">
        <v>64</v>
      </c>
      <c r="J28" s="783" t="s">
        <v>187</v>
      </c>
      <c r="K28" s="783" t="s">
        <v>188</v>
      </c>
      <c r="L28" s="783" t="s">
        <v>399</v>
      </c>
      <c r="M28" s="783" t="s">
        <v>310</v>
      </c>
      <c r="N28" s="783" t="s">
        <v>311</v>
      </c>
      <c r="O28" s="783" t="s">
        <v>312</v>
      </c>
      <c r="P28" s="783" t="s">
        <v>313</v>
      </c>
      <c r="Q28" s="783" t="s">
        <v>189</v>
      </c>
      <c r="R28" s="783" t="s">
        <v>190</v>
      </c>
      <c r="S28" s="783" t="s">
        <v>314</v>
      </c>
      <c r="T28" s="783" t="s">
        <v>315</v>
      </c>
      <c r="U28" s="783" t="s">
        <v>316</v>
      </c>
      <c r="V28" s="783" t="s">
        <v>317</v>
      </c>
      <c r="W28" s="783" t="s">
        <v>318</v>
      </c>
      <c r="X28" s="783" t="s">
        <v>319</v>
      </c>
      <c r="Y28" s="783" t="s">
        <v>320</v>
      </c>
      <c r="Z28" s="748" t="s">
        <v>398</v>
      </c>
      <c r="AA28" s="748" t="s">
        <v>321</v>
      </c>
      <c r="AB28" s="748" t="s">
        <v>402</v>
      </c>
      <c r="AC28" s="748" t="s">
        <v>403</v>
      </c>
      <c r="AD28" s="748" t="s">
        <v>400</v>
      </c>
      <c r="AE28" s="748" t="s">
        <v>401</v>
      </c>
      <c r="AF28" s="748" t="s">
        <v>405</v>
      </c>
      <c r="AG28" s="784" t="s">
        <v>48</v>
      </c>
    </row>
    <row r="29" spans="1:62" s="185" customFormat="1" ht="32.25" customHeight="1">
      <c r="A29" s="205" t="s">
        <v>324</v>
      </c>
      <c r="B29" s="370" t="s">
        <v>67</v>
      </c>
      <c r="C29" s="182" t="s">
        <v>67</v>
      </c>
      <c r="D29" s="370" t="s">
        <v>334</v>
      </c>
      <c r="E29" s="200" t="s">
        <v>73</v>
      </c>
      <c r="F29" s="370" t="s">
        <v>74</v>
      </c>
      <c r="G29" s="782"/>
      <c r="H29" s="783"/>
      <c r="I29" s="783"/>
      <c r="J29" s="783"/>
      <c r="K29" s="783"/>
      <c r="L29" s="783"/>
      <c r="M29" s="783"/>
      <c r="N29" s="783"/>
      <c r="O29" s="783"/>
      <c r="P29" s="783"/>
      <c r="Q29" s="783"/>
      <c r="R29" s="783"/>
      <c r="S29" s="783"/>
      <c r="T29" s="783"/>
      <c r="U29" s="783"/>
      <c r="V29" s="783"/>
      <c r="W29" s="783"/>
      <c r="X29" s="783"/>
      <c r="Y29" s="783"/>
      <c r="Z29" s="749"/>
      <c r="AA29" s="749"/>
      <c r="AB29" s="749"/>
      <c r="AC29" s="749"/>
      <c r="AD29" s="749"/>
      <c r="AE29" s="749"/>
      <c r="AF29" s="749"/>
      <c r="AG29" s="784"/>
    </row>
    <row r="30" spans="1:62" s="185" customFormat="1" ht="27" customHeight="1">
      <c r="A30" s="205" t="s">
        <v>439</v>
      </c>
      <c r="B30" s="209" t="s">
        <v>325</v>
      </c>
      <c r="C30" s="187" t="s">
        <v>325</v>
      </c>
      <c r="D30" s="370" t="s">
        <v>22</v>
      </c>
      <c r="E30" s="200" t="s">
        <v>74</v>
      </c>
      <c r="F30" s="370" t="s">
        <v>327</v>
      </c>
      <c r="G30" s="782"/>
      <c r="H30" s="783"/>
      <c r="I30" s="783"/>
      <c r="J30" s="783"/>
      <c r="K30" s="783"/>
      <c r="L30" s="783"/>
      <c r="M30" s="783"/>
      <c r="N30" s="783"/>
      <c r="O30" s="783"/>
      <c r="P30" s="783"/>
      <c r="Q30" s="783"/>
      <c r="R30" s="783"/>
      <c r="S30" s="783"/>
      <c r="T30" s="783"/>
      <c r="U30" s="783"/>
      <c r="V30" s="783"/>
      <c r="W30" s="783"/>
      <c r="X30" s="783"/>
      <c r="Y30" s="783"/>
      <c r="Z30" s="749"/>
      <c r="AA30" s="749"/>
      <c r="AB30" s="749"/>
      <c r="AC30" s="749"/>
      <c r="AD30" s="749"/>
      <c r="AE30" s="749"/>
      <c r="AF30" s="749"/>
      <c r="AG30" s="784"/>
    </row>
    <row r="31" spans="1:62" s="185" customFormat="1" ht="44.25" customHeight="1">
      <c r="A31" s="206"/>
      <c r="B31" s="371" t="s">
        <v>326</v>
      </c>
      <c r="C31" s="207" t="s">
        <v>326</v>
      </c>
      <c r="D31" s="371" t="s">
        <v>25</v>
      </c>
      <c r="E31" s="208"/>
      <c r="F31" s="371" t="s">
        <v>328</v>
      </c>
      <c r="G31" s="782"/>
      <c r="H31" s="783"/>
      <c r="I31" s="783"/>
      <c r="J31" s="783"/>
      <c r="K31" s="783"/>
      <c r="L31" s="783"/>
      <c r="M31" s="783"/>
      <c r="N31" s="783"/>
      <c r="O31" s="783"/>
      <c r="P31" s="783"/>
      <c r="Q31" s="783"/>
      <c r="R31" s="783"/>
      <c r="S31" s="783"/>
      <c r="T31" s="783"/>
      <c r="U31" s="783"/>
      <c r="V31" s="783"/>
      <c r="W31" s="783"/>
      <c r="X31" s="783"/>
      <c r="Y31" s="783"/>
      <c r="Z31" s="750"/>
      <c r="AA31" s="750"/>
      <c r="AB31" s="750"/>
      <c r="AC31" s="750"/>
      <c r="AD31" s="750"/>
      <c r="AE31" s="750"/>
      <c r="AF31" s="750"/>
      <c r="AG31" s="784"/>
    </row>
    <row r="32" spans="1:62" s="185" customFormat="1" ht="27" customHeight="1">
      <c r="A32" s="199"/>
      <c r="B32" s="199"/>
      <c r="C32" s="199"/>
      <c r="D32" s="199"/>
      <c r="E32" s="199"/>
      <c r="F32" s="195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220"/>
    </row>
    <row r="33" spans="1:31" s="185" customFormat="1" ht="27.75">
      <c r="K33" s="186"/>
      <c r="L33" s="187"/>
      <c r="X33" s="181"/>
      <c r="AB33" s="187"/>
      <c r="AC33" s="188"/>
      <c r="AD33" s="187"/>
      <c r="AE33" s="187"/>
    </row>
    <row r="34" spans="1:31" s="92" customFormat="1">
      <c r="K34" s="96"/>
      <c r="L34" s="97"/>
      <c r="X34"/>
      <c r="AB34" s="97"/>
      <c r="AC34" s="98"/>
      <c r="AD34" s="97"/>
      <c r="AE34" s="97"/>
    </row>
    <row r="35" spans="1:31" ht="29.25">
      <c r="A35" s="189" t="s">
        <v>342</v>
      </c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</row>
    <row r="36" spans="1:31" ht="29.25">
      <c r="A36" s="189"/>
      <c r="B36" s="189"/>
      <c r="C36" s="189"/>
      <c r="D36" s="189" t="s">
        <v>450</v>
      </c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</row>
    <row r="37" spans="1:31" ht="29.25">
      <c r="A37" s="189"/>
      <c r="D37" s="189" t="s">
        <v>336</v>
      </c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</row>
    <row r="38" spans="1:31" ht="29.25">
      <c r="A38" s="189"/>
      <c r="C38" s="189"/>
      <c r="D38" s="189" t="s">
        <v>337</v>
      </c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</row>
    <row r="39" spans="1:31" ht="29.25">
      <c r="A39" s="189"/>
      <c r="C39" s="189"/>
      <c r="D39" s="189" t="s">
        <v>338</v>
      </c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</row>
    <row r="40" spans="1:31" ht="29.25">
      <c r="A40" s="189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</row>
    <row r="41" spans="1:31">
      <c r="D41" s="75"/>
    </row>
    <row r="42" spans="1:31" ht="34.5">
      <c r="G42" s="91"/>
      <c r="H42" s="91"/>
      <c r="I42" s="91"/>
      <c r="J42" s="91"/>
      <c r="K42" s="91"/>
      <c r="L42" s="91"/>
      <c r="M42" s="91"/>
      <c r="N42" s="91"/>
      <c r="O42" s="91"/>
    </row>
    <row r="43" spans="1:31" ht="51.75">
      <c r="A43" s="211" t="s">
        <v>339</v>
      </c>
    </row>
    <row r="44" spans="1:31" ht="51.75">
      <c r="C44" s="212" t="s">
        <v>404</v>
      </c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</row>
    <row r="45" spans="1:31" ht="51.75">
      <c r="A45" s="211" t="s">
        <v>340</v>
      </c>
      <c r="G45" s="110"/>
      <c r="H45" s="109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</row>
  </sheetData>
  <mergeCells count="154">
    <mergeCell ref="AD21:AF21"/>
    <mergeCell ref="AG21:AI21"/>
    <mergeCell ref="AJ21:BJ21"/>
    <mergeCell ref="BI22:BI24"/>
    <mergeCell ref="BJ22:BJ24"/>
    <mergeCell ref="BC22:BC24"/>
    <mergeCell ref="BD22:BD24"/>
    <mergeCell ref="AC28:AC31"/>
    <mergeCell ref="AD28:AD31"/>
    <mergeCell ref="G27:AG27"/>
    <mergeCell ref="AJ22:AJ24"/>
    <mergeCell ref="AK22:AK24"/>
    <mergeCell ref="AF22:AF24"/>
    <mergeCell ref="AG22:AG24"/>
    <mergeCell ref="AH22:AH24"/>
    <mergeCell ref="AI22:AI24"/>
    <mergeCell ref="U22:U24"/>
    <mergeCell ref="V22:V24"/>
    <mergeCell ref="Y22:Y24"/>
    <mergeCell ref="W22:W24"/>
    <mergeCell ref="X22:X24"/>
    <mergeCell ref="Z28:Z31"/>
    <mergeCell ref="AA28:AA31"/>
    <mergeCell ref="G28:G31"/>
    <mergeCell ref="A22:A24"/>
    <mergeCell ref="M22:M24"/>
    <mergeCell ref="N22:N24"/>
    <mergeCell ref="O22:O24"/>
    <mergeCell ref="B22:B24"/>
    <mergeCell ref="C22:C24"/>
    <mergeCell ref="D22:D24"/>
    <mergeCell ref="E22:E24"/>
    <mergeCell ref="F22:F24"/>
    <mergeCell ref="L22:L24"/>
    <mergeCell ref="A13:AD13"/>
    <mergeCell ref="AE13:AJ13"/>
    <mergeCell ref="U14:V15"/>
    <mergeCell ref="AE14:AG14"/>
    <mergeCell ref="AH14:AJ14"/>
    <mergeCell ref="AR22:AR24"/>
    <mergeCell ref="AS22:AS24"/>
    <mergeCell ref="AN22:AN24"/>
    <mergeCell ref="AO22:AO24"/>
    <mergeCell ref="AP22:AP24"/>
    <mergeCell ref="AQ22:AQ24"/>
    <mergeCell ref="AA14:AB15"/>
    <mergeCell ref="AC14:AD15"/>
    <mergeCell ref="AC16:AC17"/>
    <mergeCell ref="AD16:AD17"/>
    <mergeCell ref="W14:X15"/>
    <mergeCell ref="Y14:Z15"/>
    <mergeCell ref="AL22:AL24"/>
    <mergeCell ref="AM22:AM24"/>
    <mergeCell ref="AC22:AC24"/>
    <mergeCell ref="AD22:AD24"/>
    <mergeCell ref="AE22:AE24"/>
    <mergeCell ref="T22:T24"/>
    <mergeCell ref="Z22:Z24"/>
    <mergeCell ref="T16:T17"/>
    <mergeCell ref="P22:P24"/>
    <mergeCell ref="Q22:Q24"/>
    <mergeCell ref="R22:R24"/>
    <mergeCell ref="S22:S24"/>
    <mergeCell ref="Y16:Y17"/>
    <mergeCell ref="Z16:Z17"/>
    <mergeCell ref="AA16:AA17"/>
    <mergeCell ref="AB16:AB17"/>
    <mergeCell ref="Q16:Q17"/>
    <mergeCell ref="R16:R17"/>
    <mergeCell ref="U16:U17"/>
    <mergeCell ref="V16:V17"/>
    <mergeCell ref="W16:W17"/>
    <mergeCell ref="X16:X17"/>
    <mergeCell ref="S16:S17"/>
    <mergeCell ref="AB22:AB24"/>
    <mergeCell ref="AA22:AA24"/>
    <mergeCell ref="A21:AC21"/>
    <mergeCell ref="G22:G24"/>
    <mergeCell ref="H22:H24"/>
    <mergeCell ref="I22:I24"/>
    <mergeCell ref="J22:J24"/>
    <mergeCell ref="K22:K24"/>
    <mergeCell ref="D16:D17"/>
    <mergeCell ref="G14:H15"/>
    <mergeCell ref="I14:J15"/>
    <mergeCell ref="E16:E17"/>
    <mergeCell ref="F16:F17"/>
    <mergeCell ref="G16:G17"/>
    <mergeCell ref="H16:H17"/>
    <mergeCell ref="O16:O17"/>
    <mergeCell ref="P16:P17"/>
    <mergeCell ref="K16:K17"/>
    <mergeCell ref="L16:L17"/>
    <mergeCell ref="M16:M17"/>
    <mergeCell ref="N16:N17"/>
    <mergeCell ref="H28:H31"/>
    <mergeCell ref="I28:I31"/>
    <mergeCell ref="J28:J31"/>
    <mergeCell ref="K28:K31"/>
    <mergeCell ref="L28:L31"/>
    <mergeCell ref="M28:M31"/>
    <mergeCell ref="N28:N31"/>
    <mergeCell ref="O28:O31"/>
    <mergeCell ref="P28:P31"/>
    <mergeCell ref="Q28:Q31"/>
    <mergeCell ref="R28:R31"/>
    <mergeCell ref="AY22:AY24"/>
    <mergeCell ref="AZ22:AZ24"/>
    <mergeCell ref="BA22:BA24"/>
    <mergeCell ref="BB22:BB24"/>
    <mergeCell ref="BE22:BE24"/>
    <mergeCell ref="BF22:BF24"/>
    <mergeCell ref="BG22:BG24"/>
    <mergeCell ref="BH22:BH24"/>
    <mergeCell ref="S28:S31"/>
    <mergeCell ref="T28:T31"/>
    <mergeCell ref="U28:U31"/>
    <mergeCell ref="V28:V31"/>
    <mergeCell ref="AB28:AB31"/>
    <mergeCell ref="AE28:AE31"/>
    <mergeCell ref="AF28:AF31"/>
    <mergeCell ref="AG28:AG31"/>
    <mergeCell ref="AT22:AT24"/>
    <mergeCell ref="AU22:AU24"/>
    <mergeCell ref="AV22:AV24"/>
    <mergeCell ref="AW22:AW24"/>
    <mergeCell ref="AX22:AX24"/>
    <mergeCell ref="W28:W31"/>
    <mergeCell ref="X28:X31"/>
    <mergeCell ref="Y28:Y31"/>
    <mergeCell ref="A2:BD2"/>
    <mergeCell ref="A3:BD3"/>
    <mergeCell ref="A4:BD4"/>
    <mergeCell ref="AE15:AE17"/>
    <mergeCell ref="AG15:AG17"/>
    <mergeCell ref="AH15:AH17"/>
    <mergeCell ref="AJ15:AJ17"/>
    <mergeCell ref="AK15:AK17"/>
    <mergeCell ref="AM15:AM17"/>
    <mergeCell ref="AK13:AM13"/>
    <mergeCell ref="AK14:AM14"/>
    <mergeCell ref="C14:D15"/>
    <mergeCell ref="E14:F15"/>
    <mergeCell ref="I16:I17"/>
    <mergeCell ref="J16:J17"/>
    <mergeCell ref="K14:L15"/>
    <mergeCell ref="M14:N15"/>
    <mergeCell ref="O14:P15"/>
    <mergeCell ref="Q14:R15"/>
    <mergeCell ref="S14:T15"/>
    <mergeCell ref="A14:B15"/>
    <mergeCell ref="A16:A17"/>
    <mergeCell ref="B16:B17"/>
    <mergeCell ref="C16:C17"/>
  </mergeCells>
  <phoneticPr fontId="8" type="noConversion"/>
  <pageMargins left="0.20330000000000001" right="0.104" top="0.43110236200000002" bottom="0.31496062992126" header="0.118110236220472" footer="0.118110236220472"/>
  <pageSetup paperSize="9" scale="60" orientation="landscape" r:id="rId1"/>
  <headerFooter alignWithMargins="0">
    <oddFooter>&amp;R&amp;A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BD33"/>
  <sheetViews>
    <sheetView zoomScale="64" zoomScaleNormal="64" workbookViewId="0">
      <selection activeCell="AL15" sqref="AL15"/>
    </sheetView>
  </sheetViews>
  <sheetFormatPr defaultRowHeight="21.75"/>
  <cols>
    <col min="1" max="1" width="4.5703125" customWidth="1"/>
    <col min="2" max="2" width="6.140625" customWidth="1"/>
    <col min="3" max="3" width="5.5703125" customWidth="1"/>
    <col min="4" max="4" width="4.140625" customWidth="1"/>
    <col min="5" max="5" width="5" customWidth="1"/>
    <col min="6" max="6" width="4.42578125" customWidth="1"/>
    <col min="7" max="7" width="4.140625" customWidth="1"/>
    <col min="8" max="8" width="4" customWidth="1"/>
    <col min="9" max="9" width="5" customWidth="1"/>
    <col min="10" max="10" width="4.28515625" customWidth="1"/>
    <col min="11" max="11" width="5" customWidth="1"/>
    <col min="12" max="13" width="4.42578125" customWidth="1"/>
    <col min="14" max="14" width="4.5703125" customWidth="1"/>
    <col min="15" max="15" width="5" customWidth="1"/>
    <col min="16" max="16" width="4.42578125" customWidth="1"/>
    <col min="17" max="17" width="5" customWidth="1"/>
    <col min="18" max="18" width="4.42578125" customWidth="1"/>
    <col min="19" max="19" width="5" customWidth="1"/>
    <col min="20" max="20" width="4.42578125" customWidth="1"/>
    <col min="21" max="21" width="5" customWidth="1"/>
    <col min="22" max="22" width="4.42578125" customWidth="1"/>
    <col min="23" max="23" width="5" customWidth="1"/>
    <col min="24" max="24" width="4.5703125" customWidth="1"/>
    <col min="25" max="25" width="5" customWidth="1"/>
    <col min="26" max="26" width="3.85546875" customWidth="1"/>
    <col min="27" max="27" width="4.85546875" customWidth="1"/>
    <col min="28" max="28" width="6.28515625" customWidth="1"/>
    <col min="29" max="31" width="4.7109375" customWidth="1"/>
    <col min="32" max="32" width="6.28515625" customWidth="1"/>
    <col min="33" max="40" width="4.7109375" customWidth="1"/>
    <col min="41" max="53" width="4.28515625" customWidth="1"/>
    <col min="54" max="54" width="4" customWidth="1"/>
    <col min="55" max="55" width="5.28515625" customWidth="1"/>
    <col min="56" max="60" width="3" customWidth="1"/>
    <col min="61" max="61" width="3.42578125" customWidth="1"/>
    <col min="62" max="62" width="3.85546875" customWidth="1"/>
  </cols>
  <sheetData>
    <row r="1" spans="1:56" ht="42" customHeight="1">
      <c r="BC1" s="374" t="s">
        <v>457</v>
      </c>
    </row>
    <row r="2" spans="1:56" ht="39.75">
      <c r="A2" s="766" t="s">
        <v>456</v>
      </c>
      <c r="B2" s="766"/>
      <c r="C2" s="766"/>
      <c r="D2" s="766"/>
      <c r="E2" s="766"/>
      <c r="F2" s="766"/>
      <c r="G2" s="766"/>
      <c r="H2" s="766"/>
      <c r="I2" s="766"/>
      <c r="J2" s="766"/>
      <c r="K2" s="766"/>
      <c r="L2" s="766"/>
      <c r="M2" s="766"/>
      <c r="N2" s="766"/>
      <c r="O2" s="766"/>
      <c r="P2" s="766"/>
      <c r="Q2" s="766"/>
      <c r="R2" s="766"/>
      <c r="S2" s="766"/>
      <c r="T2" s="766"/>
      <c r="U2" s="766"/>
      <c r="V2" s="766"/>
      <c r="W2" s="766"/>
      <c r="X2" s="766"/>
      <c r="Y2" s="766"/>
      <c r="Z2" s="766"/>
      <c r="AA2" s="766"/>
      <c r="AB2" s="766"/>
      <c r="AC2" s="766"/>
      <c r="AD2" s="766"/>
      <c r="AE2" s="766"/>
      <c r="AF2" s="766"/>
      <c r="AG2" s="766"/>
      <c r="AH2" s="766"/>
      <c r="AI2" s="766"/>
      <c r="AJ2" s="766"/>
      <c r="AK2" s="766"/>
      <c r="AL2" s="766"/>
      <c r="AM2" s="766"/>
      <c r="AN2" s="766"/>
      <c r="AO2" s="766"/>
      <c r="AP2" s="766"/>
      <c r="AQ2" s="766"/>
      <c r="AR2" s="766"/>
      <c r="AS2" s="766"/>
      <c r="AT2" s="766"/>
      <c r="AU2" s="766"/>
      <c r="AV2" s="766"/>
      <c r="AW2" s="766"/>
      <c r="AX2" s="766"/>
      <c r="AY2" s="766"/>
      <c r="AZ2" s="766"/>
      <c r="BA2" s="766"/>
      <c r="BB2" s="766"/>
      <c r="BC2" s="766"/>
      <c r="BD2" s="378"/>
    </row>
    <row r="3" spans="1:56" ht="43.5" customHeight="1">
      <c r="A3" s="766" t="s">
        <v>431</v>
      </c>
      <c r="B3" s="766"/>
      <c r="C3" s="766"/>
      <c r="D3" s="766"/>
      <c r="E3" s="766"/>
      <c r="F3" s="766"/>
      <c r="G3" s="766"/>
      <c r="H3" s="766"/>
      <c r="I3" s="766"/>
      <c r="J3" s="766"/>
      <c r="K3" s="766"/>
      <c r="L3" s="766"/>
      <c r="M3" s="766"/>
      <c r="N3" s="766"/>
      <c r="O3" s="766"/>
      <c r="P3" s="766"/>
      <c r="Q3" s="766"/>
      <c r="R3" s="766"/>
      <c r="S3" s="766"/>
      <c r="T3" s="766"/>
      <c r="U3" s="766"/>
      <c r="V3" s="766"/>
      <c r="W3" s="766"/>
      <c r="X3" s="766"/>
      <c r="Y3" s="766"/>
      <c r="Z3" s="766"/>
      <c r="AA3" s="766"/>
      <c r="AB3" s="766"/>
      <c r="AC3" s="766"/>
      <c r="AD3" s="766"/>
      <c r="AE3" s="766"/>
      <c r="AF3" s="766"/>
      <c r="AG3" s="766"/>
      <c r="AH3" s="766"/>
      <c r="AI3" s="766"/>
      <c r="AJ3" s="766"/>
      <c r="AK3" s="766"/>
      <c r="AL3" s="766"/>
      <c r="AM3" s="766"/>
      <c r="AN3" s="766"/>
      <c r="AO3" s="766"/>
      <c r="AP3" s="766"/>
      <c r="AQ3" s="766"/>
      <c r="AR3" s="766"/>
      <c r="AS3" s="766"/>
      <c r="AT3" s="766"/>
      <c r="AU3" s="766"/>
      <c r="AV3" s="766"/>
      <c r="AW3" s="766"/>
      <c r="AX3" s="766"/>
      <c r="AY3" s="766"/>
      <c r="AZ3" s="766"/>
      <c r="BA3" s="766"/>
      <c r="BB3" s="766"/>
      <c r="BC3" s="766"/>
      <c r="BD3" s="378"/>
    </row>
    <row r="4" spans="1:56" s="181" customFormat="1" ht="12" customHeight="1"/>
    <row r="5" spans="1:56" s="180" customFormat="1" ht="29.25">
      <c r="A5" s="189" t="s">
        <v>453</v>
      </c>
    </row>
    <row r="6" spans="1:56" s="180" customFormat="1" ht="26.25">
      <c r="A6" s="760" t="s">
        <v>455</v>
      </c>
      <c r="B6" s="761"/>
      <c r="C6" s="761"/>
      <c r="D6" s="761"/>
      <c r="E6" s="761"/>
      <c r="F6" s="761"/>
      <c r="G6" s="761"/>
      <c r="H6" s="761"/>
      <c r="I6" s="761"/>
      <c r="J6" s="761"/>
      <c r="K6" s="761"/>
      <c r="L6" s="761"/>
      <c r="M6" s="761"/>
      <c r="N6" s="761"/>
      <c r="O6" s="761"/>
      <c r="P6" s="761"/>
      <c r="Q6" s="761"/>
      <c r="R6" s="761"/>
      <c r="S6" s="761"/>
      <c r="T6" s="761"/>
      <c r="U6" s="761"/>
      <c r="V6" s="761"/>
      <c r="W6" s="761"/>
      <c r="X6" s="761"/>
      <c r="Y6" s="761"/>
      <c r="Z6" s="761"/>
      <c r="AA6" s="761"/>
      <c r="AB6" s="762"/>
      <c r="AC6" s="776" t="s">
        <v>460</v>
      </c>
      <c r="AD6" s="777"/>
      <c r="AE6" s="777"/>
      <c r="AF6" s="777"/>
      <c r="AG6" s="777"/>
      <c r="AH6" s="777"/>
      <c r="AI6" s="777"/>
      <c r="AJ6" s="777"/>
      <c r="AK6" s="777"/>
      <c r="AL6" s="777"/>
      <c r="AM6" s="777"/>
      <c r="AN6" s="777"/>
      <c r="AO6" s="777"/>
      <c r="AP6" s="777"/>
      <c r="AQ6" s="777"/>
      <c r="AR6" s="777"/>
      <c r="AS6" s="777"/>
      <c r="AT6" s="777"/>
      <c r="AU6" s="777"/>
      <c r="AV6" s="777"/>
      <c r="AW6" s="777"/>
      <c r="AX6" s="777"/>
      <c r="AY6" s="777"/>
      <c r="AZ6" s="777"/>
      <c r="BA6" s="777"/>
      <c r="BB6" s="777"/>
      <c r="BC6" s="778"/>
    </row>
    <row r="7" spans="1:56" s="181" customFormat="1" ht="28.5" customHeight="1">
      <c r="A7" s="783" t="s">
        <v>21</v>
      </c>
      <c r="B7" s="783" t="s">
        <v>308</v>
      </c>
      <c r="C7" s="783" t="s">
        <v>64</v>
      </c>
      <c r="D7" s="783" t="s">
        <v>187</v>
      </c>
      <c r="E7" s="783" t="s">
        <v>188</v>
      </c>
      <c r="F7" s="783" t="s">
        <v>399</v>
      </c>
      <c r="G7" s="783" t="s">
        <v>310</v>
      </c>
      <c r="H7" s="783" t="s">
        <v>311</v>
      </c>
      <c r="I7" s="783" t="s">
        <v>312</v>
      </c>
      <c r="J7" s="783" t="s">
        <v>313</v>
      </c>
      <c r="K7" s="783" t="s">
        <v>189</v>
      </c>
      <c r="L7" s="783" t="s">
        <v>190</v>
      </c>
      <c r="M7" s="783" t="s">
        <v>314</v>
      </c>
      <c r="N7" s="783" t="s">
        <v>315</v>
      </c>
      <c r="O7" s="783" t="s">
        <v>316</v>
      </c>
      <c r="P7" s="783" t="s">
        <v>317</v>
      </c>
      <c r="Q7" s="783" t="s">
        <v>318</v>
      </c>
      <c r="R7" s="783" t="s">
        <v>319</v>
      </c>
      <c r="S7" s="783" t="s">
        <v>320</v>
      </c>
      <c r="T7" s="748" t="s">
        <v>398</v>
      </c>
      <c r="U7" s="783" t="s">
        <v>321</v>
      </c>
      <c r="V7" s="783" t="s">
        <v>402</v>
      </c>
      <c r="W7" s="783" t="s">
        <v>403</v>
      </c>
      <c r="X7" s="783" t="s">
        <v>400</v>
      </c>
      <c r="Y7" s="783" t="s">
        <v>401</v>
      </c>
      <c r="Z7" s="783" t="s">
        <v>405</v>
      </c>
      <c r="AA7" s="754" t="s">
        <v>454</v>
      </c>
      <c r="AB7" s="757" t="s">
        <v>48</v>
      </c>
      <c r="AC7" s="783" t="s">
        <v>308</v>
      </c>
      <c r="AD7" s="783" t="s">
        <v>64</v>
      </c>
      <c r="AE7" s="783" t="s">
        <v>187</v>
      </c>
      <c r="AF7" s="783" t="s">
        <v>188</v>
      </c>
      <c r="AG7" s="783" t="s">
        <v>399</v>
      </c>
      <c r="AH7" s="783" t="s">
        <v>310</v>
      </c>
      <c r="AI7" s="783" t="s">
        <v>311</v>
      </c>
      <c r="AJ7" s="783" t="s">
        <v>312</v>
      </c>
      <c r="AK7" s="783" t="s">
        <v>313</v>
      </c>
      <c r="AL7" s="783" t="s">
        <v>189</v>
      </c>
      <c r="AM7" s="783" t="s">
        <v>190</v>
      </c>
      <c r="AN7" s="783" t="s">
        <v>314</v>
      </c>
      <c r="AO7" s="783" t="s">
        <v>315</v>
      </c>
      <c r="AP7" s="783" t="s">
        <v>316</v>
      </c>
      <c r="AQ7" s="783" t="s">
        <v>317</v>
      </c>
      <c r="AR7" s="783" t="s">
        <v>318</v>
      </c>
      <c r="AS7" s="783" t="s">
        <v>319</v>
      </c>
      <c r="AT7" s="783" t="s">
        <v>320</v>
      </c>
      <c r="AU7" s="748" t="s">
        <v>398</v>
      </c>
      <c r="AV7" s="783" t="s">
        <v>321</v>
      </c>
      <c r="AW7" s="783" t="s">
        <v>402</v>
      </c>
      <c r="AX7" s="783" t="s">
        <v>403</v>
      </c>
      <c r="AY7" s="783" t="s">
        <v>400</v>
      </c>
      <c r="AZ7" s="783" t="s">
        <v>401</v>
      </c>
      <c r="BA7" s="783" t="s">
        <v>405</v>
      </c>
      <c r="BB7" s="787" t="s">
        <v>454</v>
      </c>
      <c r="BC7" s="757" t="s">
        <v>48</v>
      </c>
    </row>
    <row r="8" spans="1:56" s="181" customFormat="1" ht="30" customHeight="1">
      <c r="A8" s="783"/>
      <c r="B8" s="783"/>
      <c r="C8" s="783"/>
      <c r="D8" s="783"/>
      <c r="E8" s="783"/>
      <c r="F8" s="783"/>
      <c r="G8" s="783"/>
      <c r="H8" s="783"/>
      <c r="I8" s="783"/>
      <c r="J8" s="783"/>
      <c r="K8" s="783"/>
      <c r="L8" s="783"/>
      <c r="M8" s="783"/>
      <c r="N8" s="783"/>
      <c r="O8" s="783"/>
      <c r="P8" s="783"/>
      <c r="Q8" s="783"/>
      <c r="R8" s="783"/>
      <c r="S8" s="783"/>
      <c r="T8" s="749"/>
      <c r="U8" s="783"/>
      <c r="V8" s="783"/>
      <c r="W8" s="783"/>
      <c r="X8" s="783"/>
      <c r="Y8" s="783"/>
      <c r="Z8" s="783"/>
      <c r="AA8" s="755"/>
      <c r="AB8" s="757"/>
      <c r="AC8" s="783"/>
      <c r="AD8" s="783"/>
      <c r="AE8" s="783"/>
      <c r="AF8" s="783"/>
      <c r="AG8" s="783"/>
      <c r="AH8" s="783"/>
      <c r="AI8" s="783"/>
      <c r="AJ8" s="783"/>
      <c r="AK8" s="783"/>
      <c r="AL8" s="783"/>
      <c r="AM8" s="783"/>
      <c r="AN8" s="783"/>
      <c r="AO8" s="783"/>
      <c r="AP8" s="783"/>
      <c r="AQ8" s="783"/>
      <c r="AR8" s="783"/>
      <c r="AS8" s="783"/>
      <c r="AT8" s="783"/>
      <c r="AU8" s="749"/>
      <c r="AV8" s="783"/>
      <c r="AW8" s="783"/>
      <c r="AX8" s="783"/>
      <c r="AY8" s="783"/>
      <c r="AZ8" s="783"/>
      <c r="BA8" s="783"/>
      <c r="BB8" s="787"/>
      <c r="BC8" s="757"/>
    </row>
    <row r="9" spans="1:56" s="181" customFormat="1" ht="64.5" customHeight="1">
      <c r="A9" s="783"/>
      <c r="B9" s="783"/>
      <c r="C9" s="783"/>
      <c r="D9" s="783"/>
      <c r="E9" s="783"/>
      <c r="F9" s="783"/>
      <c r="G9" s="783"/>
      <c r="H9" s="783"/>
      <c r="I9" s="783"/>
      <c r="J9" s="783"/>
      <c r="K9" s="783"/>
      <c r="L9" s="783"/>
      <c r="M9" s="783"/>
      <c r="N9" s="783"/>
      <c r="O9" s="783"/>
      <c r="P9" s="783"/>
      <c r="Q9" s="783"/>
      <c r="R9" s="783"/>
      <c r="S9" s="783"/>
      <c r="T9" s="750"/>
      <c r="U9" s="783"/>
      <c r="V9" s="783"/>
      <c r="W9" s="783"/>
      <c r="X9" s="783"/>
      <c r="Y9" s="783"/>
      <c r="Z9" s="783"/>
      <c r="AA9" s="756"/>
      <c r="AB9" s="757"/>
      <c r="AC9" s="783"/>
      <c r="AD9" s="783"/>
      <c r="AE9" s="783"/>
      <c r="AF9" s="783"/>
      <c r="AG9" s="783"/>
      <c r="AH9" s="783"/>
      <c r="AI9" s="783"/>
      <c r="AJ9" s="783"/>
      <c r="AK9" s="783"/>
      <c r="AL9" s="783"/>
      <c r="AM9" s="783"/>
      <c r="AN9" s="783"/>
      <c r="AO9" s="783"/>
      <c r="AP9" s="783"/>
      <c r="AQ9" s="783"/>
      <c r="AR9" s="783"/>
      <c r="AS9" s="783"/>
      <c r="AT9" s="783"/>
      <c r="AU9" s="750"/>
      <c r="AV9" s="783"/>
      <c r="AW9" s="783"/>
      <c r="AX9" s="783"/>
      <c r="AY9" s="783"/>
      <c r="AZ9" s="783"/>
      <c r="BA9" s="783"/>
      <c r="BB9" s="787"/>
      <c r="BC9" s="757"/>
    </row>
    <row r="10" spans="1:56" s="185" customFormat="1" ht="44.25" customHeight="1">
      <c r="A10" s="183"/>
      <c r="B10" s="183"/>
      <c r="C10" s="183"/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372"/>
      <c r="AB10" s="220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3"/>
      <c r="AS10" s="183"/>
      <c r="AT10" s="183"/>
      <c r="AU10" s="183"/>
      <c r="AV10" s="183"/>
      <c r="AW10" s="183"/>
      <c r="AX10" s="183"/>
      <c r="AY10" s="183"/>
      <c r="AZ10" s="183"/>
      <c r="BA10" s="183"/>
      <c r="BB10" s="372"/>
      <c r="BC10" s="220"/>
    </row>
    <row r="11" spans="1:56" s="185" customFormat="1" ht="18" customHeight="1">
      <c r="A11" s="375"/>
      <c r="B11" s="375"/>
      <c r="C11" s="375"/>
      <c r="D11" s="375"/>
      <c r="E11" s="375"/>
      <c r="F11" s="375"/>
      <c r="G11" s="375"/>
      <c r="H11" s="375"/>
      <c r="I11" s="375"/>
      <c r="J11" s="375"/>
      <c r="K11" s="375"/>
      <c r="L11" s="375"/>
      <c r="M11" s="375"/>
      <c r="N11" s="375"/>
      <c r="O11" s="375"/>
      <c r="P11" s="375"/>
      <c r="Q11" s="375"/>
      <c r="R11" s="375"/>
      <c r="S11" s="375"/>
      <c r="T11" s="375"/>
      <c r="U11" s="375"/>
      <c r="V11" s="375"/>
      <c r="W11" s="375"/>
      <c r="X11" s="375"/>
      <c r="Y11" s="375"/>
      <c r="Z11" s="375"/>
      <c r="AA11" s="375"/>
      <c r="AB11" s="375"/>
      <c r="AC11" s="375"/>
      <c r="AD11" s="375"/>
      <c r="AE11" s="375"/>
      <c r="AF11" s="375"/>
      <c r="AG11" s="375"/>
      <c r="AH11" s="375"/>
      <c r="AI11" s="375"/>
      <c r="AJ11" s="375"/>
      <c r="AK11" s="375"/>
      <c r="AL11" s="375"/>
      <c r="AM11" s="375"/>
      <c r="AN11" s="375"/>
      <c r="AO11" s="375"/>
      <c r="AP11" s="375"/>
      <c r="AQ11" s="375"/>
      <c r="AR11" s="375"/>
      <c r="AS11" s="375"/>
      <c r="AT11" s="375"/>
      <c r="AU11" s="375"/>
      <c r="AV11" s="375"/>
      <c r="AW11" s="375"/>
      <c r="AX11" s="375"/>
      <c r="AY11" s="375"/>
      <c r="AZ11" s="375"/>
      <c r="BA11" s="375"/>
      <c r="BB11" s="375"/>
    </row>
    <row r="12" spans="1:56" s="185" customFormat="1" ht="27" customHeight="1">
      <c r="A12" s="189" t="s">
        <v>469</v>
      </c>
      <c r="K12" s="186"/>
      <c r="L12" s="187"/>
      <c r="X12" s="181"/>
      <c r="AB12" s="187"/>
      <c r="AC12" s="188"/>
      <c r="AD12" s="187"/>
      <c r="AE12" s="187"/>
    </row>
    <row r="13" spans="1:56" s="185" customFormat="1" ht="26.25" customHeight="1">
      <c r="A13" s="789" t="s">
        <v>459</v>
      </c>
      <c r="B13" s="790"/>
      <c r="C13" s="791"/>
      <c r="D13" s="779" t="s">
        <v>470</v>
      </c>
      <c r="E13" s="780"/>
      <c r="F13" s="780"/>
      <c r="G13" s="780"/>
      <c r="H13" s="780"/>
      <c r="I13" s="780"/>
      <c r="J13" s="780"/>
      <c r="K13" s="780"/>
      <c r="L13" s="780"/>
      <c r="M13" s="780"/>
      <c r="N13" s="780"/>
      <c r="O13" s="780"/>
      <c r="P13" s="780"/>
      <c r="Q13" s="780"/>
      <c r="R13" s="780"/>
      <c r="S13" s="780"/>
      <c r="T13" s="780"/>
      <c r="U13" s="780"/>
      <c r="V13" s="780"/>
      <c r="W13" s="780"/>
      <c r="X13" s="780"/>
      <c r="Y13" s="780"/>
      <c r="Z13" s="780"/>
      <c r="AA13" s="780"/>
      <c r="AB13" s="780"/>
      <c r="AC13" s="780"/>
      <c r="AD13" s="780"/>
      <c r="AE13" s="780"/>
      <c r="AF13" s="781"/>
    </row>
    <row r="14" spans="1:56" s="185" customFormat="1" ht="27" customHeight="1">
      <c r="A14" s="783" t="s">
        <v>21</v>
      </c>
      <c r="B14" s="782" t="s">
        <v>466</v>
      </c>
      <c r="C14" s="792" t="s">
        <v>20</v>
      </c>
      <c r="D14" s="782" t="s">
        <v>21</v>
      </c>
      <c r="E14" s="783" t="s">
        <v>308</v>
      </c>
      <c r="F14" s="783" t="s">
        <v>64</v>
      </c>
      <c r="G14" s="783" t="s">
        <v>187</v>
      </c>
      <c r="H14" s="783" t="s">
        <v>188</v>
      </c>
      <c r="I14" s="783" t="s">
        <v>399</v>
      </c>
      <c r="J14" s="783" t="s">
        <v>310</v>
      </c>
      <c r="K14" s="783" t="s">
        <v>311</v>
      </c>
      <c r="L14" s="783" t="s">
        <v>312</v>
      </c>
      <c r="M14" s="783" t="s">
        <v>313</v>
      </c>
      <c r="N14" s="783" t="s">
        <v>189</v>
      </c>
      <c r="O14" s="783" t="s">
        <v>190</v>
      </c>
      <c r="P14" s="783" t="s">
        <v>314</v>
      </c>
      <c r="Q14" s="783" t="s">
        <v>315</v>
      </c>
      <c r="R14" s="783" t="s">
        <v>316</v>
      </c>
      <c r="S14" s="783" t="s">
        <v>317</v>
      </c>
      <c r="T14" s="783" t="s">
        <v>318</v>
      </c>
      <c r="U14" s="783" t="s">
        <v>319</v>
      </c>
      <c r="V14" s="783" t="s">
        <v>320</v>
      </c>
      <c r="W14" s="748" t="s">
        <v>398</v>
      </c>
      <c r="X14" s="748" t="s">
        <v>321</v>
      </c>
      <c r="Y14" s="748" t="s">
        <v>402</v>
      </c>
      <c r="Z14" s="748" t="s">
        <v>403</v>
      </c>
      <c r="AA14" s="748" t="s">
        <v>400</v>
      </c>
      <c r="AB14" s="748" t="s">
        <v>401</v>
      </c>
      <c r="AC14" s="748" t="s">
        <v>405</v>
      </c>
      <c r="AD14" s="754" t="s">
        <v>458</v>
      </c>
      <c r="AE14" s="754" t="s">
        <v>448</v>
      </c>
      <c r="AF14" s="784" t="s">
        <v>48</v>
      </c>
    </row>
    <row r="15" spans="1:56" s="185" customFormat="1" ht="32.25" customHeight="1">
      <c r="A15" s="783"/>
      <c r="B15" s="782"/>
      <c r="C15" s="792"/>
      <c r="D15" s="782"/>
      <c r="E15" s="783"/>
      <c r="F15" s="783"/>
      <c r="G15" s="783"/>
      <c r="H15" s="783"/>
      <c r="I15" s="783"/>
      <c r="J15" s="783"/>
      <c r="K15" s="783"/>
      <c r="L15" s="783"/>
      <c r="M15" s="783"/>
      <c r="N15" s="783"/>
      <c r="O15" s="783"/>
      <c r="P15" s="783"/>
      <c r="Q15" s="783"/>
      <c r="R15" s="783"/>
      <c r="S15" s="783"/>
      <c r="T15" s="783"/>
      <c r="U15" s="783"/>
      <c r="V15" s="783"/>
      <c r="W15" s="749"/>
      <c r="X15" s="749"/>
      <c r="Y15" s="749"/>
      <c r="Z15" s="749"/>
      <c r="AA15" s="749"/>
      <c r="AB15" s="749"/>
      <c r="AC15" s="749"/>
      <c r="AD15" s="755"/>
      <c r="AE15" s="755"/>
      <c r="AF15" s="784"/>
    </row>
    <row r="16" spans="1:56" s="185" customFormat="1" ht="27" customHeight="1">
      <c r="A16" s="783"/>
      <c r="B16" s="782"/>
      <c r="C16" s="792"/>
      <c r="D16" s="782"/>
      <c r="E16" s="783"/>
      <c r="F16" s="783"/>
      <c r="G16" s="783"/>
      <c r="H16" s="783"/>
      <c r="I16" s="783"/>
      <c r="J16" s="783"/>
      <c r="K16" s="783"/>
      <c r="L16" s="783"/>
      <c r="M16" s="783"/>
      <c r="N16" s="783"/>
      <c r="O16" s="783"/>
      <c r="P16" s="783"/>
      <c r="Q16" s="783"/>
      <c r="R16" s="783"/>
      <c r="S16" s="783"/>
      <c r="T16" s="783"/>
      <c r="U16" s="783"/>
      <c r="V16" s="783"/>
      <c r="W16" s="749"/>
      <c r="X16" s="749"/>
      <c r="Y16" s="749"/>
      <c r="Z16" s="749"/>
      <c r="AA16" s="749"/>
      <c r="AB16" s="749"/>
      <c r="AC16" s="749"/>
      <c r="AD16" s="755"/>
      <c r="AE16" s="755"/>
      <c r="AF16" s="784"/>
    </row>
    <row r="17" spans="1:32" s="185" customFormat="1" ht="44.25" customHeight="1">
      <c r="A17" s="783"/>
      <c r="B17" s="782"/>
      <c r="C17" s="792"/>
      <c r="D17" s="782"/>
      <c r="E17" s="783"/>
      <c r="F17" s="783"/>
      <c r="G17" s="783"/>
      <c r="H17" s="783"/>
      <c r="I17" s="783"/>
      <c r="J17" s="783"/>
      <c r="K17" s="783"/>
      <c r="L17" s="783"/>
      <c r="M17" s="783"/>
      <c r="N17" s="783"/>
      <c r="O17" s="783"/>
      <c r="P17" s="783"/>
      <c r="Q17" s="783"/>
      <c r="R17" s="783"/>
      <c r="S17" s="783"/>
      <c r="T17" s="783"/>
      <c r="U17" s="783"/>
      <c r="V17" s="783"/>
      <c r="W17" s="750"/>
      <c r="X17" s="750"/>
      <c r="Y17" s="750"/>
      <c r="Z17" s="750"/>
      <c r="AA17" s="750"/>
      <c r="AB17" s="750"/>
      <c r="AC17" s="750"/>
      <c r="AD17" s="756"/>
      <c r="AE17" s="756"/>
      <c r="AF17" s="784"/>
    </row>
    <row r="18" spans="1:32" s="185" customFormat="1" ht="27" customHeight="1">
      <c r="A18" s="376"/>
      <c r="B18" s="376"/>
      <c r="C18" s="377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372"/>
      <c r="AE18" s="372"/>
      <c r="AF18" s="220"/>
    </row>
    <row r="19" spans="1:32" s="185" customFormat="1" ht="9" customHeight="1">
      <c r="A19" s="187"/>
      <c r="B19" s="187"/>
      <c r="C19" s="187"/>
      <c r="D19" s="375"/>
      <c r="E19" s="375"/>
      <c r="F19" s="375"/>
      <c r="G19" s="375"/>
      <c r="H19" s="375"/>
      <c r="I19" s="375"/>
      <c r="J19" s="375"/>
      <c r="K19" s="375"/>
      <c r="L19" s="375"/>
      <c r="M19" s="375"/>
      <c r="N19" s="375"/>
      <c r="O19" s="375"/>
      <c r="P19" s="375"/>
      <c r="Q19" s="375"/>
      <c r="R19" s="375"/>
      <c r="S19" s="375"/>
      <c r="T19" s="375"/>
      <c r="U19" s="375"/>
      <c r="V19" s="375"/>
      <c r="W19" s="375"/>
      <c r="X19" s="375"/>
      <c r="Y19" s="375"/>
      <c r="Z19" s="375"/>
      <c r="AA19" s="375"/>
      <c r="AB19" s="375"/>
      <c r="AC19" s="375"/>
      <c r="AD19" s="375"/>
      <c r="AE19" s="375"/>
      <c r="AF19" s="375"/>
    </row>
    <row r="20" spans="1:32" s="185" customFormat="1" ht="28.5" customHeight="1">
      <c r="A20" s="189" t="s">
        <v>461</v>
      </c>
      <c r="B20" s="189"/>
      <c r="C20" s="189"/>
      <c r="D20" s="189"/>
      <c r="K20" s="186"/>
      <c r="L20" s="187"/>
      <c r="X20" s="181"/>
      <c r="AB20" s="187"/>
      <c r="AC20" s="188"/>
      <c r="AD20" s="187"/>
      <c r="AE20" s="187"/>
    </row>
    <row r="21" spans="1:32" ht="29.25">
      <c r="A21" s="189"/>
      <c r="B21" s="189"/>
      <c r="C21" s="189"/>
      <c r="D21" s="189" t="s">
        <v>468</v>
      </c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</row>
    <row r="22" spans="1:32" ht="29.25">
      <c r="A22" s="189"/>
      <c r="C22" s="189" t="s">
        <v>462</v>
      </c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</row>
    <row r="23" spans="1:32" ht="29.25">
      <c r="A23" s="189"/>
      <c r="C23" s="189" t="s">
        <v>475</v>
      </c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89"/>
      <c r="O23" s="189"/>
    </row>
    <row r="24" spans="1:32" ht="29.25">
      <c r="B24" s="189"/>
      <c r="C24" s="189" t="s">
        <v>476</v>
      </c>
      <c r="D24" s="189"/>
      <c r="E24" s="189"/>
      <c r="F24" s="189"/>
      <c r="G24" s="189"/>
      <c r="H24" s="189"/>
      <c r="I24" s="189"/>
      <c r="J24" s="189"/>
      <c r="K24" s="189"/>
      <c r="L24" s="189"/>
      <c r="M24" s="189"/>
      <c r="N24" s="189"/>
      <c r="O24" s="189"/>
    </row>
    <row r="25" spans="1:32" ht="29.25">
      <c r="A25" s="189"/>
      <c r="B25" s="189"/>
      <c r="C25" s="189" t="s">
        <v>463</v>
      </c>
      <c r="D25" s="189"/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189"/>
    </row>
    <row r="26" spans="1:32" ht="29.25">
      <c r="A26" s="189"/>
      <c r="D26" s="379" t="s">
        <v>464</v>
      </c>
      <c r="E26" s="379"/>
      <c r="F26" s="380"/>
      <c r="G26" s="380"/>
      <c r="H26" s="380"/>
      <c r="I26" s="380"/>
      <c r="J26" s="380"/>
      <c r="K26" s="380"/>
      <c r="L26" s="380"/>
      <c r="M26" s="380"/>
      <c r="N26" s="380"/>
      <c r="O26" s="380"/>
      <c r="P26" s="110"/>
      <c r="Q26" s="110"/>
    </row>
    <row r="27" spans="1:32" ht="29.25">
      <c r="A27" s="189"/>
      <c r="C27" s="189"/>
      <c r="D27" s="380" t="s">
        <v>478</v>
      </c>
      <c r="E27" s="381"/>
      <c r="F27" s="380"/>
      <c r="G27" s="380"/>
      <c r="H27" s="380"/>
      <c r="I27" s="380"/>
      <c r="J27" s="380"/>
      <c r="K27" s="380"/>
      <c r="L27" s="380"/>
      <c r="M27" s="380"/>
      <c r="N27" s="380"/>
      <c r="O27" s="380"/>
      <c r="P27" s="110"/>
      <c r="Q27" s="110"/>
    </row>
    <row r="28" spans="1:32" ht="29.25">
      <c r="A28" s="189"/>
      <c r="C28" s="189"/>
      <c r="D28" s="380" t="s">
        <v>479</v>
      </c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</row>
    <row r="29" spans="1:32" ht="29.25">
      <c r="A29" s="189"/>
      <c r="C29" s="189"/>
      <c r="D29" s="380"/>
      <c r="E29" s="380" t="s">
        <v>480</v>
      </c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</row>
    <row r="30" spans="1:32" ht="34.5">
      <c r="B30" s="32"/>
      <c r="C30" s="189" t="s">
        <v>465</v>
      </c>
      <c r="G30" s="91"/>
      <c r="H30" s="91"/>
      <c r="I30" s="91"/>
      <c r="J30" s="91"/>
      <c r="K30" s="91"/>
      <c r="L30" s="91"/>
      <c r="M30" s="91"/>
      <c r="N30" s="91"/>
      <c r="O30" s="91"/>
    </row>
    <row r="31" spans="1:32">
      <c r="A31" s="32"/>
      <c r="E31" s="75"/>
    </row>
    <row r="32" spans="1:32">
      <c r="A32" s="90"/>
      <c r="E32" s="9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</row>
    <row r="33" spans="1:19" ht="51.75">
      <c r="A33" s="211"/>
      <c r="G33" s="110"/>
      <c r="H33" s="109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</row>
  </sheetData>
  <mergeCells count="93">
    <mergeCell ref="A2:BC2"/>
    <mergeCell ref="A3:BC3"/>
    <mergeCell ref="A13:C13"/>
    <mergeCell ref="D13:AF13"/>
    <mergeCell ref="A14:A17"/>
    <mergeCell ref="B14:B17"/>
    <mergeCell ref="C14:C17"/>
    <mergeCell ref="AC6:BC6"/>
    <mergeCell ref="A7:A9"/>
    <mergeCell ref="B7:B9"/>
    <mergeCell ref="C7:C9"/>
    <mergeCell ref="D7:D9"/>
    <mergeCell ref="E7:E9"/>
    <mergeCell ref="F7:F9"/>
    <mergeCell ref="G7:G9"/>
    <mergeCell ref="H7:H9"/>
    <mergeCell ref="A6:AB6"/>
    <mergeCell ref="T7:T9"/>
    <mergeCell ref="I7:I9"/>
    <mergeCell ref="J7:J9"/>
    <mergeCell ref="K7:K9"/>
    <mergeCell ref="L7:L9"/>
    <mergeCell ref="M7:M9"/>
    <mergeCell ref="N7:N9"/>
    <mergeCell ref="O7:O9"/>
    <mergeCell ref="P7:P9"/>
    <mergeCell ref="Q7:Q9"/>
    <mergeCell ref="R7:R9"/>
    <mergeCell ref="S7:S9"/>
    <mergeCell ref="AC7:AC9"/>
    <mergeCell ref="AD7:AD9"/>
    <mergeCell ref="AA7:AA9"/>
    <mergeCell ref="AB7:AB9"/>
    <mergeCell ref="U7:U9"/>
    <mergeCell ref="V7:V9"/>
    <mergeCell ref="W7:W9"/>
    <mergeCell ref="X7:X9"/>
    <mergeCell ref="Y7:Y9"/>
    <mergeCell ref="Z7:Z9"/>
    <mergeCell ref="AP7:AP9"/>
    <mergeCell ref="AE7:AE9"/>
    <mergeCell ref="AF7:AF9"/>
    <mergeCell ref="AG7:AG9"/>
    <mergeCell ref="AH7:AH9"/>
    <mergeCell ref="AI7:AI9"/>
    <mergeCell ref="AJ7:AJ9"/>
    <mergeCell ref="AK7:AK9"/>
    <mergeCell ref="AL7:AL9"/>
    <mergeCell ref="AM7:AM9"/>
    <mergeCell ref="AN7:AN9"/>
    <mergeCell ref="AO7:AO9"/>
    <mergeCell ref="BC7:BC9"/>
    <mergeCell ref="BA7:BA9"/>
    <mergeCell ref="AQ7:AQ9"/>
    <mergeCell ref="AR7:AR9"/>
    <mergeCell ref="AS7:AS9"/>
    <mergeCell ref="AT7:AT9"/>
    <mergeCell ref="AU7:AU9"/>
    <mergeCell ref="AV7:AV9"/>
    <mergeCell ref="AW7:AW9"/>
    <mergeCell ref="AX7:AX9"/>
    <mergeCell ref="AY7:AY9"/>
    <mergeCell ref="AZ7:AZ9"/>
    <mergeCell ref="BB7:BB9"/>
    <mergeCell ref="R14:R17"/>
    <mergeCell ref="D14:D17"/>
    <mergeCell ref="E14:E17"/>
    <mergeCell ref="F14:F17"/>
    <mergeCell ref="G14:G17"/>
    <mergeCell ref="H14:H17"/>
    <mergeCell ref="I14:I17"/>
    <mergeCell ref="J14:J17"/>
    <mergeCell ref="K14:K17"/>
    <mergeCell ref="L14:L17"/>
    <mergeCell ref="M14:M17"/>
    <mergeCell ref="N14:N17"/>
    <mergeCell ref="O14:O17"/>
    <mergeCell ref="P14:P17"/>
    <mergeCell ref="Q14:Q17"/>
    <mergeCell ref="AF14:AF17"/>
    <mergeCell ref="AC14:AC17"/>
    <mergeCell ref="AD14:AD17"/>
    <mergeCell ref="S14:S17"/>
    <mergeCell ref="T14:T17"/>
    <mergeCell ref="U14:U17"/>
    <mergeCell ref="V14:V17"/>
    <mergeCell ref="W14:W17"/>
    <mergeCell ref="X14:X17"/>
    <mergeCell ref="Y14:Y17"/>
    <mergeCell ref="Z14:Z17"/>
    <mergeCell ref="AA14:AA17"/>
    <mergeCell ref="AB14:AB17"/>
    <mergeCell ref="AE14:AE17"/>
  </mergeCells>
  <pageMargins left="0.45" right="0.2" top="0.5" bottom="0.5" header="0.3" footer="0.3"/>
  <pageSetup paperSize="9" scale="60" orientation="landscape" r:id="rId1"/>
  <headerFooter>
    <oddFooter>&amp;R&amp;A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8" tint="0.39997558519241921"/>
  </sheetPr>
  <dimension ref="A1:FB235"/>
  <sheetViews>
    <sheetView zoomScale="90" zoomScaleNormal="90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B13" sqref="B13"/>
    </sheetView>
  </sheetViews>
  <sheetFormatPr defaultRowHeight="23.25"/>
  <cols>
    <col min="1" max="1" width="4.5703125" style="385" customWidth="1"/>
    <col min="2" max="2" width="19.140625" style="385" customWidth="1"/>
    <col min="3" max="3" width="8.85546875" style="385" customWidth="1"/>
    <col min="4" max="4" width="7.5703125" style="385" hidden="1" customWidth="1"/>
    <col min="5" max="5" width="5.7109375" style="385" customWidth="1"/>
    <col min="6" max="6" width="3.42578125" style="385" customWidth="1"/>
    <col min="7" max="23" width="3.85546875" style="385" customWidth="1"/>
    <col min="24" max="35" width="2.42578125" style="385" customWidth="1"/>
    <col min="36" max="36" width="4.42578125" style="385" customWidth="1"/>
    <col min="37" max="37" width="3.85546875" style="385" customWidth="1"/>
    <col min="38" max="38" width="3.7109375" style="385" customWidth="1"/>
    <col min="39" max="39" width="4.28515625" style="385" customWidth="1"/>
    <col min="40" max="40" width="4.85546875" style="385" customWidth="1"/>
    <col min="41" max="41" width="4" style="385" customWidth="1"/>
    <col min="42" max="42" width="4.85546875" style="385" customWidth="1"/>
    <col min="43" max="43" width="5.140625" style="385" customWidth="1"/>
    <col min="44" max="44" width="4" style="385" customWidth="1"/>
    <col min="45" max="45" width="4.28515625" style="385" customWidth="1"/>
    <col min="46" max="46" width="4.42578125" style="385" customWidth="1"/>
    <col min="47" max="47" width="4.7109375" style="395" customWidth="1"/>
    <col min="48" max="48" width="4" style="385" customWidth="1"/>
    <col min="49" max="49" width="3.85546875" style="385" customWidth="1"/>
    <col min="50" max="50" width="4.42578125" style="385" customWidth="1"/>
    <col min="51" max="51" width="4.140625" style="385" customWidth="1"/>
    <col min="52" max="52" width="4.28515625" style="385" customWidth="1"/>
    <col min="53" max="53" width="4.140625" style="395" customWidth="1"/>
    <col min="54" max="54" width="0.7109375" style="392" customWidth="1"/>
    <col min="55" max="55" width="3.85546875" style="394" customWidth="1"/>
    <col min="56" max="56" width="4.28515625" style="394" customWidth="1"/>
    <col min="57" max="57" width="4.85546875" style="394" customWidth="1"/>
    <col min="58" max="58" width="5.7109375" style="394" bestFit="1" customWidth="1"/>
    <col min="59" max="59" width="12" style="394" bestFit="1" customWidth="1"/>
    <col min="60" max="89" width="4" style="394" customWidth="1"/>
    <col min="90" max="121" width="4" style="392" customWidth="1"/>
    <col min="122" max="122" width="5.7109375" style="392" bestFit="1" customWidth="1"/>
    <col min="123" max="123" width="12" style="392" bestFit="1" customWidth="1"/>
    <col min="124" max="158" width="4.42578125" style="392" customWidth="1"/>
    <col min="159" max="16384" width="9.140625" style="392"/>
  </cols>
  <sheetData>
    <row r="1" spans="1:158" hidden="1">
      <c r="I1" s="386">
        <f t="shared" ref="I1" si="0">IF(H1=0,0,IF(H1&lt;10,1,IF(MOD(H1,30)&lt;10,ROUNDDOWN(H1/30,0),ROUNDUP(H1/30,0))))</f>
        <v>0</v>
      </c>
      <c r="K1" s="386">
        <f t="shared" ref="K1" si="1">IF(J1=0,0,IF(J1&lt;10,1,IF(MOD(J1,30)&lt;10,ROUNDDOWN(J1/30,0),ROUNDUP(J1/30,0))))</f>
        <v>0</v>
      </c>
      <c r="M1" s="386">
        <f>IF(L1=0,0,IF(L1&lt;10,1,IF(MOD(L1,40)&lt;10,ROUNDDOWN(L1/40,0),ROUNDUP(L1/40,0))))</f>
        <v>0</v>
      </c>
      <c r="O1" s="386">
        <f>IF(N1=0,0,IF(N1&lt;10,1,IF(MOD(N1,40)&lt;10,ROUNDDOWN(N1/40,0),ROUNDUP(N1/40,0))))</f>
        <v>0</v>
      </c>
      <c r="Q1" s="386">
        <f>IF(P1=0,0,IF(P1&lt;10,1,IF(MOD(P1,40)&lt;10,ROUNDDOWN(P1/40,0),ROUNDUP(P1/40,0))))</f>
        <v>0</v>
      </c>
      <c r="S1" s="386">
        <f>IF(R1=0,0,IF(R1&lt;10,1,IF(MOD(R1,40)&lt;10,ROUNDDOWN(R1/40,0),ROUNDUP(R1/40,0))))</f>
        <v>0</v>
      </c>
      <c r="U1" s="386">
        <f>IF(T1=0,0,IF(T1&lt;10,1,IF(MOD(T1,40)&lt;10,ROUNDDOWN(T1/40,0),ROUNDUP(T1/40,0))))</f>
        <v>0</v>
      </c>
      <c r="W1" s="386">
        <f>IF(V1=0,0,IF(V1&lt;10,1,IF(MOD(V1,40)&lt;10,ROUNDDOWN(V1/40,0),ROUNDUP(V1/40,0))))</f>
        <v>0</v>
      </c>
      <c r="Y1" s="386">
        <f>IF(X1=0,0,IF(X1&lt;10,1,IF(MOD(X1,40)&lt;10,ROUNDDOWN(X1/40,0),ROUNDUP(X1/40,0))))</f>
        <v>0</v>
      </c>
      <c r="AA1" s="386">
        <f>IF(Z1=0,0,IF(Z1&lt;10,1,IF(MOD(Z1,40)&lt;10,ROUNDDOWN(Z1/40,0),ROUNDUP(Z1/40,0))))</f>
        <v>0</v>
      </c>
      <c r="AC1" s="386">
        <f>IF(AB1=0,0,IF(AB1&lt;10,1,IF(MOD(AB1,40)&lt;10,ROUNDDOWN(AB1/40,0),ROUNDUP(AB1/40,0))))</f>
        <v>0</v>
      </c>
      <c r="AE1" s="386">
        <f>IF(AD1=0,0,IF(AD1&lt;10,1,IF(MOD(AD1,40)&lt;10,ROUNDDOWN(AD1/40,0),ROUNDUP(AD1/40,0))))</f>
        <v>0</v>
      </c>
      <c r="AG1" s="386">
        <f>IF(AF1=0,0,IF(AF1&lt;10,1,IF(MOD(AF1,40)&lt;10,ROUNDDOWN(AF1/40,0),ROUNDUP(AF1/40,0))))</f>
        <v>0</v>
      </c>
      <c r="AI1" s="386">
        <f>IF(AH1=0,0,IF(AH1&lt;10,1,IF(MOD(AH1,40)&lt;10,ROUNDDOWN(AH1/40,0),ROUNDUP(AH1/40,0))))</f>
        <v>0</v>
      </c>
      <c r="AJ1" s="387">
        <f>H1+J1+L1+N1+P1+R1+T1+V1+X1+Z1+AB1+AD1+AF1+AH1</f>
        <v>0</v>
      </c>
      <c r="AK1" s="387">
        <f>I1+K1+M1+O1+Q1+S1+U1+W1+Y1+AA1+AC1+AE1+AG1+AI1</f>
        <v>0</v>
      </c>
      <c r="AN1" s="388">
        <f>SUM(AL1:AM1)</f>
        <v>0</v>
      </c>
      <c r="AO1" s="389">
        <f t="shared" ref="AO1" si="2">IF(AJ1&lt;=0,0,IF(AJ1&lt;=359,1,IF(AJ1&lt;=719,2,IF(AJ1&lt;=1079,3,IF(AJ1&lt;=1679,4,IF(AJ1&lt;=1680,5,IF(AJ1&lt;=1680,1,5)))))))</f>
        <v>0</v>
      </c>
      <c r="AP1" s="390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387">
        <f>SUM(AO1:AP1)</f>
        <v>0</v>
      </c>
      <c r="AR1" s="387">
        <f>SUM(AL1)-AO1</f>
        <v>0</v>
      </c>
      <c r="AS1" s="387">
        <f>SUM(AM1)-AP1</f>
        <v>0</v>
      </c>
      <c r="AT1" s="387">
        <f>SUM(AN1)-AQ1</f>
        <v>0</v>
      </c>
      <c r="AU1" s="391" t="e">
        <f>SUM(AT1)/AQ1*100</f>
        <v>#DIV/0!</v>
      </c>
      <c r="AZ1" s="387">
        <f>SUM(AT1)-AV1-AW1+AX1+AY1</f>
        <v>0</v>
      </c>
      <c r="BA1" s="391" t="e">
        <f>SUM(AZ1)/AQ1*100</f>
        <v>#DIV/0!</v>
      </c>
      <c r="BC1" s="393" t="s">
        <v>341</v>
      </c>
      <c r="BD1" s="393"/>
      <c r="BE1" s="393"/>
      <c r="BF1" s="393"/>
      <c r="BG1" s="393"/>
      <c r="BH1" s="393"/>
      <c r="BI1" s="393"/>
      <c r="BJ1" s="393"/>
    </row>
    <row r="2" spans="1:158">
      <c r="AZ2" s="382"/>
      <c r="BA2" s="383" t="s">
        <v>54</v>
      </c>
      <c r="BD2" s="396">
        <f>IF(AJ2&lt;=0,0,IF(AJ2&lt;=359,1,IF(AJ2&lt;=719,2,IF(AJ2&lt;=1079,3,IF(AJ2&lt;=1679,4,IF(AJ2&lt;=1680,5,IF(AJ2&lt;=1680,1,5)))))))</f>
        <v>0</v>
      </c>
      <c r="BE2" s="396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158" ht="27.75" customHeight="1">
      <c r="A3" s="818" t="s">
        <v>442</v>
      </c>
      <c r="B3" s="818"/>
      <c r="C3" s="818"/>
      <c r="D3" s="818"/>
      <c r="E3" s="818"/>
      <c r="F3" s="818"/>
      <c r="G3" s="818"/>
      <c r="H3" s="818"/>
      <c r="I3" s="818"/>
      <c r="J3" s="818"/>
      <c r="K3" s="818"/>
      <c r="L3" s="818"/>
      <c r="M3" s="818"/>
      <c r="N3" s="818"/>
      <c r="O3" s="818"/>
      <c r="P3" s="818"/>
      <c r="Q3" s="818"/>
      <c r="R3" s="818"/>
      <c r="S3" s="818"/>
      <c r="T3" s="818"/>
      <c r="U3" s="818"/>
      <c r="V3" s="818"/>
      <c r="W3" s="818"/>
      <c r="X3" s="818"/>
      <c r="Y3" s="818"/>
      <c r="Z3" s="818"/>
      <c r="AA3" s="818"/>
      <c r="AB3" s="818"/>
      <c r="AC3" s="818"/>
      <c r="AD3" s="818"/>
      <c r="AE3" s="818"/>
      <c r="AF3" s="818"/>
      <c r="AG3" s="818"/>
      <c r="AH3" s="818"/>
      <c r="AI3" s="818"/>
      <c r="AJ3" s="818"/>
      <c r="AK3" s="818"/>
      <c r="AL3" s="818"/>
      <c r="AM3" s="818"/>
      <c r="AN3" s="818"/>
      <c r="AO3" s="818"/>
      <c r="AP3" s="818"/>
      <c r="AQ3" s="818"/>
      <c r="AR3" s="818"/>
      <c r="AS3" s="818"/>
      <c r="AT3" s="818"/>
      <c r="AU3" s="818"/>
      <c r="AV3" s="818"/>
      <c r="AW3" s="818"/>
      <c r="AX3" s="818"/>
      <c r="AY3" s="818"/>
      <c r="AZ3" s="818"/>
      <c r="BA3" s="818"/>
    </row>
    <row r="4" spans="1:158" ht="27" customHeight="1">
      <c r="A4" s="818" t="s">
        <v>214</v>
      </c>
      <c r="B4" s="818"/>
      <c r="C4" s="818"/>
      <c r="D4" s="818"/>
      <c r="E4" s="818"/>
      <c r="F4" s="818"/>
      <c r="G4" s="818"/>
      <c r="H4" s="818"/>
      <c r="I4" s="818"/>
      <c r="J4" s="818"/>
      <c r="K4" s="818"/>
      <c r="L4" s="818"/>
      <c r="M4" s="818"/>
      <c r="N4" s="818"/>
      <c r="O4" s="818"/>
      <c r="P4" s="818"/>
      <c r="Q4" s="818"/>
      <c r="R4" s="818"/>
      <c r="S4" s="818"/>
      <c r="T4" s="818"/>
      <c r="U4" s="818"/>
      <c r="V4" s="818"/>
      <c r="W4" s="818"/>
      <c r="X4" s="818"/>
      <c r="Y4" s="818"/>
      <c r="Z4" s="818"/>
      <c r="AA4" s="818"/>
      <c r="AB4" s="818"/>
      <c r="AC4" s="818"/>
      <c r="AD4" s="818"/>
      <c r="AE4" s="818"/>
      <c r="AF4" s="818"/>
      <c r="AG4" s="818"/>
      <c r="AH4" s="818"/>
      <c r="AI4" s="818"/>
      <c r="AJ4" s="818"/>
      <c r="AK4" s="818"/>
      <c r="AL4" s="818"/>
      <c r="AM4" s="818"/>
      <c r="AN4" s="818"/>
      <c r="AO4" s="818"/>
      <c r="AP4" s="818"/>
      <c r="AQ4" s="818"/>
      <c r="AR4" s="818"/>
      <c r="AS4" s="818"/>
      <c r="AT4" s="818"/>
      <c r="AU4" s="818"/>
      <c r="AV4" s="818"/>
      <c r="AW4" s="818"/>
      <c r="AX4" s="818"/>
      <c r="AY4" s="818"/>
      <c r="AZ4" s="818"/>
      <c r="BA4" s="818"/>
    </row>
    <row r="5" spans="1:158" ht="24.75" customHeight="1">
      <c r="A5" s="818" t="s">
        <v>207</v>
      </c>
      <c r="B5" s="818"/>
      <c r="C5" s="818"/>
      <c r="D5" s="818"/>
      <c r="E5" s="818"/>
      <c r="F5" s="818"/>
      <c r="G5" s="818"/>
      <c r="H5" s="818"/>
      <c r="I5" s="818"/>
      <c r="J5" s="818"/>
      <c r="K5" s="818"/>
      <c r="L5" s="818"/>
      <c r="M5" s="818"/>
      <c r="N5" s="818"/>
      <c r="O5" s="818"/>
      <c r="P5" s="818"/>
      <c r="Q5" s="818"/>
      <c r="R5" s="818"/>
      <c r="S5" s="818"/>
      <c r="T5" s="818"/>
      <c r="U5" s="818"/>
      <c r="V5" s="818"/>
      <c r="W5" s="818"/>
      <c r="X5" s="818"/>
      <c r="Y5" s="818"/>
      <c r="Z5" s="818"/>
      <c r="AA5" s="818"/>
      <c r="AB5" s="818"/>
      <c r="AC5" s="818"/>
      <c r="AD5" s="818"/>
      <c r="AE5" s="818"/>
      <c r="AF5" s="818"/>
      <c r="AG5" s="818"/>
      <c r="AH5" s="818"/>
      <c r="AI5" s="818"/>
      <c r="AJ5" s="818"/>
      <c r="AK5" s="818"/>
      <c r="AL5" s="818"/>
      <c r="AM5" s="818"/>
      <c r="AN5" s="818"/>
      <c r="AO5" s="818"/>
      <c r="AP5" s="818"/>
      <c r="AQ5" s="818"/>
      <c r="AR5" s="818"/>
      <c r="AS5" s="818"/>
      <c r="AT5" s="818"/>
      <c r="AU5" s="818"/>
      <c r="AV5" s="818"/>
      <c r="AW5" s="818"/>
      <c r="AX5" s="818"/>
      <c r="AY5" s="818"/>
      <c r="AZ5" s="818"/>
      <c r="BA5" s="818"/>
    </row>
    <row r="6" spans="1:158" ht="12.75" customHeight="1"/>
    <row r="7" spans="1:158" s="401" customFormat="1">
      <c r="A7" s="397" t="s">
        <v>0</v>
      </c>
      <c r="B7" s="398"/>
      <c r="C7" s="399"/>
      <c r="D7" s="399"/>
      <c r="E7" s="398" t="s">
        <v>8</v>
      </c>
      <c r="F7" s="398"/>
      <c r="G7" s="397" t="s">
        <v>13</v>
      </c>
      <c r="H7" s="804" t="s">
        <v>17</v>
      </c>
      <c r="I7" s="805"/>
      <c r="J7" s="805"/>
      <c r="K7" s="805"/>
      <c r="L7" s="805"/>
      <c r="M7" s="805"/>
      <c r="N7" s="805"/>
      <c r="O7" s="805"/>
      <c r="P7" s="805"/>
      <c r="Q7" s="805"/>
      <c r="R7" s="805"/>
      <c r="S7" s="805"/>
      <c r="T7" s="805"/>
      <c r="U7" s="805"/>
      <c r="V7" s="805"/>
      <c r="W7" s="805"/>
      <c r="X7" s="805"/>
      <c r="Y7" s="805"/>
      <c r="Z7" s="805"/>
      <c r="AA7" s="805"/>
      <c r="AB7" s="805"/>
      <c r="AC7" s="805"/>
      <c r="AD7" s="805"/>
      <c r="AE7" s="805"/>
      <c r="AF7" s="805"/>
      <c r="AG7" s="805"/>
      <c r="AH7" s="805"/>
      <c r="AI7" s="805"/>
      <c r="AJ7" s="805"/>
      <c r="AK7" s="806"/>
      <c r="AL7" s="804" t="s">
        <v>42</v>
      </c>
      <c r="AM7" s="805"/>
      <c r="AN7" s="805"/>
      <c r="AO7" s="805"/>
      <c r="AP7" s="805"/>
      <c r="AQ7" s="806"/>
      <c r="AR7" s="808" t="s">
        <v>26</v>
      </c>
      <c r="AS7" s="819"/>
      <c r="AT7" s="809"/>
      <c r="AU7" s="398"/>
      <c r="AV7" s="398"/>
      <c r="AW7" s="398" t="s">
        <v>22</v>
      </c>
      <c r="AX7" s="398" t="s">
        <v>22</v>
      </c>
      <c r="AY7" s="398" t="s">
        <v>40</v>
      </c>
      <c r="AZ7" s="400" t="s">
        <v>49</v>
      </c>
      <c r="BA7" s="400"/>
      <c r="BC7" s="402"/>
      <c r="BD7" s="402"/>
      <c r="BE7" s="402"/>
      <c r="BF7" s="394"/>
      <c r="BG7" s="394"/>
      <c r="BH7" s="394"/>
      <c r="BI7" s="394"/>
      <c r="BJ7" s="394"/>
      <c r="BK7" s="394"/>
      <c r="BL7" s="394"/>
      <c r="BM7" s="394"/>
      <c r="BN7" s="394"/>
      <c r="BO7" s="394"/>
      <c r="BP7" s="394"/>
      <c r="BQ7" s="394"/>
      <c r="BR7" s="394"/>
      <c r="BS7" s="394"/>
      <c r="BT7" s="394"/>
      <c r="BU7" s="394"/>
      <c r="BV7" s="394"/>
      <c r="BW7" s="394"/>
      <c r="BX7" s="394"/>
      <c r="BY7" s="394"/>
      <c r="BZ7" s="394"/>
      <c r="CA7" s="394"/>
      <c r="CB7" s="394"/>
      <c r="CC7" s="394"/>
      <c r="CD7" s="394"/>
      <c r="CE7" s="394"/>
      <c r="CF7" s="394"/>
      <c r="CG7" s="394"/>
      <c r="CH7" s="394"/>
      <c r="CI7" s="394"/>
      <c r="CJ7" s="394"/>
      <c r="CK7" s="394"/>
      <c r="CL7" s="392"/>
      <c r="CM7" s="392"/>
      <c r="CN7" s="392"/>
      <c r="CO7" s="392"/>
      <c r="CP7" s="392"/>
      <c r="CQ7" s="392"/>
      <c r="CR7" s="392"/>
      <c r="CS7" s="392"/>
      <c r="CT7" s="392"/>
      <c r="CU7" s="392"/>
      <c r="CV7" s="392"/>
      <c r="CW7" s="392"/>
      <c r="CX7" s="392"/>
      <c r="CY7" s="392"/>
      <c r="CZ7" s="392"/>
      <c r="DA7" s="392"/>
      <c r="DB7" s="392"/>
      <c r="DC7" s="392"/>
      <c r="DD7" s="392"/>
      <c r="DE7" s="392"/>
      <c r="DF7" s="392"/>
      <c r="DG7" s="392"/>
      <c r="DH7" s="392"/>
      <c r="DI7" s="392"/>
      <c r="DJ7" s="392"/>
      <c r="DK7" s="392"/>
      <c r="DL7" s="392"/>
      <c r="DM7" s="392"/>
      <c r="DN7" s="392"/>
      <c r="DO7" s="392"/>
      <c r="DP7" s="392"/>
      <c r="DQ7" s="392"/>
      <c r="DR7" s="392"/>
      <c r="DS7" s="392"/>
      <c r="DT7" s="392"/>
      <c r="DU7" s="392"/>
      <c r="DV7" s="392"/>
      <c r="DW7" s="392"/>
      <c r="DX7" s="392"/>
      <c r="DY7" s="392"/>
      <c r="DZ7" s="392"/>
      <c r="EA7" s="392"/>
      <c r="EB7" s="392"/>
      <c r="EC7" s="392"/>
      <c r="ED7" s="392"/>
      <c r="EE7" s="392"/>
      <c r="EF7" s="392"/>
      <c r="EG7" s="392"/>
      <c r="EH7" s="392"/>
      <c r="EI7" s="392"/>
      <c r="EJ7" s="392"/>
      <c r="EK7" s="392"/>
      <c r="EL7" s="392"/>
      <c r="EM7" s="392"/>
      <c r="EN7" s="392"/>
      <c r="EO7" s="392"/>
      <c r="EP7" s="392"/>
      <c r="EQ7" s="392"/>
      <c r="ER7" s="392"/>
      <c r="ES7" s="392"/>
      <c r="ET7" s="392"/>
      <c r="EU7" s="392"/>
      <c r="EV7" s="392"/>
      <c r="EW7" s="392"/>
      <c r="EX7" s="392"/>
      <c r="EY7" s="392"/>
      <c r="EZ7" s="392"/>
      <c r="FA7" s="392"/>
      <c r="FB7" s="392"/>
    </row>
    <row r="8" spans="1:158" s="401" customFormat="1">
      <c r="A8" s="403" t="s">
        <v>1</v>
      </c>
      <c r="B8" s="404"/>
      <c r="C8" s="402" t="s">
        <v>6</v>
      </c>
      <c r="D8" s="402"/>
      <c r="E8" s="404" t="s">
        <v>10</v>
      </c>
      <c r="F8" s="404" t="s">
        <v>13</v>
      </c>
      <c r="G8" s="403" t="s">
        <v>78</v>
      </c>
      <c r="H8" s="808" t="s">
        <v>208</v>
      </c>
      <c r="I8" s="809"/>
      <c r="J8" s="808" t="s">
        <v>209</v>
      </c>
      <c r="K8" s="809"/>
      <c r="L8" s="808" t="s">
        <v>210</v>
      </c>
      <c r="M8" s="809"/>
      <c r="N8" s="808" t="s">
        <v>211</v>
      </c>
      <c r="O8" s="809"/>
      <c r="P8" s="808" t="s">
        <v>212</v>
      </c>
      <c r="Q8" s="809"/>
      <c r="R8" s="808" t="s">
        <v>213</v>
      </c>
      <c r="S8" s="809"/>
      <c r="T8" s="808" t="s">
        <v>201</v>
      </c>
      <c r="U8" s="809"/>
      <c r="V8" s="808" t="s">
        <v>202</v>
      </c>
      <c r="W8" s="809"/>
      <c r="X8" s="821" t="s">
        <v>111</v>
      </c>
      <c r="Y8" s="822"/>
      <c r="Z8" s="821" t="s">
        <v>112</v>
      </c>
      <c r="AA8" s="822"/>
      <c r="AB8" s="821" t="s">
        <v>113</v>
      </c>
      <c r="AC8" s="822"/>
      <c r="AD8" s="821" t="s">
        <v>114</v>
      </c>
      <c r="AE8" s="822"/>
      <c r="AF8" s="821" t="s">
        <v>115</v>
      </c>
      <c r="AG8" s="822"/>
      <c r="AH8" s="821" t="s">
        <v>116</v>
      </c>
      <c r="AI8" s="822"/>
      <c r="AJ8" s="808" t="s">
        <v>20</v>
      </c>
      <c r="AK8" s="809"/>
      <c r="AL8" s="804" t="s">
        <v>43</v>
      </c>
      <c r="AM8" s="805"/>
      <c r="AN8" s="806"/>
      <c r="AO8" s="804" t="s">
        <v>180</v>
      </c>
      <c r="AP8" s="805"/>
      <c r="AQ8" s="806"/>
      <c r="AR8" s="810"/>
      <c r="AS8" s="820"/>
      <c r="AT8" s="811"/>
      <c r="AU8" s="405" t="s">
        <v>27</v>
      </c>
      <c r="AV8" s="404" t="s">
        <v>22</v>
      </c>
      <c r="AW8" s="404" t="s">
        <v>66</v>
      </c>
      <c r="AX8" s="404" t="s">
        <v>68</v>
      </c>
      <c r="AY8" s="404" t="s">
        <v>38</v>
      </c>
      <c r="AZ8" s="406" t="s">
        <v>72</v>
      </c>
      <c r="BA8" s="405" t="s">
        <v>27</v>
      </c>
      <c r="BC8" s="402"/>
      <c r="BD8" s="407"/>
      <c r="BE8" s="407"/>
      <c r="BF8" s="397" t="s">
        <v>0</v>
      </c>
      <c r="BG8" s="802" t="s">
        <v>5</v>
      </c>
      <c r="BH8" s="804" t="s">
        <v>471</v>
      </c>
      <c r="BI8" s="805"/>
      <c r="BJ8" s="805"/>
      <c r="BK8" s="805"/>
      <c r="BL8" s="805"/>
      <c r="BM8" s="805"/>
      <c r="BN8" s="805"/>
      <c r="BO8" s="805"/>
      <c r="BP8" s="805"/>
      <c r="BQ8" s="805"/>
      <c r="BR8" s="805"/>
      <c r="BS8" s="805"/>
      <c r="BT8" s="805"/>
      <c r="BU8" s="805"/>
      <c r="BV8" s="805"/>
      <c r="BW8" s="805"/>
      <c r="BX8" s="805"/>
      <c r="BY8" s="805"/>
      <c r="BZ8" s="805"/>
      <c r="CA8" s="805"/>
      <c r="CB8" s="805"/>
      <c r="CC8" s="805"/>
      <c r="CD8" s="805"/>
      <c r="CE8" s="805"/>
      <c r="CF8" s="805"/>
      <c r="CG8" s="805"/>
      <c r="CH8" s="805"/>
      <c r="CI8" s="805"/>
      <c r="CJ8" s="805"/>
      <c r="CK8" s="804" t="s">
        <v>481</v>
      </c>
      <c r="CL8" s="805"/>
      <c r="CM8" s="806"/>
      <c r="CN8" s="804" t="s">
        <v>186</v>
      </c>
      <c r="CO8" s="805"/>
      <c r="CP8" s="806"/>
      <c r="CQ8" s="804" t="s">
        <v>482</v>
      </c>
      <c r="CR8" s="805"/>
      <c r="CS8" s="805"/>
      <c r="CT8" s="805"/>
      <c r="CU8" s="805"/>
      <c r="CV8" s="805"/>
      <c r="CW8" s="805"/>
      <c r="CX8" s="805"/>
      <c r="CY8" s="805"/>
      <c r="CZ8" s="805"/>
      <c r="DA8" s="805"/>
      <c r="DB8" s="805"/>
      <c r="DC8" s="805"/>
      <c r="DD8" s="805"/>
      <c r="DE8" s="805"/>
      <c r="DF8" s="805"/>
      <c r="DG8" s="805"/>
      <c r="DH8" s="805"/>
      <c r="DI8" s="805"/>
      <c r="DJ8" s="805"/>
      <c r="DK8" s="805"/>
      <c r="DL8" s="805"/>
      <c r="DM8" s="805"/>
      <c r="DN8" s="805"/>
      <c r="DO8" s="805"/>
      <c r="DP8" s="805"/>
      <c r="DQ8" s="806"/>
      <c r="DR8" s="397" t="s">
        <v>0</v>
      </c>
      <c r="DS8" s="802" t="s">
        <v>5</v>
      </c>
      <c r="DT8" s="398"/>
      <c r="DU8" s="398" t="s">
        <v>22</v>
      </c>
      <c r="DV8" s="398" t="s">
        <v>22</v>
      </c>
      <c r="DW8" s="398" t="s">
        <v>40</v>
      </c>
      <c r="DX8" s="400" t="s">
        <v>49</v>
      </c>
      <c r="DY8" s="400"/>
      <c r="DZ8" s="804" t="s">
        <v>203</v>
      </c>
      <c r="EA8" s="805"/>
      <c r="EB8" s="805"/>
      <c r="EC8" s="805"/>
      <c r="ED8" s="805"/>
      <c r="EE8" s="805"/>
      <c r="EF8" s="805"/>
      <c r="EG8" s="805"/>
      <c r="EH8" s="805"/>
      <c r="EI8" s="805"/>
      <c r="EJ8" s="805"/>
      <c r="EK8" s="805"/>
      <c r="EL8" s="805"/>
      <c r="EM8" s="805"/>
      <c r="EN8" s="805"/>
      <c r="EO8" s="805"/>
      <c r="EP8" s="805"/>
      <c r="EQ8" s="805"/>
      <c r="ER8" s="805"/>
      <c r="ES8" s="805"/>
      <c r="ET8" s="805"/>
      <c r="EU8" s="805"/>
      <c r="EV8" s="805"/>
      <c r="EW8" s="805"/>
      <c r="EX8" s="805"/>
      <c r="EY8" s="805"/>
      <c r="EZ8" s="806"/>
      <c r="FB8" s="398"/>
    </row>
    <row r="9" spans="1:158" s="401" customFormat="1">
      <c r="A9" s="403" t="s">
        <v>2</v>
      </c>
      <c r="B9" s="404" t="s">
        <v>5</v>
      </c>
      <c r="C9" s="402" t="s">
        <v>7</v>
      </c>
      <c r="D9" s="402"/>
      <c r="E9" s="404" t="s">
        <v>9</v>
      </c>
      <c r="F9" s="404" t="s">
        <v>14</v>
      </c>
      <c r="G9" s="403" t="s">
        <v>79</v>
      </c>
      <c r="H9" s="810"/>
      <c r="I9" s="811"/>
      <c r="J9" s="810"/>
      <c r="K9" s="811"/>
      <c r="L9" s="810"/>
      <c r="M9" s="811"/>
      <c r="N9" s="810"/>
      <c r="O9" s="811"/>
      <c r="P9" s="810"/>
      <c r="Q9" s="811"/>
      <c r="R9" s="810"/>
      <c r="S9" s="811"/>
      <c r="T9" s="810"/>
      <c r="U9" s="811"/>
      <c r="V9" s="810"/>
      <c r="W9" s="811"/>
      <c r="X9" s="823"/>
      <c r="Y9" s="824"/>
      <c r="Z9" s="823"/>
      <c r="AA9" s="824"/>
      <c r="AB9" s="823"/>
      <c r="AC9" s="824"/>
      <c r="AD9" s="823"/>
      <c r="AE9" s="824"/>
      <c r="AF9" s="823"/>
      <c r="AG9" s="824"/>
      <c r="AH9" s="823"/>
      <c r="AI9" s="824"/>
      <c r="AJ9" s="810"/>
      <c r="AK9" s="811"/>
      <c r="AL9" s="802" t="s">
        <v>21</v>
      </c>
      <c r="AM9" s="402" t="s">
        <v>22</v>
      </c>
      <c r="AN9" s="802" t="s">
        <v>20</v>
      </c>
      <c r="AO9" s="802" t="s">
        <v>21</v>
      </c>
      <c r="AP9" s="402" t="s">
        <v>22</v>
      </c>
      <c r="AQ9" s="802" t="s">
        <v>20</v>
      </c>
      <c r="AR9" s="802" t="s">
        <v>21</v>
      </c>
      <c r="AS9" s="402" t="s">
        <v>22</v>
      </c>
      <c r="AT9" s="802" t="s">
        <v>20</v>
      </c>
      <c r="AU9" s="404" t="s">
        <v>28</v>
      </c>
      <c r="AV9" s="404" t="s">
        <v>37</v>
      </c>
      <c r="AW9" s="404" t="s">
        <v>67</v>
      </c>
      <c r="AX9" s="404" t="s">
        <v>67</v>
      </c>
      <c r="AY9" s="404" t="s">
        <v>39</v>
      </c>
      <c r="AZ9" s="408" t="s">
        <v>73</v>
      </c>
      <c r="BA9" s="404" t="s">
        <v>74</v>
      </c>
      <c r="BC9" s="402"/>
      <c r="BD9" s="817" t="s">
        <v>183</v>
      </c>
      <c r="BE9" s="817"/>
      <c r="BF9" s="403" t="s">
        <v>1</v>
      </c>
      <c r="BG9" s="803"/>
      <c r="BH9" s="794" t="s">
        <v>21</v>
      </c>
      <c r="BI9" s="794" t="s">
        <v>308</v>
      </c>
      <c r="BJ9" s="794" t="s">
        <v>64</v>
      </c>
      <c r="BK9" s="794" t="s">
        <v>187</v>
      </c>
      <c r="BL9" s="794" t="s">
        <v>188</v>
      </c>
      <c r="BM9" s="794" t="s">
        <v>399</v>
      </c>
      <c r="BN9" s="794" t="s">
        <v>483</v>
      </c>
      <c r="BO9" s="798" t="s">
        <v>311</v>
      </c>
      <c r="BP9" s="798" t="s">
        <v>312</v>
      </c>
      <c r="BQ9" s="798" t="s">
        <v>313</v>
      </c>
      <c r="BR9" s="794" t="s">
        <v>189</v>
      </c>
      <c r="BS9" s="794" t="s">
        <v>190</v>
      </c>
      <c r="BT9" s="794" t="s">
        <v>314</v>
      </c>
      <c r="BU9" s="794" t="s">
        <v>315</v>
      </c>
      <c r="BV9" s="794" t="s">
        <v>316</v>
      </c>
      <c r="BW9" s="794" t="s">
        <v>317</v>
      </c>
      <c r="BX9" s="794" t="s">
        <v>318</v>
      </c>
      <c r="BY9" s="794" t="s">
        <v>319</v>
      </c>
      <c r="BZ9" s="794" t="s">
        <v>320</v>
      </c>
      <c r="CA9" s="795" t="s">
        <v>398</v>
      </c>
      <c r="CB9" s="794" t="s">
        <v>321</v>
      </c>
      <c r="CC9" s="794" t="s">
        <v>402</v>
      </c>
      <c r="CD9" s="794" t="s">
        <v>403</v>
      </c>
      <c r="CE9" s="794" t="s">
        <v>400</v>
      </c>
      <c r="CF9" s="794" t="s">
        <v>401</v>
      </c>
      <c r="CG9" s="794" t="s">
        <v>405</v>
      </c>
      <c r="CH9" s="801" t="s">
        <v>448</v>
      </c>
      <c r="CI9" s="801" t="s">
        <v>449</v>
      </c>
      <c r="CJ9" s="793" t="s">
        <v>48</v>
      </c>
      <c r="CK9" s="799" t="s">
        <v>21</v>
      </c>
      <c r="CL9" s="799" t="s">
        <v>25</v>
      </c>
      <c r="CM9" s="799" t="s">
        <v>20</v>
      </c>
      <c r="CN9" s="799" t="s">
        <v>21</v>
      </c>
      <c r="CO9" s="800" t="s">
        <v>25</v>
      </c>
      <c r="CP9" s="799" t="s">
        <v>20</v>
      </c>
      <c r="CQ9" s="794" t="s">
        <v>21</v>
      </c>
      <c r="CR9" s="794" t="s">
        <v>308</v>
      </c>
      <c r="CS9" s="794" t="s">
        <v>64</v>
      </c>
      <c r="CT9" s="794" t="s">
        <v>187</v>
      </c>
      <c r="CU9" s="794" t="s">
        <v>188</v>
      </c>
      <c r="CV9" s="794" t="s">
        <v>399</v>
      </c>
      <c r="CW9" s="794" t="s">
        <v>483</v>
      </c>
      <c r="CX9" s="798" t="s">
        <v>311</v>
      </c>
      <c r="CY9" s="798" t="s">
        <v>312</v>
      </c>
      <c r="CZ9" s="798" t="s">
        <v>313</v>
      </c>
      <c r="DA9" s="794" t="s">
        <v>189</v>
      </c>
      <c r="DB9" s="794" t="s">
        <v>190</v>
      </c>
      <c r="DC9" s="794" t="s">
        <v>314</v>
      </c>
      <c r="DD9" s="794" t="s">
        <v>315</v>
      </c>
      <c r="DE9" s="794" t="s">
        <v>316</v>
      </c>
      <c r="DF9" s="794" t="s">
        <v>317</v>
      </c>
      <c r="DG9" s="794" t="s">
        <v>318</v>
      </c>
      <c r="DH9" s="794" t="s">
        <v>319</v>
      </c>
      <c r="DI9" s="794" t="s">
        <v>320</v>
      </c>
      <c r="DJ9" s="795" t="s">
        <v>398</v>
      </c>
      <c r="DK9" s="794" t="s">
        <v>321</v>
      </c>
      <c r="DL9" s="794" t="s">
        <v>402</v>
      </c>
      <c r="DM9" s="794" t="s">
        <v>403</v>
      </c>
      <c r="DN9" s="794" t="s">
        <v>400</v>
      </c>
      <c r="DO9" s="794" t="s">
        <v>401</v>
      </c>
      <c r="DP9" s="794" t="s">
        <v>405</v>
      </c>
      <c r="DQ9" s="793" t="s">
        <v>48</v>
      </c>
      <c r="DR9" s="403" t="s">
        <v>1</v>
      </c>
      <c r="DS9" s="803"/>
      <c r="DT9" s="404" t="s">
        <v>22</v>
      </c>
      <c r="DU9" s="404" t="s">
        <v>66</v>
      </c>
      <c r="DV9" s="404" t="s">
        <v>68</v>
      </c>
      <c r="DW9" s="404" t="s">
        <v>38</v>
      </c>
      <c r="DX9" s="406" t="s">
        <v>72</v>
      </c>
      <c r="DY9" s="405" t="s">
        <v>27</v>
      </c>
      <c r="DZ9" s="794" t="s">
        <v>21</v>
      </c>
      <c r="EA9" s="794" t="s">
        <v>308</v>
      </c>
      <c r="EB9" s="794" t="s">
        <v>64</v>
      </c>
      <c r="EC9" s="794" t="s">
        <v>187</v>
      </c>
      <c r="ED9" s="794" t="s">
        <v>188</v>
      </c>
      <c r="EE9" s="794" t="s">
        <v>399</v>
      </c>
      <c r="EF9" s="794" t="s">
        <v>483</v>
      </c>
      <c r="EG9" s="798" t="s">
        <v>311</v>
      </c>
      <c r="EH9" s="798" t="s">
        <v>312</v>
      </c>
      <c r="EI9" s="798" t="s">
        <v>313</v>
      </c>
      <c r="EJ9" s="794" t="s">
        <v>189</v>
      </c>
      <c r="EK9" s="794" t="s">
        <v>190</v>
      </c>
      <c r="EL9" s="794" t="s">
        <v>314</v>
      </c>
      <c r="EM9" s="794" t="s">
        <v>315</v>
      </c>
      <c r="EN9" s="794" t="s">
        <v>316</v>
      </c>
      <c r="EO9" s="794" t="s">
        <v>317</v>
      </c>
      <c r="EP9" s="794" t="s">
        <v>318</v>
      </c>
      <c r="EQ9" s="794" t="s">
        <v>319</v>
      </c>
      <c r="ER9" s="794" t="s">
        <v>320</v>
      </c>
      <c r="ES9" s="795" t="s">
        <v>398</v>
      </c>
      <c r="ET9" s="794" t="s">
        <v>321</v>
      </c>
      <c r="EU9" s="794" t="s">
        <v>402</v>
      </c>
      <c r="EV9" s="794" t="s">
        <v>403</v>
      </c>
      <c r="EW9" s="794" t="s">
        <v>400</v>
      </c>
      <c r="EX9" s="794" t="s">
        <v>401</v>
      </c>
      <c r="EY9" s="794" t="s">
        <v>405</v>
      </c>
      <c r="EZ9" s="793" t="s">
        <v>48</v>
      </c>
      <c r="FB9" s="404" t="s">
        <v>484</v>
      </c>
    </row>
    <row r="10" spans="1:158" s="401" customFormat="1">
      <c r="A10" s="403" t="s">
        <v>3</v>
      </c>
      <c r="B10" s="404"/>
      <c r="C10" s="402"/>
      <c r="D10" s="402"/>
      <c r="E10" s="404" t="s">
        <v>11</v>
      </c>
      <c r="F10" s="404" t="s">
        <v>15</v>
      </c>
      <c r="G10" s="405" t="s">
        <v>80</v>
      </c>
      <c r="H10" s="802" t="s">
        <v>18</v>
      </c>
      <c r="I10" s="802" t="s">
        <v>19</v>
      </c>
      <c r="J10" s="802" t="s">
        <v>18</v>
      </c>
      <c r="K10" s="802" t="s">
        <v>19</v>
      </c>
      <c r="L10" s="802" t="s">
        <v>18</v>
      </c>
      <c r="M10" s="802" t="s">
        <v>19</v>
      </c>
      <c r="N10" s="802" t="s">
        <v>18</v>
      </c>
      <c r="O10" s="802" t="s">
        <v>19</v>
      </c>
      <c r="P10" s="802" t="s">
        <v>18</v>
      </c>
      <c r="Q10" s="802" t="s">
        <v>19</v>
      </c>
      <c r="R10" s="802" t="s">
        <v>18</v>
      </c>
      <c r="S10" s="802" t="s">
        <v>19</v>
      </c>
      <c r="T10" s="802" t="s">
        <v>18</v>
      </c>
      <c r="U10" s="802" t="s">
        <v>19</v>
      </c>
      <c r="V10" s="802" t="s">
        <v>18</v>
      </c>
      <c r="W10" s="802" t="s">
        <v>19</v>
      </c>
      <c r="X10" s="815" t="s">
        <v>18</v>
      </c>
      <c r="Y10" s="815" t="s">
        <v>19</v>
      </c>
      <c r="Z10" s="815" t="s">
        <v>18</v>
      </c>
      <c r="AA10" s="815" t="s">
        <v>19</v>
      </c>
      <c r="AB10" s="815" t="s">
        <v>18</v>
      </c>
      <c r="AC10" s="815" t="s">
        <v>19</v>
      </c>
      <c r="AD10" s="815" t="s">
        <v>18</v>
      </c>
      <c r="AE10" s="815" t="s">
        <v>19</v>
      </c>
      <c r="AF10" s="815" t="s">
        <v>18</v>
      </c>
      <c r="AG10" s="815" t="s">
        <v>19</v>
      </c>
      <c r="AH10" s="815" t="s">
        <v>18</v>
      </c>
      <c r="AI10" s="815" t="s">
        <v>19</v>
      </c>
      <c r="AJ10" s="802" t="s">
        <v>18</v>
      </c>
      <c r="AK10" s="802" t="s">
        <v>19</v>
      </c>
      <c r="AL10" s="803"/>
      <c r="AM10" s="402" t="s">
        <v>25</v>
      </c>
      <c r="AN10" s="803"/>
      <c r="AO10" s="803"/>
      <c r="AP10" s="402" t="s">
        <v>25</v>
      </c>
      <c r="AQ10" s="803"/>
      <c r="AR10" s="803"/>
      <c r="AS10" s="402" t="s">
        <v>25</v>
      </c>
      <c r="AT10" s="803"/>
      <c r="AU10" s="404"/>
      <c r="AV10" s="404" t="s">
        <v>439</v>
      </c>
      <c r="AW10" s="404" t="s">
        <v>38</v>
      </c>
      <c r="AX10" s="404" t="s">
        <v>38</v>
      </c>
      <c r="AY10" s="404" t="s">
        <v>41</v>
      </c>
      <c r="AZ10" s="408" t="s">
        <v>74</v>
      </c>
      <c r="BA10" s="404" t="s">
        <v>28</v>
      </c>
      <c r="BC10" s="402"/>
      <c r="BD10" s="410"/>
      <c r="BE10" s="411" t="s">
        <v>22</v>
      </c>
      <c r="BF10" s="403" t="s">
        <v>2</v>
      </c>
      <c r="BG10" s="803"/>
      <c r="BH10" s="794"/>
      <c r="BI10" s="794"/>
      <c r="BJ10" s="794"/>
      <c r="BK10" s="794"/>
      <c r="BL10" s="794"/>
      <c r="BM10" s="794"/>
      <c r="BN10" s="794"/>
      <c r="BO10" s="798"/>
      <c r="BP10" s="798"/>
      <c r="BQ10" s="798"/>
      <c r="BR10" s="794"/>
      <c r="BS10" s="794"/>
      <c r="BT10" s="794"/>
      <c r="BU10" s="794"/>
      <c r="BV10" s="794"/>
      <c r="BW10" s="794"/>
      <c r="BX10" s="794"/>
      <c r="BY10" s="794"/>
      <c r="BZ10" s="794"/>
      <c r="CA10" s="796"/>
      <c r="CB10" s="794"/>
      <c r="CC10" s="794"/>
      <c r="CD10" s="794"/>
      <c r="CE10" s="794"/>
      <c r="CF10" s="794"/>
      <c r="CG10" s="794"/>
      <c r="CH10" s="801"/>
      <c r="CI10" s="801"/>
      <c r="CJ10" s="793"/>
      <c r="CK10" s="799"/>
      <c r="CL10" s="799"/>
      <c r="CM10" s="799"/>
      <c r="CN10" s="799"/>
      <c r="CO10" s="800"/>
      <c r="CP10" s="799"/>
      <c r="CQ10" s="794"/>
      <c r="CR10" s="794"/>
      <c r="CS10" s="794"/>
      <c r="CT10" s="794"/>
      <c r="CU10" s="794"/>
      <c r="CV10" s="794"/>
      <c r="CW10" s="794"/>
      <c r="CX10" s="798"/>
      <c r="CY10" s="798"/>
      <c r="CZ10" s="798"/>
      <c r="DA10" s="794"/>
      <c r="DB10" s="794"/>
      <c r="DC10" s="794"/>
      <c r="DD10" s="794"/>
      <c r="DE10" s="794"/>
      <c r="DF10" s="794"/>
      <c r="DG10" s="794"/>
      <c r="DH10" s="794"/>
      <c r="DI10" s="794"/>
      <c r="DJ10" s="796"/>
      <c r="DK10" s="794"/>
      <c r="DL10" s="794"/>
      <c r="DM10" s="794"/>
      <c r="DN10" s="794"/>
      <c r="DO10" s="794"/>
      <c r="DP10" s="794"/>
      <c r="DQ10" s="793"/>
      <c r="DR10" s="403" t="s">
        <v>2</v>
      </c>
      <c r="DS10" s="803"/>
      <c r="DT10" s="404" t="s">
        <v>37</v>
      </c>
      <c r="DU10" s="404" t="s">
        <v>67</v>
      </c>
      <c r="DV10" s="404" t="s">
        <v>67</v>
      </c>
      <c r="DW10" s="404" t="s">
        <v>39</v>
      </c>
      <c r="DX10" s="408" t="s">
        <v>73</v>
      </c>
      <c r="DY10" s="404" t="s">
        <v>74</v>
      </c>
      <c r="DZ10" s="794"/>
      <c r="EA10" s="794"/>
      <c r="EB10" s="794"/>
      <c r="EC10" s="794"/>
      <c r="ED10" s="794"/>
      <c r="EE10" s="794"/>
      <c r="EF10" s="794"/>
      <c r="EG10" s="798"/>
      <c r="EH10" s="798"/>
      <c r="EI10" s="798"/>
      <c r="EJ10" s="794"/>
      <c r="EK10" s="794"/>
      <c r="EL10" s="794"/>
      <c r="EM10" s="794"/>
      <c r="EN10" s="794"/>
      <c r="EO10" s="794"/>
      <c r="EP10" s="794"/>
      <c r="EQ10" s="794"/>
      <c r="ER10" s="794"/>
      <c r="ES10" s="796"/>
      <c r="ET10" s="794"/>
      <c r="EU10" s="794"/>
      <c r="EV10" s="794"/>
      <c r="EW10" s="794"/>
      <c r="EX10" s="794"/>
      <c r="EY10" s="794"/>
      <c r="EZ10" s="793"/>
      <c r="FB10" s="404" t="s">
        <v>485</v>
      </c>
    </row>
    <row r="11" spans="1:158" s="401" customFormat="1" ht="21" customHeight="1">
      <c r="A11" s="476" t="s">
        <v>4</v>
      </c>
      <c r="B11" s="409"/>
      <c r="C11" s="402"/>
      <c r="D11" s="402"/>
      <c r="E11" s="405" t="s">
        <v>12</v>
      </c>
      <c r="F11" s="405" t="s">
        <v>16</v>
      </c>
      <c r="G11" s="405" t="s">
        <v>23</v>
      </c>
      <c r="H11" s="803"/>
      <c r="I11" s="803"/>
      <c r="J11" s="803"/>
      <c r="K11" s="803"/>
      <c r="L11" s="803"/>
      <c r="M11" s="803"/>
      <c r="N11" s="803"/>
      <c r="O11" s="803"/>
      <c r="P11" s="803"/>
      <c r="Q11" s="803"/>
      <c r="R11" s="803"/>
      <c r="S11" s="803"/>
      <c r="T11" s="803"/>
      <c r="U11" s="803"/>
      <c r="V11" s="803"/>
      <c r="W11" s="803"/>
      <c r="X11" s="816"/>
      <c r="Y11" s="816"/>
      <c r="Z11" s="816"/>
      <c r="AA11" s="816"/>
      <c r="AB11" s="816"/>
      <c r="AC11" s="816"/>
      <c r="AD11" s="816"/>
      <c r="AE11" s="816"/>
      <c r="AF11" s="816"/>
      <c r="AG11" s="816"/>
      <c r="AH11" s="816"/>
      <c r="AI11" s="816"/>
      <c r="AJ11" s="803"/>
      <c r="AK11" s="803"/>
      <c r="AL11" s="405" t="s">
        <v>24</v>
      </c>
      <c r="AM11" s="477" t="s">
        <v>29</v>
      </c>
      <c r="AN11" s="405" t="s">
        <v>30</v>
      </c>
      <c r="AO11" s="477" t="s">
        <v>31</v>
      </c>
      <c r="AP11" s="476" t="s">
        <v>32</v>
      </c>
      <c r="AQ11" s="476" t="s">
        <v>33</v>
      </c>
      <c r="AR11" s="405" t="s">
        <v>34</v>
      </c>
      <c r="AS11" s="476" t="s">
        <v>35</v>
      </c>
      <c r="AT11" s="476" t="s">
        <v>36</v>
      </c>
      <c r="AU11" s="405" t="s">
        <v>65</v>
      </c>
      <c r="AV11" s="405" t="s">
        <v>69</v>
      </c>
      <c r="AW11" s="405" t="s">
        <v>70</v>
      </c>
      <c r="AX11" s="405" t="s">
        <v>71</v>
      </c>
      <c r="AY11" s="405" t="s">
        <v>75</v>
      </c>
      <c r="AZ11" s="405" t="s">
        <v>76</v>
      </c>
      <c r="BA11" s="405" t="s">
        <v>77</v>
      </c>
      <c r="BC11" s="402"/>
      <c r="BD11" s="410" t="s">
        <v>21</v>
      </c>
      <c r="BE11" s="411" t="s">
        <v>25</v>
      </c>
      <c r="BF11" s="413" t="s">
        <v>3</v>
      </c>
      <c r="BG11" s="807"/>
      <c r="BH11" s="794"/>
      <c r="BI11" s="794"/>
      <c r="BJ11" s="794"/>
      <c r="BK11" s="794"/>
      <c r="BL11" s="794"/>
      <c r="BM11" s="794"/>
      <c r="BN11" s="794"/>
      <c r="BO11" s="798"/>
      <c r="BP11" s="798"/>
      <c r="BQ11" s="798"/>
      <c r="BR11" s="794"/>
      <c r="BS11" s="794"/>
      <c r="BT11" s="794"/>
      <c r="BU11" s="794"/>
      <c r="BV11" s="794"/>
      <c r="BW11" s="794"/>
      <c r="BX11" s="794"/>
      <c r="BY11" s="794"/>
      <c r="BZ11" s="794"/>
      <c r="CA11" s="797"/>
      <c r="CB11" s="794"/>
      <c r="CC11" s="794"/>
      <c r="CD11" s="794"/>
      <c r="CE11" s="794"/>
      <c r="CF11" s="794"/>
      <c r="CG11" s="794"/>
      <c r="CH11" s="801"/>
      <c r="CI11" s="801"/>
      <c r="CJ11" s="793"/>
      <c r="CK11" s="799"/>
      <c r="CL11" s="799"/>
      <c r="CM11" s="799"/>
      <c r="CN11" s="799"/>
      <c r="CO11" s="800"/>
      <c r="CP11" s="799"/>
      <c r="CQ11" s="794"/>
      <c r="CR11" s="794"/>
      <c r="CS11" s="794"/>
      <c r="CT11" s="794"/>
      <c r="CU11" s="794"/>
      <c r="CV11" s="794"/>
      <c r="CW11" s="794"/>
      <c r="CX11" s="798"/>
      <c r="CY11" s="798"/>
      <c r="CZ11" s="798"/>
      <c r="DA11" s="794"/>
      <c r="DB11" s="794"/>
      <c r="DC11" s="794"/>
      <c r="DD11" s="794"/>
      <c r="DE11" s="794"/>
      <c r="DF11" s="794"/>
      <c r="DG11" s="794"/>
      <c r="DH11" s="794"/>
      <c r="DI11" s="794"/>
      <c r="DJ11" s="797"/>
      <c r="DK11" s="794"/>
      <c r="DL11" s="794"/>
      <c r="DM11" s="794"/>
      <c r="DN11" s="794"/>
      <c r="DO11" s="794"/>
      <c r="DP11" s="794"/>
      <c r="DQ11" s="793"/>
      <c r="DR11" s="413" t="s">
        <v>3</v>
      </c>
      <c r="DS11" s="807"/>
      <c r="DT11" s="412" t="s">
        <v>439</v>
      </c>
      <c r="DU11" s="412" t="s">
        <v>38</v>
      </c>
      <c r="DV11" s="412" t="s">
        <v>38</v>
      </c>
      <c r="DW11" s="412" t="s">
        <v>41</v>
      </c>
      <c r="DX11" s="414" t="s">
        <v>74</v>
      </c>
      <c r="DY11" s="412" t="s">
        <v>28</v>
      </c>
      <c r="DZ11" s="794"/>
      <c r="EA11" s="794"/>
      <c r="EB11" s="794"/>
      <c r="EC11" s="794"/>
      <c r="ED11" s="794"/>
      <c r="EE11" s="794"/>
      <c r="EF11" s="794"/>
      <c r="EG11" s="798"/>
      <c r="EH11" s="798"/>
      <c r="EI11" s="798"/>
      <c r="EJ11" s="794"/>
      <c r="EK11" s="794"/>
      <c r="EL11" s="794"/>
      <c r="EM11" s="794"/>
      <c r="EN11" s="794"/>
      <c r="EO11" s="794"/>
      <c r="EP11" s="794"/>
      <c r="EQ11" s="794"/>
      <c r="ER11" s="794"/>
      <c r="ES11" s="797"/>
      <c r="ET11" s="794"/>
      <c r="EU11" s="794"/>
      <c r="EV11" s="794"/>
      <c r="EW11" s="794"/>
      <c r="EX11" s="794"/>
      <c r="EY11" s="794"/>
      <c r="EZ11" s="793"/>
      <c r="FB11" s="412"/>
    </row>
    <row r="12" spans="1:158" s="395" customFormat="1">
      <c r="A12" s="480">
        <v>1</v>
      </c>
      <c r="B12" s="480"/>
      <c r="C12" s="480"/>
      <c r="D12" s="480"/>
      <c r="E12" s="480"/>
      <c r="F12" s="480"/>
      <c r="G12" s="480"/>
      <c r="H12" s="481"/>
      <c r="I12" s="482">
        <f t="shared" ref="I12:I39" si="3">IF(H12=0,0,IF(H12&lt;10,1,IF(MOD(H12,30)&lt;10,ROUNDDOWN(H12/30,0),ROUNDUP(H12/30,0))))</f>
        <v>0</v>
      </c>
      <c r="J12" s="481"/>
      <c r="K12" s="482">
        <f t="shared" ref="K12:K39" si="4">IF(J12=0,0,IF(J12&lt;10,1,IF(MOD(J12,30)&lt;10,ROUNDDOWN(J12/30,0),ROUNDUP(J12/30,0))))</f>
        <v>0</v>
      </c>
      <c r="L12" s="481"/>
      <c r="M12" s="482">
        <f t="shared" ref="M12:M39" si="5">IF(L12=0,0,IF(L12&lt;10,1,IF(MOD(L12,40)&lt;10,ROUNDDOWN(L12/40,0),ROUNDUP(L12/40,0))))</f>
        <v>0</v>
      </c>
      <c r="N12" s="481"/>
      <c r="O12" s="482">
        <f t="shared" ref="O12:O39" si="6">IF(N12=0,0,IF(N12&lt;10,1,IF(MOD(N12,40)&lt;10,ROUNDDOWN(N12/40,0),ROUNDUP(N12/40,0))))</f>
        <v>0</v>
      </c>
      <c r="P12" s="481"/>
      <c r="Q12" s="482">
        <f t="shared" ref="Q12:Q39" si="7">IF(P12=0,0,IF(P12&lt;10,1,IF(MOD(P12,40)&lt;10,ROUNDDOWN(P12/40,0),ROUNDUP(P12/40,0))))</f>
        <v>0</v>
      </c>
      <c r="R12" s="481"/>
      <c r="S12" s="482">
        <f t="shared" ref="S12:S39" si="8">IF(R12=0,0,IF(R12&lt;10,1,IF(MOD(R12,40)&lt;10,ROUNDDOWN(R12/40,0),ROUNDUP(R12/40,0))))</f>
        <v>0</v>
      </c>
      <c r="T12" s="481"/>
      <c r="U12" s="482">
        <f t="shared" ref="U12:U39" si="9">IF(T12=0,0,IF(T12&lt;10,1,IF(MOD(T12,40)&lt;10,ROUNDDOWN(T12/40,0),ROUNDUP(T12/40,0))))</f>
        <v>0</v>
      </c>
      <c r="V12" s="481"/>
      <c r="W12" s="482">
        <f t="shared" ref="W12:W39" si="10">IF(V12=0,0,IF(V12&lt;10,1,IF(MOD(V12,40)&lt;10,ROUNDDOWN(V12/40,0),ROUNDUP(V12/40,0))))</f>
        <v>0</v>
      </c>
      <c r="X12" s="483"/>
      <c r="Y12" s="482">
        <f t="shared" ref="Y12:Y39" si="11">IF(X12=0,0,IF(X12&lt;10,1,IF(MOD(X12,40)&lt;10,ROUNDDOWN(X12/40,0),ROUNDUP(X12/40,0))))</f>
        <v>0</v>
      </c>
      <c r="Z12" s="483"/>
      <c r="AA12" s="482">
        <f t="shared" ref="AA12:AA39" si="12">IF(Z12=0,0,IF(Z12&lt;10,1,IF(MOD(Z12,40)&lt;10,ROUNDDOWN(Z12/40,0),ROUNDUP(Z12/40,0))))</f>
        <v>0</v>
      </c>
      <c r="AB12" s="483"/>
      <c r="AC12" s="482">
        <f t="shared" ref="AC12:AC39" si="13">IF(AB12=0,0,IF(AB12&lt;10,1,IF(MOD(AB12,40)&lt;10,ROUNDDOWN(AB12/40,0),ROUNDUP(AB12/40,0))))</f>
        <v>0</v>
      </c>
      <c r="AD12" s="483"/>
      <c r="AE12" s="484"/>
      <c r="AF12" s="483"/>
      <c r="AG12" s="484"/>
      <c r="AH12" s="483"/>
      <c r="AI12" s="484"/>
      <c r="AJ12" s="485">
        <f t="shared" ref="AJ12:AJ39" si="14">SUM(H12)+T12+V12+X12+Z12+AB12+AD12+AF12+AH12+J12+L12+N12+P12+R12</f>
        <v>0</v>
      </c>
      <c r="AK12" s="486">
        <f t="shared" ref="AK12:AK39" si="15">SUM(I12+U12+W12+Y12+AA12+AC12+AE12+AG12+AI12+K12+M12+O12+Q12+S12)</f>
        <v>0</v>
      </c>
      <c r="AL12" s="480"/>
      <c r="AM12" s="480"/>
      <c r="AN12" s="486">
        <f t="shared" ref="AN12:AN39" si="16">SUM(AL12:AM12)</f>
        <v>0</v>
      </c>
      <c r="AO12" s="487">
        <f t="shared" ref="AO12:AO39" si="17">IF(AJ12&lt;=0,0,IF(AJ12&lt;=359,1,IF(AJ12&lt;=719,2,IF(AJ12&lt;=1079,3,IF(AJ12&lt;=1679,4,IF(AJ12&lt;=1680,5,IF(AJ12&lt;=1680,1,5)))))))</f>
        <v>0</v>
      </c>
      <c r="AP12" s="488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489">
        <f t="shared" ref="AQ12:AQ39" si="18">SUM(AO12:AP12)</f>
        <v>0</v>
      </c>
      <c r="AR12" s="490">
        <f t="shared" ref="AR12:AR39" si="19">SUM(AL12)-AO12</f>
        <v>0</v>
      </c>
      <c r="AS12" s="490">
        <f t="shared" ref="AS12:AS39" si="20">SUM(AM12)-AP12</f>
        <v>0</v>
      </c>
      <c r="AT12" s="490">
        <f t="shared" ref="AT12:AT39" si="21">SUM(AN12)-AQ12</f>
        <v>0</v>
      </c>
      <c r="AU12" s="491" t="e">
        <f t="shared" ref="AU12:AU39" si="22">SUM(AT12)/AQ12*100</f>
        <v>#DIV/0!</v>
      </c>
      <c r="AV12" s="480"/>
      <c r="AW12" s="480"/>
      <c r="AX12" s="480"/>
      <c r="AY12" s="480"/>
      <c r="AZ12" s="486">
        <f t="shared" ref="AZ12:AZ39" si="23">SUM(AT12)-AV12-AW12+AX12+AY12</f>
        <v>0</v>
      </c>
      <c r="BA12" s="492" t="e">
        <f t="shared" ref="BA12:BA43" si="24">SUM(AZ12)/AQ12*100</f>
        <v>#DIV/0!</v>
      </c>
      <c r="BB12" s="480"/>
      <c r="BC12" s="415"/>
      <c r="BD12" s="415">
        <f t="shared" ref="BD12:BD43" si="25">IF(AJ12&lt;=0,0,IF(AJ12&lt;=359,1,IF(AJ12&lt;=719,2,IF(AJ12&lt;=1079,3,IF(AJ12&lt;=1679,4,IF(AJ12&lt;=1680,5,IF(AJ12&lt;=1680,1,5)))))))</f>
        <v>0</v>
      </c>
      <c r="BE12" s="415">
        <f t="shared" ref="BE12:BE43" si="26"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416"/>
      <c r="BG12" s="416"/>
      <c r="BH12" s="416"/>
      <c r="BI12" s="416"/>
      <c r="BJ12" s="416"/>
      <c r="BK12" s="416"/>
      <c r="BL12" s="416"/>
      <c r="BM12" s="416"/>
      <c r="BN12" s="416"/>
      <c r="BO12" s="417"/>
      <c r="BP12" s="417"/>
      <c r="BQ12" s="417"/>
      <c r="BR12" s="416"/>
      <c r="BS12" s="416"/>
      <c r="BT12" s="416"/>
      <c r="BU12" s="416"/>
      <c r="BV12" s="416"/>
      <c r="BW12" s="416"/>
      <c r="BX12" s="416"/>
      <c r="BY12" s="416"/>
      <c r="BZ12" s="416"/>
      <c r="CA12" s="416"/>
      <c r="CB12" s="416"/>
      <c r="CC12" s="416"/>
      <c r="CD12" s="416"/>
      <c r="CE12" s="416"/>
      <c r="CF12" s="416"/>
      <c r="CG12" s="416"/>
      <c r="CH12" s="418"/>
      <c r="CI12" s="418"/>
      <c r="CJ12" s="419">
        <f t="shared" ref="CJ12:CJ43" si="27">SUM(BH12:CI12)</f>
        <v>0</v>
      </c>
      <c r="CK12" s="416"/>
      <c r="CL12" s="416"/>
      <c r="CM12" s="420">
        <f t="shared" ref="CM12:CM43" si="28">SUM(CK12:CL12)</f>
        <v>0</v>
      </c>
      <c r="CN12" s="421">
        <f t="shared" ref="CN12:CN43" si="29">SUM(BH12)-CK12</f>
        <v>0</v>
      </c>
      <c r="CO12" s="422">
        <f t="shared" ref="CO12:CO43" si="30">SUM(BI12:CI12)-CL12</f>
        <v>0</v>
      </c>
      <c r="CP12" s="421">
        <f t="shared" ref="CP12:CP43" si="31">SUM(CN12:CO12)</f>
        <v>0</v>
      </c>
      <c r="CQ12" s="423"/>
      <c r="CR12" s="423"/>
      <c r="CS12" s="423"/>
      <c r="CT12" s="423"/>
      <c r="CU12" s="423"/>
      <c r="CV12" s="423"/>
      <c r="CW12" s="423"/>
      <c r="CX12" s="424"/>
      <c r="CY12" s="424"/>
      <c r="CZ12" s="424"/>
      <c r="DA12" s="423"/>
      <c r="DB12" s="423"/>
      <c r="DC12" s="423"/>
      <c r="DD12" s="423"/>
      <c r="DE12" s="423"/>
      <c r="DF12" s="423"/>
      <c r="DG12" s="423"/>
      <c r="DH12" s="423"/>
      <c r="DI12" s="423"/>
      <c r="DJ12" s="423"/>
      <c r="DK12" s="423"/>
      <c r="DL12" s="423"/>
      <c r="DM12" s="423"/>
      <c r="DN12" s="423"/>
      <c r="DO12" s="423"/>
      <c r="DP12" s="423"/>
      <c r="DQ12" s="425">
        <f t="shared" ref="DQ12:DQ43" si="32">SUM(CQ12:DP12)</f>
        <v>0</v>
      </c>
      <c r="DR12" s="426"/>
      <c r="DS12" s="426"/>
      <c r="DT12" s="423"/>
      <c r="DU12" s="423"/>
      <c r="DV12" s="423"/>
      <c r="DW12" s="423"/>
      <c r="DX12" s="427">
        <f t="shared" ref="DX12:DX43" si="33">SUM(CP12)-DT12-DU12+DV12+DW12</f>
        <v>0</v>
      </c>
      <c r="DY12" s="428" t="e">
        <f t="shared" ref="DY12:DY43" si="34">SUM(DX12)/CM12*100</f>
        <v>#DIV/0!</v>
      </c>
      <c r="DZ12" s="429"/>
      <c r="EA12" s="429"/>
      <c r="EB12" s="429"/>
      <c r="EC12" s="429"/>
      <c r="ED12" s="429"/>
      <c r="EE12" s="429"/>
      <c r="EF12" s="429"/>
      <c r="EG12" s="430"/>
      <c r="EH12" s="430"/>
      <c r="EI12" s="430"/>
      <c r="EJ12" s="429"/>
      <c r="EK12" s="429"/>
      <c r="EL12" s="429"/>
      <c r="EM12" s="429"/>
      <c r="EN12" s="429"/>
      <c r="EO12" s="429"/>
      <c r="EP12" s="429"/>
      <c r="EQ12" s="429"/>
      <c r="ER12" s="429"/>
      <c r="ES12" s="429"/>
      <c r="ET12" s="429"/>
      <c r="EU12" s="429"/>
      <c r="EV12" s="429"/>
      <c r="EW12" s="429"/>
      <c r="EX12" s="429"/>
      <c r="EY12" s="429"/>
      <c r="EZ12" s="431">
        <f t="shared" ref="EZ12:EZ43" si="35">SUM(DZ12:EY12)</f>
        <v>0</v>
      </c>
      <c r="FA12" s="392"/>
      <c r="FB12" s="432">
        <f t="shared" ref="FB12:FB43" si="36">SUM(DT12)-EZ12</f>
        <v>0</v>
      </c>
    </row>
    <row r="13" spans="1:158" s="395" customFormat="1">
      <c r="A13" s="446">
        <v>2</v>
      </c>
      <c r="B13" s="446" t="str">
        <f>[1]เตรียมข้อมูล!B6</f>
        <v>อนุบาลเขาชัยสน</v>
      </c>
      <c r="C13" s="446" t="str">
        <f>[1]เตรียมข้อมูล!C6</f>
        <v>เขาชัยสน</v>
      </c>
      <c r="D13" s="446"/>
      <c r="E13" s="384">
        <v>30</v>
      </c>
      <c r="F13" s="384">
        <v>1</v>
      </c>
      <c r="G13" s="384" t="s">
        <v>104</v>
      </c>
      <c r="H13" s="446">
        <v>27</v>
      </c>
      <c r="I13" s="447">
        <f t="shared" si="3"/>
        <v>1</v>
      </c>
      <c r="J13" s="446">
        <v>40</v>
      </c>
      <c r="K13" s="447">
        <f t="shared" si="4"/>
        <v>2</v>
      </c>
      <c r="L13" s="446">
        <v>25</v>
      </c>
      <c r="M13" s="447">
        <f t="shared" si="5"/>
        <v>1</v>
      </c>
      <c r="N13" s="446">
        <v>37</v>
      </c>
      <c r="O13" s="447">
        <f t="shared" si="6"/>
        <v>1</v>
      </c>
      <c r="P13" s="446">
        <v>22</v>
      </c>
      <c r="Q13" s="447">
        <f t="shared" si="7"/>
        <v>1</v>
      </c>
      <c r="R13" s="446">
        <v>24</v>
      </c>
      <c r="S13" s="447">
        <f t="shared" si="8"/>
        <v>1</v>
      </c>
      <c r="T13" s="446">
        <v>37</v>
      </c>
      <c r="U13" s="447">
        <f t="shared" si="9"/>
        <v>1</v>
      </c>
      <c r="V13" s="446">
        <v>34</v>
      </c>
      <c r="W13" s="447">
        <f t="shared" si="10"/>
        <v>1</v>
      </c>
      <c r="X13" s="448">
        <v>0</v>
      </c>
      <c r="Y13" s="447">
        <f t="shared" si="11"/>
        <v>0</v>
      </c>
      <c r="Z13" s="448">
        <v>0</v>
      </c>
      <c r="AA13" s="447">
        <f t="shared" si="12"/>
        <v>0</v>
      </c>
      <c r="AB13" s="448">
        <v>0</v>
      </c>
      <c r="AC13" s="447">
        <f t="shared" si="13"/>
        <v>0</v>
      </c>
      <c r="AD13" s="448"/>
      <c r="AE13" s="449"/>
      <c r="AF13" s="448"/>
      <c r="AG13" s="449"/>
      <c r="AH13" s="448"/>
      <c r="AI13" s="449"/>
      <c r="AJ13" s="450">
        <f t="shared" si="14"/>
        <v>246</v>
      </c>
      <c r="AK13" s="451">
        <f t="shared" si="15"/>
        <v>9</v>
      </c>
      <c r="AL13" s="446">
        <v>1</v>
      </c>
      <c r="AM13" s="446">
        <v>14</v>
      </c>
      <c r="AN13" s="451">
        <f t="shared" si="16"/>
        <v>15</v>
      </c>
      <c r="AO13" s="493">
        <f t="shared" si="17"/>
        <v>1</v>
      </c>
      <c r="AP13" s="494">
        <f>ROUND(((((I13+K13)*30)+(H13+J13))/50+(((M13+O13+Q13+U13+W13+S13)*40)+(L13+N13+P13+R13+T13+V13))/50+(Y13+AA13+AC13+AE13+AG13+AI13)*2),0)</f>
        <v>12</v>
      </c>
      <c r="AQ13" s="495">
        <f t="shared" si="18"/>
        <v>13</v>
      </c>
      <c r="AR13" s="496">
        <f t="shared" si="19"/>
        <v>0</v>
      </c>
      <c r="AS13" s="496">
        <f t="shared" si="20"/>
        <v>2</v>
      </c>
      <c r="AT13" s="496">
        <f t="shared" si="21"/>
        <v>2</v>
      </c>
      <c r="AU13" s="497">
        <f t="shared" si="22"/>
        <v>15.384615384615385</v>
      </c>
      <c r="AV13" s="446"/>
      <c r="AW13" s="446"/>
      <c r="AX13" s="446"/>
      <c r="AY13" s="446">
        <v>1</v>
      </c>
      <c r="AZ13" s="451">
        <f t="shared" si="23"/>
        <v>3</v>
      </c>
      <c r="BA13" s="455">
        <f t="shared" si="24"/>
        <v>23.076923076923077</v>
      </c>
      <c r="BB13" s="446"/>
      <c r="BC13" s="415"/>
      <c r="BD13" s="415">
        <f t="shared" si="25"/>
        <v>1</v>
      </c>
      <c r="BE13" s="415">
        <f t="shared" si="26"/>
        <v>0</v>
      </c>
      <c r="BF13" s="433"/>
      <c r="BG13" s="433"/>
      <c r="BH13" s="433">
        <v>1</v>
      </c>
      <c r="BI13" s="433">
        <v>1</v>
      </c>
      <c r="BJ13" s="433">
        <v>4</v>
      </c>
      <c r="BK13" s="433">
        <v>1</v>
      </c>
      <c r="BL13" s="433">
        <v>2</v>
      </c>
      <c r="BM13" s="433"/>
      <c r="BN13" s="433">
        <v>1</v>
      </c>
      <c r="BO13" s="434"/>
      <c r="BP13" s="434"/>
      <c r="BQ13" s="434"/>
      <c r="BR13" s="433">
        <v>2</v>
      </c>
      <c r="BS13" s="433"/>
      <c r="BT13" s="433"/>
      <c r="BU13" s="433"/>
      <c r="BV13" s="433"/>
      <c r="BW13" s="433">
        <v>1</v>
      </c>
      <c r="BX13" s="433"/>
      <c r="BY13" s="433"/>
      <c r="BZ13" s="433"/>
      <c r="CA13" s="433">
        <v>2</v>
      </c>
      <c r="CB13" s="433"/>
      <c r="CC13" s="433">
        <v>1</v>
      </c>
      <c r="CD13" s="433"/>
      <c r="CE13" s="433"/>
      <c r="CF13" s="433"/>
      <c r="CG13" s="433"/>
      <c r="CH13" s="435">
        <v>0</v>
      </c>
      <c r="CI13" s="435"/>
      <c r="CJ13" s="436">
        <f t="shared" si="27"/>
        <v>16</v>
      </c>
      <c r="CK13" s="433">
        <f>AO13</f>
        <v>1</v>
      </c>
      <c r="CL13" s="433">
        <f>AP13</f>
        <v>12</v>
      </c>
      <c r="CM13" s="437">
        <f t="shared" si="28"/>
        <v>13</v>
      </c>
      <c r="CN13" s="438">
        <f t="shared" si="29"/>
        <v>0</v>
      </c>
      <c r="CO13" s="439">
        <f t="shared" si="30"/>
        <v>3</v>
      </c>
      <c r="CP13" s="438">
        <f t="shared" si="31"/>
        <v>3</v>
      </c>
      <c r="CQ13" s="440"/>
      <c r="CR13" s="440"/>
      <c r="CS13" s="440"/>
      <c r="CT13" s="440"/>
      <c r="CU13" s="440"/>
      <c r="CV13" s="440"/>
      <c r="CW13" s="440"/>
      <c r="CX13" s="441"/>
      <c r="CY13" s="441"/>
      <c r="CZ13" s="441"/>
      <c r="DA13" s="440"/>
      <c r="DB13" s="440"/>
      <c r="DC13" s="440"/>
      <c r="DD13" s="440"/>
      <c r="DE13" s="440"/>
      <c r="DF13" s="440"/>
      <c r="DG13" s="440"/>
      <c r="DH13" s="440"/>
      <c r="DI13" s="440"/>
      <c r="DJ13" s="440"/>
      <c r="DK13" s="440"/>
      <c r="DL13" s="440"/>
      <c r="DM13" s="440"/>
      <c r="DN13" s="440"/>
      <c r="DO13" s="440"/>
      <c r="DP13" s="440"/>
      <c r="DQ13" s="425">
        <f t="shared" si="32"/>
        <v>0</v>
      </c>
      <c r="DR13" s="442"/>
      <c r="DS13" s="442"/>
      <c r="DT13" s="440">
        <f>AV13</f>
        <v>0</v>
      </c>
      <c r="DU13" s="440">
        <f t="shared" ref="DU13:DW13" si="37">AW13</f>
        <v>0</v>
      </c>
      <c r="DV13" s="440">
        <f t="shared" si="37"/>
        <v>0</v>
      </c>
      <c r="DW13" s="440">
        <f t="shared" si="37"/>
        <v>1</v>
      </c>
      <c r="DX13" s="427">
        <f t="shared" si="33"/>
        <v>4</v>
      </c>
      <c r="DY13" s="428">
        <f t="shared" si="34"/>
        <v>30.76923076923077</v>
      </c>
      <c r="DZ13" s="516"/>
      <c r="EA13" s="516"/>
      <c r="EB13" s="516"/>
      <c r="EC13" s="516"/>
      <c r="ED13" s="516"/>
      <c r="EE13" s="516"/>
      <c r="EF13" s="516"/>
      <c r="EG13" s="516"/>
      <c r="EH13" s="516"/>
      <c r="EI13" s="516"/>
      <c r="EJ13" s="516"/>
      <c r="EK13" s="516"/>
      <c r="EL13" s="516"/>
      <c r="EM13" s="516"/>
      <c r="EN13" s="516"/>
      <c r="EO13" s="516"/>
      <c r="EP13" s="516"/>
      <c r="EQ13" s="516"/>
      <c r="ER13" s="516"/>
      <c r="ES13" s="516"/>
      <c r="ET13" s="516"/>
      <c r="EU13" s="516"/>
      <c r="EV13" s="516"/>
      <c r="EW13" s="516"/>
      <c r="EX13" s="516"/>
      <c r="EY13" s="516"/>
      <c r="EZ13" s="431">
        <f t="shared" si="35"/>
        <v>0</v>
      </c>
      <c r="FA13" s="392"/>
      <c r="FB13" s="445">
        <f t="shared" si="36"/>
        <v>0</v>
      </c>
    </row>
    <row r="14" spans="1:158" s="395" customFormat="1">
      <c r="A14" s="446">
        <v>3</v>
      </c>
      <c r="B14" s="446" t="str">
        <f>[1]เตรียมข้อมูล!B7</f>
        <v>วัดหัวเขาชัยสน</v>
      </c>
      <c r="C14" s="446" t="str">
        <f>[1]เตรียมข้อมูล!C7</f>
        <v>เขาชัยสน</v>
      </c>
      <c r="D14" s="446"/>
      <c r="E14" s="384">
        <v>12</v>
      </c>
      <c r="F14" s="384">
        <v>4</v>
      </c>
      <c r="G14" s="384" t="s">
        <v>104</v>
      </c>
      <c r="H14" s="446">
        <v>6</v>
      </c>
      <c r="I14" s="447">
        <f t="shared" si="3"/>
        <v>1</v>
      </c>
      <c r="J14" s="446">
        <v>8</v>
      </c>
      <c r="K14" s="447">
        <f t="shared" si="4"/>
        <v>1</v>
      </c>
      <c r="L14" s="446">
        <v>4</v>
      </c>
      <c r="M14" s="447">
        <f t="shared" si="5"/>
        <v>1</v>
      </c>
      <c r="N14" s="446">
        <v>7</v>
      </c>
      <c r="O14" s="447">
        <f t="shared" si="6"/>
        <v>1</v>
      </c>
      <c r="P14" s="446">
        <v>7</v>
      </c>
      <c r="Q14" s="447">
        <f t="shared" si="7"/>
        <v>1</v>
      </c>
      <c r="R14" s="446">
        <v>12</v>
      </c>
      <c r="S14" s="447">
        <f t="shared" si="8"/>
        <v>1</v>
      </c>
      <c r="T14" s="446">
        <v>13</v>
      </c>
      <c r="U14" s="447">
        <f t="shared" si="9"/>
        <v>1</v>
      </c>
      <c r="V14" s="446">
        <v>11</v>
      </c>
      <c r="W14" s="447">
        <f t="shared" si="10"/>
        <v>1</v>
      </c>
      <c r="X14" s="448">
        <v>0</v>
      </c>
      <c r="Y14" s="447">
        <f t="shared" si="11"/>
        <v>0</v>
      </c>
      <c r="Z14" s="448">
        <v>0</v>
      </c>
      <c r="AA14" s="447">
        <f t="shared" si="12"/>
        <v>0</v>
      </c>
      <c r="AB14" s="448">
        <v>0</v>
      </c>
      <c r="AC14" s="447">
        <f t="shared" si="13"/>
        <v>0</v>
      </c>
      <c r="AD14" s="448"/>
      <c r="AE14" s="449"/>
      <c r="AF14" s="448"/>
      <c r="AG14" s="449"/>
      <c r="AH14" s="448"/>
      <c r="AI14" s="449"/>
      <c r="AJ14" s="450">
        <f t="shared" si="14"/>
        <v>68</v>
      </c>
      <c r="AK14" s="451">
        <f t="shared" si="15"/>
        <v>8</v>
      </c>
      <c r="AL14" s="446">
        <v>1</v>
      </c>
      <c r="AM14" s="446">
        <v>8</v>
      </c>
      <c r="AN14" s="451">
        <f t="shared" si="16"/>
        <v>9</v>
      </c>
      <c r="AO14" s="493">
        <f t="shared" si="17"/>
        <v>1</v>
      </c>
      <c r="AP14" s="498">
        <f>IF((H14+J14+L14+N14+P14+R14+T14+V14)&lt;=0,0,IF((H14+J14+L14+N14+P14+R14+T14+V14)&lt;=20,1,IF((H14+J14+L14+N14+P14+R14+T14+V14)&lt;=40,2,IF((H14+J14+L14+N14+P14+R14+T14+V14)&lt;=60,3,IF((H14+J14+L14+N14+P14+R14+T14+V14)&lt;=80,4,IF((H14+J14+L14+N14+P14+R14+T14+V14)&lt;=100,5,IF((H14+J14+L14+N14+P14+R14+T14+V14)&lt;=120,6,0)))))))+((Y14+AA14+AC14+AE14+AG14+AI14)*2)</f>
        <v>4</v>
      </c>
      <c r="AQ14" s="495">
        <f t="shared" si="18"/>
        <v>5</v>
      </c>
      <c r="AR14" s="496">
        <f t="shared" si="19"/>
        <v>0</v>
      </c>
      <c r="AS14" s="496">
        <f t="shared" si="20"/>
        <v>4</v>
      </c>
      <c r="AT14" s="496">
        <f t="shared" si="21"/>
        <v>4</v>
      </c>
      <c r="AU14" s="497">
        <f t="shared" si="22"/>
        <v>80</v>
      </c>
      <c r="AV14" s="446"/>
      <c r="AW14" s="446"/>
      <c r="AX14" s="446"/>
      <c r="AY14" s="446"/>
      <c r="AZ14" s="451">
        <f t="shared" si="23"/>
        <v>4</v>
      </c>
      <c r="BA14" s="455">
        <f t="shared" si="24"/>
        <v>80</v>
      </c>
      <c r="BB14" s="446"/>
      <c r="BC14" s="415"/>
      <c r="BD14" s="415">
        <f t="shared" si="25"/>
        <v>1</v>
      </c>
      <c r="BE14" s="415">
        <f t="shared" si="26"/>
        <v>4</v>
      </c>
      <c r="BF14" s="433"/>
      <c r="BG14" s="433"/>
      <c r="BH14" s="433">
        <v>1</v>
      </c>
      <c r="BI14" s="433">
        <v>1</v>
      </c>
      <c r="BJ14" s="433">
        <v>2</v>
      </c>
      <c r="BK14" s="433">
        <v>1</v>
      </c>
      <c r="BL14" s="433"/>
      <c r="BM14" s="433"/>
      <c r="BN14" s="433"/>
      <c r="BO14" s="434"/>
      <c r="BP14" s="434"/>
      <c r="BQ14" s="434"/>
      <c r="BR14" s="433">
        <v>1</v>
      </c>
      <c r="BS14" s="433"/>
      <c r="BT14" s="433"/>
      <c r="BU14" s="433"/>
      <c r="BV14" s="433"/>
      <c r="BW14" s="433"/>
      <c r="BX14" s="433">
        <v>1</v>
      </c>
      <c r="BY14" s="433">
        <v>1</v>
      </c>
      <c r="BZ14" s="433"/>
      <c r="CA14" s="433">
        <v>1</v>
      </c>
      <c r="CB14" s="433"/>
      <c r="CC14" s="433"/>
      <c r="CD14" s="433"/>
      <c r="CE14" s="433"/>
      <c r="CF14" s="433"/>
      <c r="CG14" s="433"/>
      <c r="CH14" s="435">
        <v>0</v>
      </c>
      <c r="CI14" s="435"/>
      <c r="CJ14" s="436">
        <f t="shared" si="27"/>
        <v>9</v>
      </c>
      <c r="CK14" s="433">
        <f t="shared" ref="CK14:CK77" si="38">AO14</f>
        <v>1</v>
      </c>
      <c r="CL14" s="433">
        <f t="shared" ref="CL14:CL77" si="39">AP14</f>
        <v>4</v>
      </c>
      <c r="CM14" s="437">
        <f t="shared" si="28"/>
        <v>5</v>
      </c>
      <c r="CN14" s="438">
        <f t="shared" si="29"/>
        <v>0</v>
      </c>
      <c r="CO14" s="439">
        <f t="shared" si="30"/>
        <v>4</v>
      </c>
      <c r="CP14" s="438">
        <f t="shared" si="31"/>
        <v>4</v>
      </c>
      <c r="CQ14" s="440"/>
      <c r="CR14" s="440"/>
      <c r="CS14" s="440"/>
      <c r="CT14" s="440"/>
      <c r="CU14" s="440"/>
      <c r="CV14" s="440"/>
      <c r="CW14" s="440"/>
      <c r="CX14" s="441"/>
      <c r="CY14" s="441"/>
      <c r="CZ14" s="441"/>
      <c r="DA14" s="440"/>
      <c r="DB14" s="440"/>
      <c r="DC14" s="440"/>
      <c r="DD14" s="440"/>
      <c r="DE14" s="440"/>
      <c r="DF14" s="440"/>
      <c r="DG14" s="440"/>
      <c r="DH14" s="440"/>
      <c r="DI14" s="440"/>
      <c r="DJ14" s="440"/>
      <c r="DK14" s="440"/>
      <c r="DL14" s="440"/>
      <c r="DM14" s="440"/>
      <c r="DN14" s="440"/>
      <c r="DO14" s="440"/>
      <c r="DP14" s="440"/>
      <c r="DQ14" s="425">
        <f t="shared" si="32"/>
        <v>0</v>
      </c>
      <c r="DR14" s="442"/>
      <c r="DS14" s="442"/>
      <c r="DT14" s="440">
        <f t="shared" ref="DT14:DT18" si="40">AV14</f>
        <v>0</v>
      </c>
      <c r="DU14" s="440">
        <f t="shared" ref="DU14:DU18" si="41">AW14</f>
        <v>0</v>
      </c>
      <c r="DV14" s="440">
        <f t="shared" ref="DV14:DV18" si="42">AX14</f>
        <v>0</v>
      </c>
      <c r="DW14" s="440">
        <f t="shared" ref="DW14:DW18" si="43">AY14</f>
        <v>0</v>
      </c>
      <c r="DX14" s="427">
        <f t="shared" si="33"/>
        <v>4</v>
      </c>
      <c r="DY14" s="428">
        <f t="shared" si="34"/>
        <v>80</v>
      </c>
      <c r="DZ14" s="518"/>
      <c r="EA14" s="518"/>
      <c r="EB14" s="518"/>
      <c r="EC14" s="518"/>
      <c r="ED14" s="518"/>
      <c r="EE14" s="518"/>
      <c r="EF14" s="518"/>
      <c r="EG14" s="518"/>
      <c r="EH14" s="518"/>
      <c r="EI14" s="518"/>
      <c r="EJ14" s="518"/>
      <c r="EK14" s="518"/>
      <c r="EL14" s="518"/>
      <c r="EM14" s="518"/>
      <c r="EN14" s="518"/>
      <c r="EO14" s="518"/>
      <c r="EP14" s="518"/>
      <c r="EQ14" s="518"/>
      <c r="ER14" s="518"/>
      <c r="ES14" s="518"/>
      <c r="ET14" s="518"/>
      <c r="EU14" s="518"/>
      <c r="EV14" s="518"/>
      <c r="EW14" s="518"/>
      <c r="EX14" s="518"/>
      <c r="EY14" s="518"/>
      <c r="EZ14" s="431">
        <f t="shared" si="35"/>
        <v>0</v>
      </c>
      <c r="FA14" s="392"/>
      <c r="FB14" s="445">
        <f t="shared" si="36"/>
        <v>0</v>
      </c>
    </row>
    <row r="15" spans="1:158" s="395" customFormat="1">
      <c r="A15" s="446">
        <v>4</v>
      </c>
      <c r="B15" s="446" t="str">
        <f>[1]เตรียมข้อมูล!B8</f>
        <v>วัดควนโก(ไพศาลประชาอุปถัมภ์)</v>
      </c>
      <c r="C15" s="446" t="str">
        <f>[1]เตรียมข้อมูล!C8</f>
        <v>เขาชัยสน</v>
      </c>
      <c r="D15" s="446"/>
      <c r="E15" s="384">
        <v>35</v>
      </c>
      <c r="F15" s="384">
        <v>4</v>
      </c>
      <c r="G15" s="384" t="s">
        <v>104</v>
      </c>
      <c r="H15" s="446">
        <v>3</v>
      </c>
      <c r="I15" s="447">
        <f t="shared" si="3"/>
        <v>1</v>
      </c>
      <c r="J15" s="446">
        <v>2</v>
      </c>
      <c r="K15" s="447">
        <f t="shared" si="4"/>
        <v>1</v>
      </c>
      <c r="L15" s="446">
        <v>7</v>
      </c>
      <c r="M15" s="447">
        <f t="shared" si="5"/>
        <v>1</v>
      </c>
      <c r="N15" s="446">
        <v>6</v>
      </c>
      <c r="O15" s="447">
        <f t="shared" si="6"/>
        <v>1</v>
      </c>
      <c r="P15" s="446">
        <v>5</v>
      </c>
      <c r="Q15" s="447">
        <f t="shared" si="7"/>
        <v>1</v>
      </c>
      <c r="R15" s="446">
        <v>5</v>
      </c>
      <c r="S15" s="447">
        <f t="shared" si="8"/>
        <v>1</v>
      </c>
      <c r="T15" s="446">
        <v>9</v>
      </c>
      <c r="U15" s="447">
        <f t="shared" si="9"/>
        <v>1</v>
      </c>
      <c r="V15" s="446">
        <v>9</v>
      </c>
      <c r="W15" s="447">
        <f t="shared" si="10"/>
        <v>1</v>
      </c>
      <c r="X15" s="448">
        <v>0</v>
      </c>
      <c r="Y15" s="447">
        <f t="shared" si="11"/>
        <v>0</v>
      </c>
      <c r="Z15" s="448">
        <v>0</v>
      </c>
      <c r="AA15" s="447">
        <f t="shared" si="12"/>
        <v>0</v>
      </c>
      <c r="AB15" s="448">
        <v>0</v>
      </c>
      <c r="AC15" s="447">
        <f t="shared" si="13"/>
        <v>0</v>
      </c>
      <c r="AD15" s="448"/>
      <c r="AE15" s="449"/>
      <c r="AF15" s="448"/>
      <c r="AG15" s="449"/>
      <c r="AH15" s="448"/>
      <c r="AI15" s="449"/>
      <c r="AJ15" s="450">
        <f t="shared" si="14"/>
        <v>46</v>
      </c>
      <c r="AK15" s="451">
        <f t="shared" si="15"/>
        <v>8</v>
      </c>
      <c r="AL15" s="446">
        <v>1</v>
      </c>
      <c r="AM15" s="446">
        <v>4</v>
      </c>
      <c r="AN15" s="451">
        <f t="shared" si="16"/>
        <v>5</v>
      </c>
      <c r="AO15" s="493">
        <f t="shared" si="17"/>
        <v>1</v>
      </c>
      <c r="AP15" s="498">
        <f>IF((H15+J15+L15+N15+P15+R15+T15+V15)&lt;=0,0,IF((H15+J15+L15+N15+P15+R15+T15+V15)&lt;=20,1,IF((H15+J15+L15+N15+P15+R15+T15+V15)&lt;=40,2,IF((H15+J15+L15+N15+P15+R15+T15+V15)&lt;=60,3,IF((H15+J15+L15+N15+P15+R15+T15+V15)&lt;=80,4,IF((H15+J15+L15+N15+P15+R15+T15+V15)&lt;=100,5,IF((H15+J15+L15+N15+P15+R15+T15+V15)&lt;=120,6,0)))))))+((Y15+AA15+AC15+AE15+AG15+AI15)*2)</f>
        <v>3</v>
      </c>
      <c r="AQ15" s="495">
        <f t="shared" si="18"/>
        <v>4</v>
      </c>
      <c r="AR15" s="496">
        <f t="shared" si="19"/>
        <v>0</v>
      </c>
      <c r="AS15" s="496">
        <f t="shared" si="20"/>
        <v>1</v>
      </c>
      <c r="AT15" s="496">
        <f t="shared" si="21"/>
        <v>1</v>
      </c>
      <c r="AU15" s="497">
        <f t="shared" si="22"/>
        <v>25</v>
      </c>
      <c r="AV15" s="446"/>
      <c r="AW15" s="446"/>
      <c r="AX15" s="446"/>
      <c r="AY15" s="446"/>
      <c r="AZ15" s="451">
        <f t="shared" si="23"/>
        <v>1</v>
      </c>
      <c r="BA15" s="455">
        <f t="shared" si="24"/>
        <v>25</v>
      </c>
      <c r="BB15" s="446"/>
      <c r="BC15" s="415"/>
      <c r="BD15" s="415">
        <f t="shared" si="25"/>
        <v>1</v>
      </c>
      <c r="BE15" s="415">
        <f t="shared" si="26"/>
        <v>3</v>
      </c>
      <c r="BF15" s="433"/>
      <c r="BG15" s="433"/>
      <c r="BH15" s="433">
        <v>1</v>
      </c>
      <c r="BI15" s="433">
        <v>1</v>
      </c>
      <c r="BJ15" s="433">
        <v>3</v>
      </c>
      <c r="BK15" s="433"/>
      <c r="BL15" s="433"/>
      <c r="BM15" s="433"/>
      <c r="BN15" s="433"/>
      <c r="BO15" s="434"/>
      <c r="BP15" s="434"/>
      <c r="BQ15" s="434"/>
      <c r="BR15" s="433"/>
      <c r="BS15" s="433"/>
      <c r="BT15" s="433"/>
      <c r="BU15" s="433"/>
      <c r="BV15" s="433"/>
      <c r="BW15" s="433"/>
      <c r="BX15" s="433"/>
      <c r="BY15" s="433"/>
      <c r="BZ15" s="433"/>
      <c r="CA15" s="433"/>
      <c r="CB15" s="433"/>
      <c r="CC15" s="433"/>
      <c r="CD15" s="433"/>
      <c r="CE15" s="433"/>
      <c r="CF15" s="433"/>
      <c r="CG15" s="433"/>
      <c r="CH15" s="435">
        <v>0</v>
      </c>
      <c r="CI15" s="435"/>
      <c r="CJ15" s="436">
        <f t="shared" si="27"/>
        <v>5</v>
      </c>
      <c r="CK15" s="433">
        <f t="shared" si="38"/>
        <v>1</v>
      </c>
      <c r="CL15" s="433">
        <f t="shared" si="39"/>
        <v>3</v>
      </c>
      <c r="CM15" s="437">
        <f t="shared" si="28"/>
        <v>4</v>
      </c>
      <c r="CN15" s="438">
        <f t="shared" si="29"/>
        <v>0</v>
      </c>
      <c r="CO15" s="439">
        <f t="shared" si="30"/>
        <v>1</v>
      </c>
      <c r="CP15" s="438">
        <f t="shared" si="31"/>
        <v>1</v>
      </c>
      <c r="CQ15" s="440"/>
      <c r="CR15" s="440"/>
      <c r="CS15" s="440"/>
      <c r="CT15" s="440"/>
      <c r="CU15" s="440"/>
      <c r="CV15" s="440"/>
      <c r="CW15" s="440"/>
      <c r="CX15" s="441"/>
      <c r="CY15" s="441"/>
      <c r="CZ15" s="441"/>
      <c r="DA15" s="440"/>
      <c r="DB15" s="440"/>
      <c r="DC15" s="440"/>
      <c r="DD15" s="440"/>
      <c r="DE15" s="440"/>
      <c r="DF15" s="440"/>
      <c r="DG15" s="440"/>
      <c r="DH15" s="440"/>
      <c r="DI15" s="440"/>
      <c r="DJ15" s="440"/>
      <c r="DK15" s="440"/>
      <c r="DL15" s="440"/>
      <c r="DM15" s="440"/>
      <c r="DN15" s="440"/>
      <c r="DO15" s="440"/>
      <c r="DP15" s="440"/>
      <c r="DQ15" s="425">
        <f t="shared" si="32"/>
        <v>0</v>
      </c>
      <c r="DR15" s="442"/>
      <c r="DS15" s="442"/>
      <c r="DT15" s="440">
        <f t="shared" si="40"/>
        <v>0</v>
      </c>
      <c r="DU15" s="440">
        <f t="shared" si="41"/>
        <v>0</v>
      </c>
      <c r="DV15" s="440">
        <f t="shared" si="42"/>
        <v>0</v>
      </c>
      <c r="DW15" s="440">
        <f t="shared" si="43"/>
        <v>0</v>
      </c>
      <c r="DX15" s="427">
        <f t="shared" si="33"/>
        <v>1</v>
      </c>
      <c r="DY15" s="428">
        <f t="shared" si="34"/>
        <v>25</v>
      </c>
      <c r="DZ15" s="518"/>
      <c r="EA15" s="518"/>
      <c r="EB15" s="518"/>
      <c r="EC15" s="518"/>
      <c r="ED15" s="518"/>
      <c r="EE15" s="518"/>
      <c r="EF15" s="518"/>
      <c r="EG15" s="518"/>
      <c r="EH15" s="518"/>
      <c r="EI15" s="518"/>
      <c r="EJ15" s="518"/>
      <c r="EK15" s="518"/>
      <c r="EL15" s="518"/>
      <c r="EM15" s="518"/>
      <c r="EN15" s="518"/>
      <c r="EO15" s="518"/>
      <c r="EP15" s="518"/>
      <c r="EQ15" s="518"/>
      <c r="ER15" s="518"/>
      <c r="ES15" s="518"/>
      <c r="ET15" s="518"/>
      <c r="EU15" s="518"/>
      <c r="EV15" s="518"/>
      <c r="EW15" s="518"/>
      <c r="EX15" s="518"/>
      <c r="EY15" s="518"/>
      <c r="EZ15" s="431">
        <f t="shared" si="35"/>
        <v>0</v>
      </c>
      <c r="FA15" s="392"/>
      <c r="FB15" s="445">
        <f t="shared" si="36"/>
        <v>0</v>
      </c>
    </row>
    <row r="16" spans="1:158" s="395" customFormat="1">
      <c r="A16" s="446">
        <v>5</v>
      </c>
      <c r="B16" s="446" t="str">
        <f>[1]เตรียมข้อมูล!B9</f>
        <v>วัดแหลมจองถนน</v>
      </c>
      <c r="C16" s="446" t="str">
        <f>[1]เตรียมข้อมูล!C9</f>
        <v>เขาชัยสน</v>
      </c>
      <c r="D16" s="446"/>
      <c r="E16" s="384">
        <v>15</v>
      </c>
      <c r="F16" s="384">
        <v>4</v>
      </c>
      <c r="G16" s="384" t="s">
        <v>104</v>
      </c>
      <c r="H16" s="446">
        <v>8</v>
      </c>
      <c r="I16" s="447">
        <f t="shared" si="3"/>
        <v>1</v>
      </c>
      <c r="J16" s="446">
        <v>14</v>
      </c>
      <c r="K16" s="447">
        <f t="shared" si="4"/>
        <v>1</v>
      </c>
      <c r="L16" s="446">
        <v>14</v>
      </c>
      <c r="M16" s="447">
        <f t="shared" si="5"/>
        <v>1</v>
      </c>
      <c r="N16" s="446">
        <v>12</v>
      </c>
      <c r="O16" s="447">
        <f t="shared" si="6"/>
        <v>1</v>
      </c>
      <c r="P16" s="446">
        <v>7</v>
      </c>
      <c r="Q16" s="447">
        <f t="shared" si="7"/>
        <v>1</v>
      </c>
      <c r="R16" s="446">
        <v>16</v>
      </c>
      <c r="S16" s="447">
        <f t="shared" si="8"/>
        <v>1</v>
      </c>
      <c r="T16" s="446">
        <v>14</v>
      </c>
      <c r="U16" s="447">
        <f t="shared" si="9"/>
        <v>1</v>
      </c>
      <c r="V16" s="446">
        <v>15</v>
      </c>
      <c r="W16" s="447">
        <f t="shared" si="10"/>
        <v>1</v>
      </c>
      <c r="X16" s="448">
        <v>0</v>
      </c>
      <c r="Y16" s="447">
        <f t="shared" si="11"/>
        <v>0</v>
      </c>
      <c r="Z16" s="448">
        <v>0</v>
      </c>
      <c r="AA16" s="447">
        <f t="shared" si="12"/>
        <v>0</v>
      </c>
      <c r="AB16" s="448">
        <v>0</v>
      </c>
      <c r="AC16" s="447">
        <f t="shared" si="13"/>
        <v>0</v>
      </c>
      <c r="AD16" s="448"/>
      <c r="AE16" s="449"/>
      <c r="AF16" s="448"/>
      <c r="AG16" s="449"/>
      <c r="AH16" s="448"/>
      <c r="AI16" s="449"/>
      <c r="AJ16" s="450">
        <f t="shared" si="14"/>
        <v>100</v>
      </c>
      <c r="AK16" s="451">
        <f t="shared" si="15"/>
        <v>8</v>
      </c>
      <c r="AL16" s="446">
        <v>1</v>
      </c>
      <c r="AM16" s="446">
        <v>7</v>
      </c>
      <c r="AN16" s="451">
        <f t="shared" si="16"/>
        <v>8</v>
      </c>
      <c r="AO16" s="493">
        <f t="shared" si="17"/>
        <v>1</v>
      </c>
      <c r="AP16" s="498">
        <f>IF((H16+J16+L16+N16+P16+R16+T16+V16)&lt;=0,0,IF((H16+J16+L16+N16+P16+R16+T16+V16)&lt;=20,1,IF((H16+J16+L16+N16+P16+R16+T16+V16)&lt;=40,2,IF((H16+J16+L16+N16+P16+R16+T16+V16)&lt;=60,3,IF((H16+J16+L16+N16+P16+R16+T16+V16)&lt;=80,4,IF((H16+J16+L16+N16+P16+R16+T16+V16)&lt;=100,5,IF((H16+J16+L16+N16+P16+R16+T16+V16)&lt;=120,6,0)))))))+((Y16+AA16+AC16+AE16+AG16+AI16)*2)</f>
        <v>5</v>
      </c>
      <c r="AQ16" s="495">
        <f t="shared" si="18"/>
        <v>6</v>
      </c>
      <c r="AR16" s="496">
        <f t="shared" si="19"/>
        <v>0</v>
      </c>
      <c r="AS16" s="496">
        <f t="shared" si="20"/>
        <v>2</v>
      </c>
      <c r="AT16" s="496">
        <f t="shared" si="21"/>
        <v>2</v>
      </c>
      <c r="AU16" s="497">
        <f t="shared" si="22"/>
        <v>33.333333333333329</v>
      </c>
      <c r="AV16" s="446"/>
      <c r="AW16" s="446"/>
      <c r="AX16" s="446"/>
      <c r="AY16" s="446"/>
      <c r="AZ16" s="451">
        <f t="shared" si="23"/>
        <v>2</v>
      </c>
      <c r="BA16" s="455">
        <f t="shared" si="24"/>
        <v>33.333333333333329</v>
      </c>
      <c r="BB16" s="446"/>
      <c r="BC16" s="415"/>
      <c r="BD16" s="415">
        <f t="shared" si="25"/>
        <v>1</v>
      </c>
      <c r="BE16" s="415">
        <f t="shared" si="26"/>
        <v>5</v>
      </c>
      <c r="BF16" s="433"/>
      <c r="BG16" s="433"/>
      <c r="BH16" s="433">
        <v>1</v>
      </c>
      <c r="BI16" s="433">
        <v>1</v>
      </c>
      <c r="BJ16" s="433">
        <v>1</v>
      </c>
      <c r="BK16" s="433">
        <v>1</v>
      </c>
      <c r="BL16" s="433">
        <v>1</v>
      </c>
      <c r="BM16" s="433"/>
      <c r="BN16" s="433">
        <v>1</v>
      </c>
      <c r="BO16" s="434"/>
      <c r="BP16" s="434"/>
      <c r="BQ16" s="434"/>
      <c r="BR16" s="433"/>
      <c r="BS16" s="433"/>
      <c r="BT16" s="433">
        <v>1</v>
      </c>
      <c r="BU16" s="433"/>
      <c r="BV16" s="433"/>
      <c r="BW16" s="433"/>
      <c r="BX16" s="433"/>
      <c r="BY16" s="433"/>
      <c r="BZ16" s="433"/>
      <c r="CA16" s="433"/>
      <c r="CB16" s="433"/>
      <c r="CC16" s="433">
        <v>1</v>
      </c>
      <c r="CD16" s="433"/>
      <c r="CE16" s="433"/>
      <c r="CF16" s="433"/>
      <c r="CG16" s="433"/>
      <c r="CH16" s="435">
        <v>0</v>
      </c>
      <c r="CI16" s="435"/>
      <c r="CJ16" s="436">
        <f t="shared" si="27"/>
        <v>8</v>
      </c>
      <c r="CK16" s="433">
        <f t="shared" si="38"/>
        <v>1</v>
      </c>
      <c r="CL16" s="433">
        <f t="shared" si="39"/>
        <v>5</v>
      </c>
      <c r="CM16" s="437">
        <f t="shared" si="28"/>
        <v>6</v>
      </c>
      <c r="CN16" s="438">
        <f t="shared" si="29"/>
        <v>0</v>
      </c>
      <c r="CO16" s="439">
        <f t="shared" si="30"/>
        <v>2</v>
      </c>
      <c r="CP16" s="438">
        <f t="shared" si="31"/>
        <v>2</v>
      </c>
      <c r="CQ16" s="440"/>
      <c r="CR16" s="440"/>
      <c r="CS16" s="440"/>
      <c r="CT16" s="440"/>
      <c r="CU16" s="440"/>
      <c r="CV16" s="440"/>
      <c r="CW16" s="440"/>
      <c r="CX16" s="441"/>
      <c r="CY16" s="441"/>
      <c r="CZ16" s="441"/>
      <c r="DA16" s="440"/>
      <c r="DB16" s="440"/>
      <c r="DC16" s="440"/>
      <c r="DD16" s="440"/>
      <c r="DE16" s="440"/>
      <c r="DF16" s="440"/>
      <c r="DG16" s="440"/>
      <c r="DH16" s="440"/>
      <c r="DI16" s="440"/>
      <c r="DJ16" s="440"/>
      <c r="DK16" s="440"/>
      <c r="DL16" s="440"/>
      <c r="DM16" s="440"/>
      <c r="DN16" s="440"/>
      <c r="DO16" s="440"/>
      <c r="DP16" s="440"/>
      <c r="DQ16" s="425">
        <f t="shared" si="32"/>
        <v>0</v>
      </c>
      <c r="DR16" s="442"/>
      <c r="DS16" s="442"/>
      <c r="DT16" s="440">
        <f t="shared" si="40"/>
        <v>0</v>
      </c>
      <c r="DU16" s="440">
        <f t="shared" si="41"/>
        <v>0</v>
      </c>
      <c r="DV16" s="440">
        <f t="shared" si="42"/>
        <v>0</v>
      </c>
      <c r="DW16" s="440">
        <f t="shared" si="43"/>
        <v>0</v>
      </c>
      <c r="DX16" s="427">
        <f t="shared" si="33"/>
        <v>2</v>
      </c>
      <c r="DY16" s="428">
        <f t="shared" si="34"/>
        <v>33.333333333333329</v>
      </c>
      <c r="DZ16" s="518"/>
      <c r="EA16" s="518"/>
      <c r="EB16" s="518"/>
      <c r="EC16" s="518"/>
      <c r="ED16" s="518"/>
      <c r="EE16" s="518"/>
      <c r="EF16" s="518"/>
      <c r="EG16" s="518"/>
      <c r="EH16" s="518"/>
      <c r="EI16" s="518"/>
      <c r="EJ16" s="518"/>
      <c r="EK16" s="518"/>
      <c r="EL16" s="518"/>
      <c r="EM16" s="518"/>
      <c r="EN16" s="518"/>
      <c r="EO16" s="518"/>
      <c r="EP16" s="518"/>
      <c r="EQ16" s="518"/>
      <c r="ER16" s="518"/>
      <c r="ES16" s="518"/>
      <c r="ET16" s="518"/>
      <c r="EU16" s="518"/>
      <c r="EV16" s="518"/>
      <c r="EW16" s="518"/>
      <c r="EX16" s="518"/>
      <c r="EY16" s="518"/>
      <c r="EZ16" s="431">
        <f t="shared" si="35"/>
        <v>0</v>
      </c>
      <c r="FA16" s="392"/>
      <c r="FB16" s="445">
        <f t="shared" si="36"/>
        <v>0</v>
      </c>
    </row>
    <row r="17" spans="1:158" s="395" customFormat="1">
      <c r="A17" s="446">
        <v>6</v>
      </c>
      <c r="B17" s="446" t="str">
        <f>[1]เตรียมข้อมูล!B10</f>
        <v>วัดแตระ (ปาลานุเคราะห์)</v>
      </c>
      <c r="C17" s="446" t="str">
        <f>[1]เตรียมข้อมูล!C10</f>
        <v>เขาชัยสน</v>
      </c>
      <c r="D17" s="446"/>
      <c r="E17" s="384">
        <v>25</v>
      </c>
      <c r="F17" s="384">
        <v>4</v>
      </c>
      <c r="G17" s="384" t="s">
        <v>104</v>
      </c>
      <c r="H17" s="446">
        <v>8</v>
      </c>
      <c r="I17" s="447">
        <f t="shared" si="3"/>
        <v>1</v>
      </c>
      <c r="J17" s="446">
        <v>5</v>
      </c>
      <c r="K17" s="447">
        <f t="shared" si="4"/>
        <v>1</v>
      </c>
      <c r="L17" s="446">
        <v>3</v>
      </c>
      <c r="M17" s="447">
        <f t="shared" si="5"/>
        <v>1</v>
      </c>
      <c r="N17" s="446">
        <v>6</v>
      </c>
      <c r="O17" s="447">
        <f t="shared" si="6"/>
        <v>1</v>
      </c>
      <c r="P17" s="446">
        <v>19</v>
      </c>
      <c r="Q17" s="447">
        <f t="shared" si="7"/>
        <v>1</v>
      </c>
      <c r="R17" s="446">
        <v>19</v>
      </c>
      <c r="S17" s="447">
        <f t="shared" si="8"/>
        <v>1</v>
      </c>
      <c r="T17" s="446">
        <v>21</v>
      </c>
      <c r="U17" s="447">
        <f t="shared" si="9"/>
        <v>1</v>
      </c>
      <c r="V17" s="446">
        <v>22</v>
      </c>
      <c r="W17" s="447">
        <f t="shared" si="10"/>
        <v>1</v>
      </c>
      <c r="X17" s="448">
        <v>12</v>
      </c>
      <c r="Y17" s="447">
        <f t="shared" si="11"/>
        <v>1</v>
      </c>
      <c r="Z17" s="448">
        <v>19</v>
      </c>
      <c r="AA17" s="447">
        <f t="shared" si="12"/>
        <v>1</v>
      </c>
      <c r="AB17" s="448">
        <v>15</v>
      </c>
      <c r="AC17" s="447">
        <f t="shared" si="13"/>
        <v>1</v>
      </c>
      <c r="AD17" s="448"/>
      <c r="AE17" s="449"/>
      <c r="AF17" s="448"/>
      <c r="AG17" s="449"/>
      <c r="AH17" s="448"/>
      <c r="AI17" s="449"/>
      <c r="AJ17" s="450">
        <f t="shared" si="14"/>
        <v>149</v>
      </c>
      <c r="AK17" s="451">
        <f t="shared" si="15"/>
        <v>11</v>
      </c>
      <c r="AL17" s="446">
        <v>1</v>
      </c>
      <c r="AM17" s="446">
        <v>16</v>
      </c>
      <c r="AN17" s="451">
        <f t="shared" si="16"/>
        <v>17</v>
      </c>
      <c r="AO17" s="493">
        <f t="shared" si="17"/>
        <v>1</v>
      </c>
      <c r="AP17" s="494">
        <f>ROUND(((((I17+K17)*30)+(H17+J17))/50+(((M17+O17+Q17+U17+W17+S17)*40)+(L17+N17+P17+R17+T17+V17))/50+(Y17+AA17+AC17+AE17+AG17+AI17)*2),0)</f>
        <v>14</v>
      </c>
      <c r="AQ17" s="495">
        <f t="shared" si="18"/>
        <v>15</v>
      </c>
      <c r="AR17" s="496">
        <f t="shared" si="19"/>
        <v>0</v>
      </c>
      <c r="AS17" s="496">
        <f t="shared" si="20"/>
        <v>2</v>
      </c>
      <c r="AT17" s="496">
        <f t="shared" si="21"/>
        <v>2</v>
      </c>
      <c r="AU17" s="497">
        <f t="shared" si="22"/>
        <v>13.333333333333334</v>
      </c>
      <c r="AV17" s="446">
        <v>2</v>
      </c>
      <c r="AW17" s="446"/>
      <c r="AX17" s="446"/>
      <c r="AY17" s="446"/>
      <c r="AZ17" s="451">
        <f t="shared" si="23"/>
        <v>0</v>
      </c>
      <c r="BA17" s="455">
        <f t="shared" si="24"/>
        <v>0</v>
      </c>
      <c r="BB17" s="446"/>
      <c r="BC17" s="415"/>
      <c r="BD17" s="415">
        <f t="shared" si="25"/>
        <v>1</v>
      </c>
      <c r="BE17" s="415">
        <f t="shared" si="26"/>
        <v>12</v>
      </c>
      <c r="BF17" s="433"/>
      <c r="BG17" s="433"/>
      <c r="BH17" s="433">
        <v>1</v>
      </c>
      <c r="BI17" s="433">
        <v>2</v>
      </c>
      <c r="BJ17" s="433">
        <v>3</v>
      </c>
      <c r="BK17" s="433">
        <v>2</v>
      </c>
      <c r="BL17" s="433">
        <v>1</v>
      </c>
      <c r="BM17" s="433"/>
      <c r="BN17" s="433">
        <v>1</v>
      </c>
      <c r="BO17" s="434"/>
      <c r="BP17" s="434"/>
      <c r="BQ17" s="434"/>
      <c r="BR17" s="433">
        <v>1</v>
      </c>
      <c r="BS17" s="433"/>
      <c r="BT17" s="433">
        <v>1</v>
      </c>
      <c r="BU17" s="433">
        <v>1</v>
      </c>
      <c r="BV17" s="433"/>
      <c r="BW17" s="433"/>
      <c r="BX17" s="433">
        <v>1</v>
      </c>
      <c r="BY17" s="433"/>
      <c r="BZ17" s="433"/>
      <c r="CA17" s="433">
        <v>1</v>
      </c>
      <c r="CB17" s="433"/>
      <c r="CC17" s="433">
        <v>1</v>
      </c>
      <c r="CD17" s="433"/>
      <c r="CE17" s="433"/>
      <c r="CF17" s="433"/>
      <c r="CG17" s="433"/>
      <c r="CH17" s="435">
        <v>1</v>
      </c>
      <c r="CI17" s="435"/>
      <c r="CJ17" s="436">
        <f t="shared" si="27"/>
        <v>17</v>
      </c>
      <c r="CK17" s="433">
        <f t="shared" si="38"/>
        <v>1</v>
      </c>
      <c r="CL17" s="433">
        <f t="shared" si="39"/>
        <v>14</v>
      </c>
      <c r="CM17" s="437">
        <f t="shared" si="28"/>
        <v>15</v>
      </c>
      <c r="CN17" s="438">
        <f t="shared" si="29"/>
        <v>0</v>
      </c>
      <c r="CO17" s="439">
        <f t="shared" si="30"/>
        <v>2</v>
      </c>
      <c r="CP17" s="438">
        <f t="shared" si="31"/>
        <v>2</v>
      </c>
      <c r="CQ17" s="440"/>
      <c r="CR17" s="440"/>
      <c r="CS17" s="440"/>
      <c r="CT17" s="440"/>
      <c r="CU17" s="440"/>
      <c r="CV17" s="440"/>
      <c r="CW17" s="440"/>
      <c r="CX17" s="441"/>
      <c r="CY17" s="441"/>
      <c r="CZ17" s="441"/>
      <c r="DA17" s="440"/>
      <c r="DB17" s="440"/>
      <c r="DC17" s="440"/>
      <c r="DD17" s="440"/>
      <c r="DE17" s="440"/>
      <c r="DF17" s="440"/>
      <c r="DG17" s="440"/>
      <c r="DH17" s="440"/>
      <c r="DI17" s="440"/>
      <c r="DJ17" s="440"/>
      <c r="DK17" s="440"/>
      <c r="DL17" s="440"/>
      <c r="DM17" s="440"/>
      <c r="DN17" s="440"/>
      <c r="DO17" s="440"/>
      <c r="DP17" s="440"/>
      <c r="DQ17" s="425">
        <f t="shared" si="32"/>
        <v>0</v>
      </c>
      <c r="DR17" s="442"/>
      <c r="DS17" s="442"/>
      <c r="DT17" s="440">
        <f t="shared" si="40"/>
        <v>2</v>
      </c>
      <c r="DU17" s="440">
        <f t="shared" si="41"/>
        <v>0</v>
      </c>
      <c r="DV17" s="440">
        <f t="shared" si="42"/>
        <v>0</v>
      </c>
      <c r="DW17" s="440">
        <f t="shared" si="43"/>
        <v>0</v>
      </c>
      <c r="DX17" s="427">
        <f t="shared" si="33"/>
        <v>0</v>
      </c>
      <c r="DY17" s="428">
        <f t="shared" si="34"/>
        <v>0</v>
      </c>
      <c r="DZ17" s="518"/>
      <c r="EA17" s="518"/>
      <c r="EB17" s="518"/>
      <c r="EC17" s="518">
        <v>1</v>
      </c>
      <c r="ED17" s="518">
        <v>1</v>
      </c>
      <c r="EE17" s="518"/>
      <c r="EF17" s="518"/>
      <c r="EG17" s="518"/>
      <c r="EH17" s="518"/>
      <c r="EI17" s="518"/>
      <c r="EJ17" s="518"/>
      <c r="EK17" s="518"/>
      <c r="EL17" s="518"/>
      <c r="EM17" s="518"/>
      <c r="EN17" s="518"/>
      <c r="EO17" s="518"/>
      <c r="EP17" s="518"/>
      <c r="EQ17" s="518"/>
      <c r="ER17" s="518"/>
      <c r="ES17" s="518"/>
      <c r="ET17" s="518"/>
      <c r="EU17" s="518"/>
      <c r="EV17" s="518"/>
      <c r="EW17" s="518"/>
      <c r="EX17" s="518"/>
      <c r="EY17" s="518"/>
      <c r="EZ17" s="431">
        <f t="shared" si="35"/>
        <v>2</v>
      </c>
      <c r="FB17" s="445">
        <f t="shared" si="36"/>
        <v>0</v>
      </c>
    </row>
    <row r="18" spans="1:158" s="395" customFormat="1">
      <c r="A18" s="446">
        <v>7</v>
      </c>
      <c r="B18" s="446">
        <f>[1]เตรียมข้อมูล!B11</f>
        <v>0</v>
      </c>
      <c r="C18" s="446">
        <f>[1]เตรียมข้อมูล!C11</f>
        <v>0</v>
      </c>
      <c r="D18" s="446"/>
      <c r="E18" s="384"/>
      <c r="F18" s="384"/>
      <c r="G18" s="384"/>
      <c r="H18" s="446">
        <v>0</v>
      </c>
      <c r="I18" s="447">
        <f t="shared" si="3"/>
        <v>0</v>
      </c>
      <c r="J18" s="446">
        <v>0</v>
      </c>
      <c r="K18" s="447">
        <f t="shared" si="4"/>
        <v>0</v>
      </c>
      <c r="L18" s="446">
        <v>0</v>
      </c>
      <c r="M18" s="447">
        <f t="shared" si="5"/>
        <v>0</v>
      </c>
      <c r="N18" s="446">
        <v>0</v>
      </c>
      <c r="O18" s="447">
        <f t="shared" si="6"/>
        <v>0</v>
      </c>
      <c r="P18" s="446">
        <v>0</v>
      </c>
      <c r="Q18" s="447">
        <f t="shared" si="7"/>
        <v>0</v>
      </c>
      <c r="R18" s="446">
        <v>0</v>
      </c>
      <c r="S18" s="447">
        <f t="shared" si="8"/>
        <v>0</v>
      </c>
      <c r="T18" s="446">
        <v>0</v>
      </c>
      <c r="U18" s="447">
        <f t="shared" si="9"/>
        <v>0</v>
      </c>
      <c r="V18" s="446">
        <v>0</v>
      </c>
      <c r="W18" s="447">
        <f t="shared" si="10"/>
        <v>0</v>
      </c>
      <c r="X18" s="448">
        <v>0</v>
      </c>
      <c r="Y18" s="447">
        <f t="shared" si="11"/>
        <v>0</v>
      </c>
      <c r="Z18" s="448">
        <v>0</v>
      </c>
      <c r="AA18" s="447">
        <f t="shared" si="12"/>
        <v>0</v>
      </c>
      <c r="AB18" s="448">
        <v>0</v>
      </c>
      <c r="AC18" s="447">
        <f t="shared" si="13"/>
        <v>0</v>
      </c>
      <c r="AD18" s="448"/>
      <c r="AE18" s="449"/>
      <c r="AF18" s="448"/>
      <c r="AG18" s="449"/>
      <c r="AH18" s="448"/>
      <c r="AI18" s="449"/>
      <c r="AJ18" s="450">
        <f t="shared" si="14"/>
        <v>0</v>
      </c>
      <c r="AK18" s="451">
        <f t="shared" si="15"/>
        <v>0</v>
      </c>
      <c r="AL18" s="446">
        <v>0</v>
      </c>
      <c r="AM18" s="446">
        <v>0</v>
      </c>
      <c r="AN18" s="451">
        <f t="shared" si="16"/>
        <v>0</v>
      </c>
      <c r="AO18" s="493">
        <f t="shared" si="17"/>
        <v>0</v>
      </c>
      <c r="AP18" s="498">
        <f>IF((H18+J18+L18+N18+P18+R18+T18+V18)&lt;=0,0,IF((H18+J18+L18+N18+P18+R18+T18+V18)&lt;=20,1,IF((H18+J18+L18+N18+P18+R18+T18+V18)&lt;=40,2,IF((H18+J18+L18+N18+P18+R18+T18+V18)&lt;=60,3,IF((H18+J18+L18+N18+P18+R18+T18+V18)&lt;=80,4,IF((H18+J18+L18+N18+P18+R18+T18+V18)&lt;=100,5,IF((H18+J18+L18+N18+P18+R18+T18+V18)&lt;=120,6,0)))))))+((Y18+AA18+AC18+AE18+AG18+AI18)*2)</f>
        <v>0</v>
      </c>
      <c r="AQ18" s="495">
        <f t="shared" si="18"/>
        <v>0</v>
      </c>
      <c r="AR18" s="496">
        <f t="shared" si="19"/>
        <v>0</v>
      </c>
      <c r="AS18" s="496">
        <f t="shared" si="20"/>
        <v>0</v>
      </c>
      <c r="AT18" s="496">
        <f t="shared" si="21"/>
        <v>0</v>
      </c>
      <c r="AU18" s="497" t="e">
        <f t="shared" si="22"/>
        <v>#DIV/0!</v>
      </c>
      <c r="AV18" s="446"/>
      <c r="AW18" s="446"/>
      <c r="AX18" s="446"/>
      <c r="AY18" s="446"/>
      <c r="AZ18" s="451">
        <f t="shared" si="23"/>
        <v>0</v>
      </c>
      <c r="BA18" s="455" t="e">
        <f t="shared" si="24"/>
        <v>#DIV/0!</v>
      </c>
      <c r="BB18" s="446"/>
      <c r="BC18" s="415"/>
      <c r="BD18" s="415">
        <f t="shared" si="25"/>
        <v>0</v>
      </c>
      <c r="BE18" s="415">
        <f t="shared" si="26"/>
        <v>0</v>
      </c>
      <c r="BF18" s="433"/>
      <c r="BG18" s="433"/>
      <c r="BH18" s="433">
        <v>0</v>
      </c>
      <c r="BI18" s="433"/>
      <c r="BJ18" s="433"/>
      <c r="BK18" s="433"/>
      <c r="BL18" s="433"/>
      <c r="BM18" s="433"/>
      <c r="BN18" s="433"/>
      <c r="BO18" s="434"/>
      <c r="BP18" s="434"/>
      <c r="BQ18" s="434"/>
      <c r="BR18" s="433"/>
      <c r="BS18" s="433"/>
      <c r="BT18" s="433"/>
      <c r="BU18" s="433"/>
      <c r="BV18" s="433"/>
      <c r="BW18" s="433"/>
      <c r="BX18" s="433"/>
      <c r="BY18" s="433"/>
      <c r="BZ18" s="433"/>
      <c r="CA18" s="433"/>
      <c r="CB18" s="433"/>
      <c r="CC18" s="433"/>
      <c r="CD18" s="433"/>
      <c r="CE18" s="433"/>
      <c r="CF18" s="433"/>
      <c r="CG18" s="433"/>
      <c r="CH18" s="435">
        <v>0</v>
      </c>
      <c r="CI18" s="435"/>
      <c r="CJ18" s="436">
        <f t="shared" si="27"/>
        <v>0</v>
      </c>
      <c r="CK18" s="433">
        <f t="shared" si="38"/>
        <v>0</v>
      </c>
      <c r="CL18" s="433">
        <f t="shared" si="39"/>
        <v>0</v>
      </c>
      <c r="CM18" s="437">
        <f t="shared" si="28"/>
        <v>0</v>
      </c>
      <c r="CN18" s="438">
        <f t="shared" si="29"/>
        <v>0</v>
      </c>
      <c r="CO18" s="439">
        <f t="shared" si="30"/>
        <v>0</v>
      </c>
      <c r="CP18" s="438">
        <f t="shared" si="31"/>
        <v>0</v>
      </c>
      <c r="CQ18" s="440"/>
      <c r="CR18" s="440"/>
      <c r="CS18" s="440"/>
      <c r="CT18" s="440"/>
      <c r="CU18" s="440"/>
      <c r="CV18" s="440"/>
      <c r="CW18" s="440"/>
      <c r="CX18" s="441"/>
      <c r="CY18" s="441"/>
      <c r="CZ18" s="441"/>
      <c r="DA18" s="440"/>
      <c r="DB18" s="440"/>
      <c r="DC18" s="440"/>
      <c r="DD18" s="440"/>
      <c r="DE18" s="440"/>
      <c r="DF18" s="440"/>
      <c r="DG18" s="440"/>
      <c r="DH18" s="440"/>
      <c r="DI18" s="440"/>
      <c r="DJ18" s="440"/>
      <c r="DK18" s="440"/>
      <c r="DL18" s="440"/>
      <c r="DM18" s="440"/>
      <c r="DN18" s="440"/>
      <c r="DO18" s="440"/>
      <c r="DP18" s="440"/>
      <c r="DQ18" s="425">
        <f t="shared" si="32"/>
        <v>0</v>
      </c>
      <c r="DR18" s="442"/>
      <c r="DS18" s="442"/>
      <c r="DT18" s="440">
        <f t="shared" si="40"/>
        <v>0</v>
      </c>
      <c r="DU18" s="440">
        <f t="shared" si="41"/>
        <v>0</v>
      </c>
      <c r="DV18" s="440">
        <f t="shared" si="42"/>
        <v>0</v>
      </c>
      <c r="DW18" s="440">
        <f t="shared" si="43"/>
        <v>0</v>
      </c>
      <c r="DX18" s="427">
        <f t="shared" si="33"/>
        <v>0</v>
      </c>
      <c r="DY18" s="428" t="e">
        <f t="shared" si="34"/>
        <v>#DIV/0!</v>
      </c>
      <c r="DZ18" s="518"/>
      <c r="EA18" s="518"/>
      <c r="EB18" s="518"/>
      <c r="EC18" s="518"/>
      <c r="ED18" s="518"/>
      <c r="EE18" s="518"/>
      <c r="EF18" s="518"/>
      <c r="EG18" s="518"/>
      <c r="EH18" s="518"/>
      <c r="EI18" s="518"/>
      <c r="EJ18" s="518"/>
      <c r="EK18" s="518"/>
      <c r="EL18" s="518"/>
      <c r="EM18" s="518"/>
      <c r="EN18" s="518"/>
      <c r="EO18" s="518"/>
      <c r="EP18" s="518"/>
      <c r="EQ18" s="518"/>
      <c r="ER18" s="518"/>
      <c r="ES18" s="518"/>
      <c r="ET18" s="518"/>
      <c r="EU18" s="518"/>
      <c r="EV18" s="518"/>
      <c r="EW18" s="518"/>
      <c r="EX18" s="518"/>
      <c r="EY18" s="518"/>
      <c r="EZ18" s="431">
        <f t="shared" si="35"/>
        <v>0</v>
      </c>
      <c r="FB18" s="445">
        <f t="shared" si="36"/>
        <v>0</v>
      </c>
    </row>
    <row r="19" spans="1:158" s="395" customFormat="1">
      <c r="A19" s="446">
        <v>8</v>
      </c>
      <c r="B19" s="446" t="str">
        <f>[1]เตรียมข้อมูล!B12</f>
        <v>บ้านลานช้าง(มิตรภาพ 45)</v>
      </c>
      <c r="C19" s="446" t="str">
        <f>[1]เตรียมข้อมูล!C12</f>
        <v>เขาชัยสน</v>
      </c>
      <c r="D19" s="446"/>
      <c r="E19" s="384">
        <v>21</v>
      </c>
      <c r="F19" s="384">
        <v>4</v>
      </c>
      <c r="G19" s="384" t="s">
        <v>104</v>
      </c>
      <c r="H19" s="446">
        <v>27</v>
      </c>
      <c r="I19" s="447">
        <f t="shared" si="3"/>
        <v>1</v>
      </c>
      <c r="J19" s="446">
        <v>28</v>
      </c>
      <c r="K19" s="447">
        <f t="shared" si="4"/>
        <v>1</v>
      </c>
      <c r="L19" s="446">
        <v>29</v>
      </c>
      <c r="M19" s="447">
        <f t="shared" si="5"/>
        <v>1</v>
      </c>
      <c r="N19" s="446">
        <v>26</v>
      </c>
      <c r="O19" s="447">
        <f t="shared" si="6"/>
        <v>1</v>
      </c>
      <c r="P19" s="446">
        <v>15</v>
      </c>
      <c r="Q19" s="447">
        <f t="shared" si="7"/>
        <v>1</v>
      </c>
      <c r="R19" s="446">
        <v>21</v>
      </c>
      <c r="S19" s="447">
        <f t="shared" si="8"/>
        <v>1</v>
      </c>
      <c r="T19" s="446">
        <v>22</v>
      </c>
      <c r="U19" s="447">
        <f t="shared" si="9"/>
        <v>1</v>
      </c>
      <c r="V19" s="446">
        <v>23</v>
      </c>
      <c r="W19" s="447">
        <f t="shared" si="10"/>
        <v>1</v>
      </c>
      <c r="X19" s="448">
        <v>0</v>
      </c>
      <c r="Y19" s="447">
        <f t="shared" si="11"/>
        <v>0</v>
      </c>
      <c r="Z19" s="448">
        <v>0</v>
      </c>
      <c r="AA19" s="447">
        <f t="shared" si="12"/>
        <v>0</v>
      </c>
      <c r="AB19" s="448">
        <v>0</v>
      </c>
      <c r="AC19" s="447">
        <f t="shared" si="13"/>
        <v>0</v>
      </c>
      <c r="AD19" s="448"/>
      <c r="AE19" s="449"/>
      <c r="AF19" s="448"/>
      <c r="AG19" s="449"/>
      <c r="AH19" s="448"/>
      <c r="AI19" s="449"/>
      <c r="AJ19" s="450">
        <f t="shared" si="14"/>
        <v>191</v>
      </c>
      <c r="AK19" s="451">
        <f t="shared" si="15"/>
        <v>8</v>
      </c>
      <c r="AL19" s="446">
        <v>1</v>
      </c>
      <c r="AM19" s="446">
        <v>10</v>
      </c>
      <c r="AN19" s="451">
        <f t="shared" si="16"/>
        <v>11</v>
      </c>
      <c r="AO19" s="493">
        <f t="shared" si="17"/>
        <v>1</v>
      </c>
      <c r="AP19" s="494">
        <f>ROUND(((((I19+K19)*30)+(H19+J19))/50+(((M19+O19+Q19+U19+W19+S19)*40)+(L19+N19+P19+R19+T19+V19))/50+(Y19+AA19+AC19+AE19+AG19+AI19)*2),0)</f>
        <v>10</v>
      </c>
      <c r="AQ19" s="495">
        <f t="shared" si="18"/>
        <v>11</v>
      </c>
      <c r="AR19" s="496">
        <f t="shared" si="19"/>
        <v>0</v>
      </c>
      <c r="AS19" s="496">
        <f t="shared" si="20"/>
        <v>0</v>
      </c>
      <c r="AT19" s="496">
        <f t="shared" si="21"/>
        <v>0</v>
      </c>
      <c r="AU19" s="497">
        <f t="shared" si="22"/>
        <v>0</v>
      </c>
      <c r="AV19" s="446"/>
      <c r="AW19" s="446"/>
      <c r="AX19" s="446"/>
      <c r="AY19" s="446"/>
      <c r="AZ19" s="451">
        <f t="shared" si="23"/>
        <v>0</v>
      </c>
      <c r="BA19" s="455">
        <f t="shared" si="24"/>
        <v>0</v>
      </c>
      <c r="BB19" s="446"/>
      <c r="BC19" s="415"/>
      <c r="BD19" s="415">
        <f t="shared" si="25"/>
        <v>1</v>
      </c>
      <c r="BE19" s="415">
        <f t="shared" si="26"/>
        <v>0</v>
      </c>
      <c r="BF19" s="433"/>
      <c r="BG19" s="433"/>
      <c r="BH19" s="433">
        <v>1</v>
      </c>
      <c r="BI19" s="433">
        <v>2</v>
      </c>
      <c r="BJ19" s="433"/>
      <c r="BK19" s="433">
        <v>1</v>
      </c>
      <c r="BL19" s="433">
        <v>1</v>
      </c>
      <c r="BM19" s="433"/>
      <c r="BN19" s="433">
        <v>1</v>
      </c>
      <c r="BO19" s="434"/>
      <c r="BP19" s="434"/>
      <c r="BQ19" s="434"/>
      <c r="BR19" s="433">
        <v>2</v>
      </c>
      <c r="BS19" s="433"/>
      <c r="BT19" s="433">
        <v>1</v>
      </c>
      <c r="BU19" s="433"/>
      <c r="BV19" s="433"/>
      <c r="BW19" s="433"/>
      <c r="BX19" s="433"/>
      <c r="BY19" s="433"/>
      <c r="BZ19" s="433"/>
      <c r="CA19" s="433"/>
      <c r="CB19" s="433"/>
      <c r="CC19" s="433"/>
      <c r="CD19" s="433"/>
      <c r="CE19" s="433">
        <v>1</v>
      </c>
      <c r="CF19" s="433"/>
      <c r="CG19" s="433"/>
      <c r="CH19" s="435">
        <v>1</v>
      </c>
      <c r="CI19" s="435"/>
      <c r="CJ19" s="436">
        <f t="shared" si="27"/>
        <v>11</v>
      </c>
      <c r="CK19" s="433">
        <f t="shared" si="38"/>
        <v>1</v>
      </c>
      <c r="CL19" s="433">
        <f t="shared" si="39"/>
        <v>10</v>
      </c>
      <c r="CM19" s="437">
        <f t="shared" si="28"/>
        <v>11</v>
      </c>
      <c r="CN19" s="438">
        <f t="shared" si="29"/>
        <v>0</v>
      </c>
      <c r="CO19" s="439">
        <f t="shared" si="30"/>
        <v>0</v>
      </c>
      <c r="CP19" s="438">
        <f t="shared" si="31"/>
        <v>0</v>
      </c>
      <c r="CQ19" s="440"/>
      <c r="CR19" s="440"/>
      <c r="CS19" s="440"/>
      <c r="CT19" s="440"/>
      <c r="CU19" s="440"/>
      <c r="CV19" s="440"/>
      <c r="CW19" s="440"/>
      <c r="CX19" s="441"/>
      <c r="CY19" s="441"/>
      <c r="CZ19" s="441"/>
      <c r="DA19" s="440"/>
      <c r="DB19" s="440"/>
      <c r="DC19" s="440"/>
      <c r="DD19" s="440"/>
      <c r="DE19" s="440"/>
      <c r="DF19" s="440"/>
      <c r="DG19" s="440"/>
      <c r="DH19" s="440"/>
      <c r="DI19" s="440"/>
      <c r="DJ19" s="440"/>
      <c r="DK19" s="440"/>
      <c r="DL19" s="440"/>
      <c r="DM19" s="440"/>
      <c r="DN19" s="440"/>
      <c r="DO19" s="440"/>
      <c r="DP19" s="440"/>
      <c r="DQ19" s="425">
        <f t="shared" si="32"/>
        <v>0</v>
      </c>
      <c r="DR19" s="442"/>
      <c r="DS19" s="442"/>
      <c r="DT19" s="440">
        <f t="shared" ref="DT19:DT82" si="44">AV19</f>
        <v>0</v>
      </c>
      <c r="DU19" s="440">
        <f t="shared" ref="DU19:DU82" si="45">AW19</f>
        <v>0</v>
      </c>
      <c r="DV19" s="440">
        <f t="shared" ref="DV19:DV82" si="46">AX19</f>
        <v>0</v>
      </c>
      <c r="DW19" s="440">
        <f t="shared" ref="DW19:DW82" si="47">AY19</f>
        <v>0</v>
      </c>
      <c r="DX19" s="427">
        <f t="shared" si="33"/>
        <v>0</v>
      </c>
      <c r="DY19" s="428">
        <f t="shared" si="34"/>
        <v>0</v>
      </c>
      <c r="DZ19" s="518"/>
      <c r="EA19" s="518"/>
      <c r="EB19" s="518"/>
      <c r="EC19" s="518"/>
      <c r="ED19" s="518"/>
      <c r="EE19" s="518"/>
      <c r="EF19" s="518"/>
      <c r="EG19" s="518"/>
      <c r="EH19" s="518"/>
      <c r="EI19" s="518"/>
      <c r="EJ19" s="518"/>
      <c r="EK19" s="518"/>
      <c r="EL19" s="518"/>
      <c r="EM19" s="518"/>
      <c r="EN19" s="518"/>
      <c r="EO19" s="518"/>
      <c r="EP19" s="518"/>
      <c r="EQ19" s="518"/>
      <c r="ER19" s="518"/>
      <c r="ES19" s="518"/>
      <c r="ET19" s="518"/>
      <c r="EU19" s="518"/>
      <c r="EV19" s="518"/>
      <c r="EW19" s="518"/>
      <c r="EX19" s="518"/>
      <c r="EY19" s="518"/>
      <c r="EZ19" s="431">
        <f t="shared" si="35"/>
        <v>0</v>
      </c>
      <c r="FB19" s="445">
        <f t="shared" si="36"/>
        <v>0</v>
      </c>
    </row>
    <row r="20" spans="1:158" s="395" customFormat="1">
      <c r="A20" s="446">
        <v>9</v>
      </c>
      <c r="B20" s="446" t="str">
        <f>[1]เตรียมข้อมูล!B13</f>
        <v>บ้านควนโคกยา</v>
      </c>
      <c r="C20" s="446" t="str">
        <f>[1]เตรียมข้อมูล!C13</f>
        <v>เขาชัยสน</v>
      </c>
      <c r="D20" s="446"/>
      <c r="E20" s="384">
        <v>10</v>
      </c>
      <c r="F20" s="384">
        <v>4</v>
      </c>
      <c r="G20" s="384" t="s">
        <v>104</v>
      </c>
      <c r="H20" s="446">
        <v>17</v>
      </c>
      <c r="I20" s="447">
        <f t="shared" si="3"/>
        <v>1</v>
      </c>
      <c r="J20" s="446">
        <v>7</v>
      </c>
      <c r="K20" s="447">
        <f t="shared" si="4"/>
        <v>1</v>
      </c>
      <c r="L20" s="446">
        <v>27</v>
      </c>
      <c r="M20" s="447">
        <f t="shared" si="5"/>
        <v>1</v>
      </c>
      <c r="N20" s="446">
        <v>17</v>
      </c>
      <c r="O20" s="447">
        <f t="shared" si="6"/>
        <v>1</v>
      </c>
      <c r="P20" s="446">
        <v>10</v>
      </c>
      <c r="Q20" s="447">
        <f t="shared" si="7"/>
        <v>1</v>
      </c>
      <c r="R20" s="446">
        <v>11</v>
      </c>
      <c r="S20" s="447">
        <f t="shared" si="8"/>
        <v>1</v>
      </c>
      <c r="T20" s="446">
        <v>12</v>
      </c>
      <c r="U20" s="447">
        <f t="shared" si="9"/>
        <v>1</v>
      </c>
      <c r="V20" s="446">
        <v>14</v>
      </c>
      <c r="W20" s="447">
        <f t="shared" si="10"/>
        <v>1</v>
      </c>
      <c r="X20" s="448">
        <v>0</v>
      </c>
      <c r="Y20" s="447">
        <f t="shared" si="11"/>
        <v>0</v>
      </c>
      <c r="Z20" s="448">
        <v>0</v>
      </c>
      <c r="AA20" s="447">
        <f t="shared" si="12"/>
        <v>0</v>
      </c>
      <c r="AB20" s="448">
        <v>0</v>
      </c>
      <c r="AC20" s="447">
        <f t="shared" si="13"/>
        <v>0</v>
      </c>
      <c r="AD20" s="448"/>
      <c r="AE20" s="449"/>
      <c r="AF20" s="448"/>
      <c r="AG20" s="449"/>
      <c r="AH20" s="448"/>
      <c r="AI20" s="449"/>
      <c r="AJ20" s="450">
        <f t="shared" si="14"/>
        <v>115</v>
      </c>
      <c r="AK20" s="451">
        <f t="shared" si="15"/>
        <v>8</v>
      </c>
      <c r="AL20" s="446">
        <v>1</v>
      </c>
      <c r="AM20" s="446">
        <v>10</v>
      </c>
      <c r="AN20" s="451">
        <f t="shared" si="16"/>
        <v>11</v>
      </c>
      <c r="AO20" s="493">
        <f t="shared" si="17"/>
        <v>1</v>
      </c>
      <c r="AP20" s="498">
        <f>IF((H20+J20+L20+N20+P20+R20+T20+V20)&lt;=0,0,IF((H20+J20+L20+N20+P20+R20+T20+V20)&lt;=20,1,IF((H20+J20+L20+N20+P20+R20+T20+V20)&lt;=40,2,IF((H20+J20+L20+N20+P20+R20+T20+V20)&lt;=60,3,IF((H20+J20+L20+N20+P20+R20+T20+V20)&lt;=80,4,IF((H20+J20+L20+N20+P20+R20+T20+V20)&lt;=100,5,IF((H20+J20+L20+N20+P20+R20+T20+V20)&lt;=120,6,0)))))))+((Y20+AA20+AC20+AE20+AG20+AI20)*2)</f>
        <v>6</v>
      </c>
      <c r="AQ20" s="495">
        <f t="shared" si="18"/>
        <v>7</v>
      </c>
      <c r="AR20" s="496">
        <f t="shared" si="19"/>
        <v>0</v>
      </c>
      <c r="AS20" s="496">
        <f t="shared" si="20"/>
        <v>4</v>
      </c>
      <c r="AT20" s="496">
        <f t="shared" si="21"/>
        <v>4</v>
      </c>
      <c r="AU20" s="497">
        <f t="shared" si="22"/>
        <v>57.142857142857139</v>
      </c>
      <c r="AV20" s="446">
        <v>1</v>
      </c>
      <c r="AW20" s="446"/>
      <c r="AX20" s="446"/>
      <c r="AY20" s="446"/>
      <c r="AZ20" s="451">
        <f t="shared" si="23"/>
        <v>3</v>
      </c>
      <c r="BA20" s="455">
        <f t="shared" si="24"/>
        <v>42.857142857142854</v>
      </c>
      <c r="BB20" s="446"/>
      <c r="BC20" s="415"/>
      <c r="BD20" s="415">
        <f t="shared" si="25"/>
        <v>1</v>
      </c>
      <c r="BE20" s="415">
        <f t="shared" si="26"/>
        <v>6</v>
      </c>
      <c r="BF20" s="433"/>
      <c r="BG20" s="433"/>
      <c r="BH20" s="433">
        <v>1</v>
      </c>
      <c r="BI20" s="433">
        <v>1</v>
      </c>
      <c r="BJ20" s="433"/>
      <c r="BK20" s="433">
        <v>2</v>
      </c>
      <c r="BL20" s="433">
        <v>2</v>
      </c>
      <c r="BM20" s="433"/>
      <c r="BN20" s="433">
        <v>1</v>
      </c>
      <c r="BO20" s="434"/>
      <c r="BP20" s="434"/>
      <c r="BQ20" s="434"/>
      <c r="BR20" s="433">
        <v>1</v>
      </c>
      <c r="BS20" s="433">
        <v>1</v>
      </c>
      <c r="BT20" s="433"/>
      <c r="BU20" s="433"/>
      <c r="BV20" s="433"/>
      <c r="BW20" s="433"/>
      <c r="BX20" s="433"/>
      <c r="BY20" s="433"/>
      <c r="BZ20" s="433"/>
      <c r="CA20" s="433">
        <v>1</v>
      </c>
      <c r="CB20" s="433"/>
      <c r="CC20" s="433">
        <v>1</v>
      </c>
      <c r="CD20" s="433"/>
      <c r="CE20" s="433"/>
      <c r="CF20" s="433"/>
      <c r="CG20" s="433"/>
      <c r="CH20" s="435">
        <v>0</v>
      </c>
      <c r="CI20" s="435"/>
      <c r="CJ20" s="436">
        <f t="shared" si="27"/>
        <v>11</v>
      </c>
      <c r="CK20" s="433">
        <f t="shared" si="38"/>
        <v>1</v>
      </c>
      <c r="CL20" s="433">
        <f t="shared" si="39"/>
        <v>6</v>
      </c>
      <c r="CM20" s="437">
        <f t="shared" si="28"/>
        <v>7</v>
      </c>
      <c r="CN20" s="438">
        <f t="shared" si="29"/>
        <v>0</v>
      </c>
      <c r="CO20" s="439">
        <f t="shared" si="30"/>
        <v>4</v>
      </c>
      <c r="CP20" s="438">
        <f t="shared" si="31"/>
        <v>4</v>
      </c>
      <c r="CQ20" s="440"/>
      <c r="CR20" s="440"/>
      <c r="CS20" s="440"/>
      <c r="CT20" s="440"/>
      <c r="CU20" s="440"/>
      <c r="CV20" s="440"/>
      <c r="CW20" s="440"/>
      <c r="CX20" s="441"/>
      <c r="CY20" s="441"/>
      <c r="CZ20" s="441"/>
      <c r="DA20" s="440"/>
      <c r="DB20" s="440"/>
      <c r="DC20" s="440"/>
      <c r="DD20" s="440"/>
      <c r="DE20" s="440"/>
      <c r="DF20" s="440"/>
      <c r="DG20" s="440"/>
      <c r="DH20" s="440"/>
      <c r="DI20" s="440"/>
      <c r="DJ20" s="440"/>
      <c r="DK20" s="440"/>
      <c r="DL20" s="440"/>
      <c r="DM20" s="440"/>
      <c r="DN20" s="440"/>
      <c r="DO20" s="440"/>
      <c r="DP20" s="440"/>
      <c r="DQ20" s="425">
        <f t="shared" si="32"/>
        <v>0</v>
      </c>
      <c r="DR20" s="442"/>
      <c r="DS20" s="442"/>
      <c r="DT20" s="440">
        <f t="shared" si="44"/>
        <v>1</v>
      </c>
      <c r="DU20" s="440">
        <f t="shared" si="45"/>
        <v>0</v>
      </c>
      <c r="DV20" s="440">
        <f t="shared" si="46"/>
        <v>0</v>
      </c>
      <c r="DW20" s="440">
        <f t="shared" si="47"/>
        <v>0</v>
      </c>
      <c r="DX20" s="427">
        <f t="shared" si="33"/>
        <v>3</v>
      </c>
      <c r="DY20" s="428">
        <f t="shared" si="34"/>
        <v>42.857142857142854</v>
      </c>
      <c r="DZ20" s="517"/>
      <c r="EA20" s="517"/>
      <c r="EB20" s="517"/>
      <c r="EC20" s="517"/>
      <c r="ED20" s="517"/>
      <c r="EE20" s="517"/>
      <c r="EF20" s="517"/>
      <c r="EG20" s="517"/>
      <c r="EH20" s="517"/>
      <c r="EI20" s="517"/>
      <c r="EJ20" s="517">
        <v>1</v>
      </c>
      <c r="EK20" s="517"/>
      <c r="EL20" s="517"/>
      <c r="EM20" s="517"/>
      <c r="EN20" s="518"/>
      <c r="EO20" s="518"/>
      <c r="EP20" s="518"/>
      <c r="EQ20" s="518"/>
      <c r="ER20" s="518"/>
      <c r="ES20" s="518"/>
      <c r="ET20" s="518"/>
      <c r="EU20" s="518"/>
      <c r="EV20" s="518"/>
      <c r="EW20" s="518"/>
      <c r="EX20" s="518"/>
      <c r="EY20" s="518"/>
      <c r="EZ20" s="431">
        <f t="shared" si="35"/>
        <v>1</v>
      </c>
      <c r="FB20" s="445">
        <f t="shared" si="36"/>
        <v>0</v>
      </c>
    </row>
    <row r="21" spans="1:158" s="395" customFormat="1">
      <c r="A21" s="446">
        <v>10</v>
      </c>
      <c r="B21" s="446" t="str">
        <f>[1]เตรียมข้อมูล!B14</f>
        <v>บ้านโคกม่วง (ดำประชาอุทิศ)</v>
      </c>
      <c r="C21" s="446" t="str">
        <f>[1]เตรียมข้อมูล!C14</f>
        <v>เขาชัยสน</v>
      </c>
      <c r="D21" s="446"/>
      <c r="E21" s="384">
        <v>20</v>
      </c>
      <c r="F21" s="384">
        <v>4</v>
      </c>
      <c r="G21" s="384" t="s">
        <v>104</v>
      </c>
      <c r="H21" s="446">
        <v>12</v>
      </c>
      <c r="I21" s="447">
        <f t="shared" si="3"/>
        <v>1</v>
      </c>
      <c r="J21" s="446">
        <v>12</v>
      </c>
      <c r="K21" s="447">
        <f t="shared" si="4"/>
        <v>1</v>
      </c>
      <c r="L21" s="446">
        <v>14</v>
      </c>
      <c r="M21" s="447">
        <f t="shared" si="5"/>
        <v>1</v>
      </c>
      <c r="N21" s="446">
        <v>11</v>
      </c>
      <c r="O21" s="447">
        <f t="shared" si="6"/>
        <v>1</v>
      </c>
      <c r="P21" s="446">
        <v>14</v>
      </c>
      <c r="Q21" s="447">
        <f t="shared" si="7"/>
        <v>1</v>
      </c>
      <c r="R21" s="446">
        <v>9</v>
      </c>
      <c r="S21" s="447">
        <f t="shared" si="8"/>
        <v>1</v>
      </c>
      <c r="T21" s="446">
        <v>15</v>
      </c>
      <c r="U21" s="447">
        <f t="shared" si="9"/>
        <v>1</v>
      </c>
      <c r="V21" s="446">
        <v>9</v>
      </c>
      <c r="W21" s="447">
        <f t="shared" si="10"/>
        <v>1</v>
      </c>
      <c r="X21" s="448">
        <v>0</v>
      </c>
      <c r="Y21" s="447">
        <f t="shared" si="11"/>
        <v>0</v>
      </c>
      <c r="Z21" s="448">
        <v>0</v>
      </c>
      <c r="AA21" s="447">
        <f t="shared" si="12"/>
        <v>0</v>
      </c>
      <c r="AB21" s="448">
        <v>0</v>
      </c>
      <c r="AC21" s="447">
        <f t="shared" si="13"/>
        <v>0</v>
      </c>
      <c r="AD21" s="448"/>
      <c r="AE21" s="449"/>
      <c r="AF21" s="448"/>
      <c r="AG21" s="449"/>
      <c r="AH21" s="448"/>
      <c r="AI21" s="449"/>
      <c r="AJ21" s="450">
        <f t="shared" si="14"/>
        <v>96</v>
      </c>
      <c r="AK21" s="451">
        <f t="shared" si="15"/>
        <v>8</v>
      </c>
      <c r="AL21" s="446">
        <v>1</v>
      </c>
      <c r="AM21" s="446">
        <v>7</v>
      </c>
      <c r="AN21" s="451">
        <f t="shared" si="16"/>
        <v>8</v>
      </c>
      <c r="AO21" s="493">
        <f t="shared" si="17"/>
        <v>1</v>
      </c>
      <c r="AP21" s="498">
        <f>IF((H21+J21+L21+N21+P21+R21+T21+V21)&lt;=0,0,IF((H21+J21+L21+N21+P21+R21+T21+V21)&lt;=20,1,IF((H21+J21+L21+N21+P21+R21+T21+V21)&lt;=40,2,IF((H21+J21+L21+N21+P21+R21+T21+V21)&lt;=60,3,IF((H21+J21+L21+N21+P21+R21+T21+V21)&lt;=80,4,IF((H21+J21+L21+N21+P21+R21+T21+V21)&lt;=100,5,IF((H21+J21+L21+N21+P21+R21+T21+V21)&lt;=120,6,0)))))))+((Y21+AA21+AC21+AE21+AG21+AI21)*2)</f>
        <v>5</v>
      </c>
      <c r="AQ21" s="495">
        <f t="shared" si="18"/>
        <v>6</v>
      </c>
      <c r="AR21" s="496">
        <f t="shared" si="19"/>
        <v>0</v>
      </c>
      <c r="AS21" s="496">
        <f t="shared" si="20"/>
        <v>2</v>
      </c>
      <c r="AT21" s="496">
        <f t="shared" si="21"/>
        <v>2</v>
      </c>
      <c r="AU21" s="497">
        <f t="shared" si="22"/>
        <v>33.333333333333329</v>
      </c>
      <c r="AV21" s="446"/>
      <c r="AW21" s="446"/>
      <c r="AX21" s="446"/>
      <c r="AY21" s="446"/>
      <c r="AZ21" s="451">
        <f t="shared" si="23"/>
        <v>2</v>
      </c>
      <c r="BA21" s="455">
        <f t="shared" si="24"/>
        <v>33.333333333333329</v>
      </c>
      <c r="BB21" s="446"/>
      <c r="BC21" s="415"/>
      <c r="BD21" s="415">
        <f t="shared" si="25"/>
        <v>1</v>
      </c>
      <c r="BE21" s="415">
        <f t="shared" si="26"/>
        <v>5</v>
      </c>
      <c r="BF21" s="433"/>
      <c r="BG21" s="433"/>
      <c r="BH21" s="433">
        <v>1</v>
      </c>
      <c r="BI21" s="433"/>
      <c r="BJ21" s="433">
        <v>2</v>
      </c>
      <c r="BK21" s="433"/>
      <c r="BL21" s="433">
        <v>1</v>
      </c>
      <c r="BM21" s="433"/>
      <c r="BN21" s="433"/>
      <c r="BO21" s="434"/>
      <c r="BP21" s="434"/>
      <c r="BQ21" s="434"/>
      <c r="BR21" s="433">
        <v>1</v>
      </c>
      <c r="BS21" s="433"/>
      <c r="BT21" s="433"/>
      <c r="BU21" s="433">
        <v>1</v>
      </c>
      <c r="BV21" s="433"/>
      <c r="BW21" s="433"/>
      <c r="BX21" s="433"/>
      <c r="BY21" s="433"/>
      <c r="BZ21" s="433"/>
      <c r="CA21" s="433">
        <v>1</v>
      </c>
      <c r="CB21" s="433"/>
      <c r="CC21" s="433"/>
      <c r="CD21" s="433"/>
      <c r="CE21" s="433">
        <v>1</v>
      </c>
      <c r="CF21" s="433"/>
      <c r="CG21" s="433"/>
      <c r="CH21" s="435">
        <v>0</v>
      </c>
      <c r="CI21" s="435"/>
      <c r="CJ21" s="436">
        <f t="shared" si="27"/>
        <v>8</v>
      </c>
      <c r="CK21" s="433">
        <f t="shared" si="38"/>
        <v>1</v>
      </c>
      <c r="CL21" s="433">
        <f t="shared" si="39"/>
        <v>5</v>
      </c>
      <c r="CM21" s="437">
        <f t="shared" si="28"/>
        <v>6</v>
      </c>
      <c r="CN21" s="438">
        <f t="shared" si="29"/>
        <v>0</v>
      </c>
      <c r="CO21" s="439">
        <f t="shared" si="30"/>
        <v>2</v>
      </c>
      <c r="CP21" s="438">
        <f t="shared" si="31"/>
        <v>2</v>
      </c>
      <c r="CQ21" s="440"/>
      <c r="CR21" s="440"/>
      <c r="CS21" s="440"/>
      <c r="CT21" s="440"/>
      <c r="CU21" s="440"/>
      <c r="CV21" s="440"/>
      <c r="CW21" s="440"/>
      <c r="CX21" s="441"/>
      <c r="CY21" s="441"/>
      <c r="CZ21" s="441"/>
      <c r="DA21" s="440"/>
      <c r="DB21" s="440"/>
      <c r="DC21" s="440"/>
      <c r="DD21" s="440"/>
      <c r="DE21" s="440"/>
      <c r="DF21" s="440"/>
      <c r="DG21" s="440"/>
      <c r="DH21" s="440"/>
      <c r="DI21" s="440"/>
      <c r="DJ21" s="440"/>
      <c r="DK21" s="440"/>
      <c r="DL21" s="440"/>
      <c r="DM21" s="440"/>
      <c r="DN21" s="440"/>
      <c r="DO21" s="440"/>
      <c r="DP21" s="440"/>
      <c r="DQ21" s="425">
        <f t="shared" si="32"/>
        <v>0</v>
      </c>
      <c r="DR21" s="442"/>
      <c r="DS21" s="442"/>
      <c r="DT21" s="440">
        <f t="shared" si="44"/>
        <v>0</v>
      </c>
      <c r="DU21" s="440">
        <f t="shared" si="45"/>
        <v>0</v>
      </c>
      <c r="DV21" s="440">
        <f t="shared" si="46"/>
        <v>0</v>
      </c>
      <c r="DW21" s="440">
        <f t="shared" si="47"/>
        <v>0</v>
      </c>
      <c r="DX21" s="427">
        <f t="shared" si="33"/>
        <v>2</v>
      </c>
      <c r="DY21" s="428">
        <f t="shared" si="34"/>
        <v>33.333333333333329</v>
      </c>
      <c r="DZ21" s="518"/>
      <c r="EA21" s="518"/>
      <c r="EB21" s="518"/>
      <c r="EC21" s="518"/>
      <c r="ED21" s="518"/>
      <c r="EE21" s="518"/>
      <c r="EF21" s="518"/>
      <c r="EG21" s="518"/>
      <c r="EH21" s="518"/>
      <c r="EI21" s="518"/>
      <c r="EJ21" s="518"/>
      <c r="EK21" s="518"/>
      <c r="EL21" s="518"/>
      <c r="EM21" s="518"/>
      <c r="EN21" s="518"/>
      <c r="EO21" s="518"/>
      <c r="EP21" s="518"/>
      <c r="EQ21" s="518"/>
      <c r="ER21" s="518"/>
      <c r="ES21" s="518"/>
      <c r="ET21" s="518"/>
      <c r="EU21" s="518"/>
      <c r="EV21" s="518"/>
      <c r="EW21" s="518"/>
      <c r="EX21" s="518"/>
      <c r="EY21" s="518"/>
      <c r="EZ21" s="431">
        <f t="shared" si="35"/>
        <v>0</v>
      </c>
      <c r="FB21" s="445">
        <f t="shared" si="36"/>
        <v>0</v>
      </c>
    </row>
    <row r="22" spans="1:158" s="395" customFormat="1">
      <c r="A22" s="446">
        <v>11</v>
      </c>
      <c r="B22" s="446" t="str">
        <f>[1]เตรียมข้อมูล!B15</f>
        <v>บ้านควนหมอทอง</v>
      </c>
      <c r="C22" s="446" t="str">
        <f>[1]เตรียมข้อมูล!C15</f>
        <v>เขาชัยสน</v>
      </c>
      <c r="D22" s="446"/>
      <c r="E22" s="384">
        <v>27</v>
      </c>
      <c r="F22" s="384">
        <v>4</v>
      </c>
      <c r="G22" s="384" t="s">
        <v>104</v>
      </c>
      <c r="H22" s="446">
        <v>17</v>
      </c>
      <c r="I22" s="447">
        <f t="shared" si="3"/>
        <v>1</v>
      </c>
      <c r="J22" s="446">
        <v>16</v>
      </c>
      <c r="K22" s="447">
        <f t="shared" si="4"/>
        <v>1</v>
      </c>
      <c r="L22" s="446">
        <v>23</v>
      </c>
      <c r="M22" s="447">
        <f t="shared" si="5"/>
        <v>1</v>
      </c>
      <c r="N22" s="446">
        <v>26</v>
      </c>
      <c r="O22" s="447">
        <f t="shared" si="6"/>
        <v>1</v>
      </c>
      <c r="P22" s="446">
        <v>22</v>
      </c>
      <c r="Q22" s="447">
        <f t="shared" si="7"/>
        <v>1</v>
      </c>
      <c r="R22" s="446">
        <v>16</v>
      </c>
      <c r="S22" s="447">
        <f t="shared" si="8"/>
        <v>1</v>
      </c>
      <c r="T22" s="446">
        <v>35</v>
      </c>
      <c r="U22" s="447">
        <f t="shared" si="9"/>
        <v>1</v>
      </c>
      <c r="V22" s="446">
        <v>19</v>
      </c>
      <c r="W22" s="447">
        <f t="shared" si="10"/>
        <v>1</v>
      </c>
      <c r="X22" s="448">
        <v>8</v>
      </c>
      <c r="Y22" s="447">
        <f t="shared" si="11"/>
        <v>1</v>
      </c>
      <c r="Z22" s="448">
        <v>14</v>
      </c>
      <c r="AA22" s="447">
        <f t="shared" si="12"/>
        <v>1</v>
      </c>
      <c r="AB22" s="448">
        <v>14</v>
      </c>
      <c r="AC22" s="447">
        <f t="shared" si="13"/>
        <v>1</v>
      </c>
      <c r="AD22" s="448"/>
      <c r="AE22" s="449"/>
      <c r="AF22" s="448"/>
      <c r="AG22" s="449"/>
      <c r="AH22" s="448"/>
      <c r="AI22" s="449"/>
      <c r="AJ22" s="450">
        <f t="shared" si="14"/>
        <v>210</v>
      </c>
      <c r="AK22" s="451">
        <f t="shared" si="15"/>
        <v>11</v>
      </c>
      <c r="AL22" s="446">
        <v>1</v>
      </c>
      <c r="AM22" s="446">
        <v>15</v>
      </c>
      <c r="AN22" s="451">
        <f t="shared" si="16"/>
        <v>16</v>
      </c>
      <c r="AO22" s="493">
        <f t="shared" si="17"/>
        <v>1</v>
      </c>
      <c r="AP22" s="494">
        <f>ROUND(((((I22+K22)*30)+(H22+J22))/50+(((M22+O22+Q22+U22+W22+S22)*40)+(L22+N22+P22+R22+T22+V22))/50+(Y22+AA22+AC22+AE22+AG22+AI22)*2),0)</f>
        <v>15</v>
      </c>
      <c r="AQ22" s="495">
        <f t="shared" si="18"/>
        <v>16</v>
      </c>
      <c r="AR22" s="496">
        <f t="shared" si="19"/>
        <v>0</v>
      </c>
      <c r="AS22" s="496">
        <f t="shared" si="20"/>
        <v>0</v>
      </c>
      <c r="AT22" s="496">
        <f t="shared" si="21"/>
        <v>0</v>
      </c>
      <c r="AU22" s="497">
        <f t="shared" si="22"/>
        <v>0</v>
      </c>
      <c r="AV22" s="446"/>
      <c r="AW22" s="446">
        <v>1</v>
      </c>
      <c r="AX22" s="446"/>
      <c r="AY22" s="446"/>
      <c r="AZ22" s="451">
        <f t="shared" si="23"/>
        <v>-1</v>
      </c>
      <c r="BA22" s="455">
        <f t="shared" si="24"/>
        <v>-6.25</v>
      </c>
      <c r="BB22" s="446"/>
      <c r="BC22" s="415"/>
      <c r="BD22" s="415">
        <f t="shared" si="25"/>
        <v>1</v>
      </c>
      <c r="BE22" s="415">
        <f t="shared" si="26"/>
        <v>6</v>
      </c>
      <c r="BF22" s="433"/>
      <c r="BG22" s="433"/>
      <c r="BH22" s="433">
        <v>1</v>
      </c>
      <c r="BI22" s="433">
        <v>2</v>
      </c>
      <c r="BJ22" s="433">
        <v>3</v>
      </c>
      <c r="BK22" s="433">
        <v>1</v>
      </c>
      <c r="BL22" s="433">
        <v>1</v>
      </c>
      <c r="BM22" s="433"/>
      <c r="BN22" s="433">
        <v>1</v>
      </c>
      <c r="BO22" s="434"/>
      <c r="BP22" s="434"/>
      <c r="BQ22" s="434"/>
      <c r="BR22" s="433"/>
      <c r="BS22" s="433"/>
      <c r="BT22" s="433">
        <v>1</v>
      </c>
      <c r="BU22" s="433">
        <v>1</v>
      </c>
      <c r="BV22" s="433"/>
      <c r="BW22" s="433">
        <v>1</v>
      </c>
      <c r="BX22" s="433">
        <v>1</v>
      </c>
      <c r="BY22" s="433">
        <v>1</v>
      </c>
      <c r="BZ22" s="433">
        <v>1</v>
      </c>
      <c r="CA22" s="433"/>
      <c r="CB22" s="433"/>
      <c r="CC22" s="433">
        <v>1</v>
      </c>
      <c r="CD22" s="433"/>
      <c r="CE22" s="433"/>
      <c r="CF22" s="433"/>
      <c r="CG22" s="433"/>
      <c r="CH22" s="435">
        <v>0</v>
      </c>
      <c r="CI22" s="435">
        <v>1</v>
      </c>
      <c r="CJ22" s="436">
        <f t="shared" si="27"/>
        <v>17</v>
      </c>
      <c r="CK22" s="433">
        <f t="shared" si="38"/>
        <v>1</v>
      </c>
      <c r="CL22" s="433">
        <f t="shared" si="39"/>
        <v>15</v>
      </c>
      <c r="CM22" s="437">
        <f t="shared" si="28"/>
        <v>16</v>
      </c>
      <c r="CN22" s="438">
        <f t="shared" si="29"/>
        <v>0</v>
      </c>
      <c r="CO22" s="439">
        <f t="shared" si="30"/>
        <v>1</v>
      </c>
      <c r="CP22" s="438">
        <f t="shared" si="31"/>
        <v>1</v>
      </c>
      <c r="CQ22" s="440"/>
      <c r="CR22" s="440"/>
      <c r="CS22" s="440"/>
      <c r="CT22" s="440"/>
      <c r="CU22" s="440"/>
      <c r="CV22" s="440"/>
      <c r="CW22" s="440"/>
      <c r="CX22" s="441"/>
      <c r="CY22" s="441"/>
      <c r="CZ22" s="441"/>
      <c r="DA22" s="440"/>
      <c r="DB22" s="440"/>
      <c r="DC22" s="440"/>
      <c r="DD22" s="440"/>
      <c r="DE22" s="440"/>
      <c r="DF22" s="440"/>
      <c r="DG22" s="440"/>
      <c r="DH22" s="440"/>
      <c r="DI22" s="440"/>
      <c r="DJ22" s="440"/>
      <c r="DK22" s="440"/>
      <c r="DL22" s="440"/>
      <c r="DM22" s="440"/>
      <c r="DN22" s="440"/>
      <c r="DO22" s="440"/>
      <c r="DP22" s="440"/>
      <c r="DQ22" s="425">
        <f t="shared" si="32"/>
        <v>0</v>
      </c>
      <c r="DR22" s="442"/>
      <c r="DS22" s="442"/>
      <c r="DT22" s="440">
        <f t="shared" si="44"/>
        <v>0</v>
      </c>
      <c r="DU22" s="440">
        <f t="shared" si="45"/>
        <v>1</v>
      </c>
      <c r="DV22" s="440">
        <f t="shared" si="46"/>
        <v>0</v>
      </c>
      <c r="DW22" s="440">
        <f t="shared" si="47"/>
        <v>0</v>
      </c>
      <c r="DX22" s="427">
        <f t="shared" si="33"/>
        <v>0</v>
      </c>
      <c r="DY22" s="428">
        <f t="shared" si="34"/>
        <v>0</v>
      </c>
      <c r="DZ22" s="518"/>
      <c r="EA22" s="518"/>
      <c r="EB22" s="518"/>
      <c r="EC22" s="518"/>
      <c r="ED22" s="518"/>
      <c r="EE22" s="518"/>
      <c r="EF22" s="518"/>
      <c r="EG22" s="518"/>
      <c r="EH22" s="518"/>
      <c r="EI22" s="518"/>
      <c r="EJ22" s="518"/>
      <c r="EK22" s="518"/>
      <c r="EL22" s="518"/>
      <c r="EM22" s="518"/>
      <c r="EN22" s="518"/>
      <c r="EO22" s="518"/>
      <c r="EP22" s="518"/>
      <c r="EQ22" s="518"/>
      <c r="ER22" s="518"/>
      <c r="ES22" s="518"/>
      <c r="ET22" s="518"/>
      <c r="EU22" s="518"/>
      <c r="EV22" s="518"/>
      <c r="EW22" s="518"/>
      <c r="EX22" s="518"/>
      <c r="EY22" s="518"/>
      <c r="EZ22" s="431">
        <f t="shared" si="35"/>
        <v>0</v>
      </c>
      <c r="FB22" s="445">
        <f t="shared" si="36"/>
        <v>0</v>
      </c>
    </row>
    <row r="23" spans="1:158" s="395" customFormat="1">
      <c r="A23" s="446">
        <v>12</v>
      </c>
      <c r="B23" s="446" t="str">
        <f>[1]เตรียมข้อมูล!B16</f>
        <v>บ้านเกาะทองสม</v>
      </c>
      <c r="C23" s="446" t="str">
        <f>[1]เตรียมข้อมูล!C16</f>
        <v>เขาชัยสน</v>
      </c>
      <c r="D23" s="446"/>
      <c r="E23" s="384">
        <v>13</v>
      </c>
      <c r="F23" s="384">
        <v>4</v>
      </c>
      <c r="G23" s="384" t="s">
        <v>104</v>
      </c>
      <c r="H23" s="446">
        <v>22</v>
      </c>
      <c r="I23" s="447">
        <f t="shared" si="3"/>
        <v>1</v>
      </c>
      <c r="J23" s="446">
        <v>30</v>
      </c>
      <c r="K23" s="447">
        <f t="shared" si="4"/>
        <v>1</v>
      </c>
      <c r="L23" s="446">
        <v>25</v>
      </c>
      <c r="M23" s="447">
        <f t="shared" si="5"/>
        <v>1</v>
      </c>
      <c r="N23" s="446">
        <v>45</v>
      </c>
      <c r="O23" s="447">
        <f t="shared" si="6"/>
        <v>1</v>
      </c>
      <c r="P23" s="446">
        <v>27</v>
      </c>
      <c r="Q23" s="447">
        <f t="shared" si="7"/>
        <v>1</v>
      </c>
      <c r="R23" s="446">
        <v>32</v>
      </c>
      <c r="S23" s="447">
        <f t="shared" si="8"/>
        <v>1</v>
      </c>
      <c r="T23" s="446">
        <v>16</v>
      </c>
      <c r="U23" s="447">
        <f t="shared" si="9"/>
        <v>1</v>
      </c>
      <c r="V23" s="446">
        <v>23</v>
      </c>
      <c r="W23" s="447">
        <f t="shared" si="10"/>
        <v>1</v>
      </c>
      <c r="X23" s="448">
        <v>0</v>
      </c>
      <c r="Y23" s="447">
        <f t="shared" si="11"/>
        <v>0</v>
      </c>
      <c r="Z23" s="448">
        <v>0</v>
      </c>
      <c r="AA23" s="447">
        <f t="shared" si="12"/>
        <v>0</v>
      </c>
      <c r="AB23" s="448">
        <v>0</v>
      </c>
      <c r="AC23" s="447">
        <f t="shared" si="13"/>
        <v>0</v>
      </c>
      <c r="AD23" s="448"/>
      <c r="AE23" s="449"/>
      <c r="AF23" s="448"/>
      <c r="AG23" s="449"/>
      <c r="AH23" s="448"/>
      <c r="AI23" s="449"/>
      <c r="AJ23" s="450">
        <f t="shared" si="14"/>
        <v>220</v>
      </c>
      <c r="AK23" s="451">
        <f t="shared" si="15"/>
        <v>8</v>
      </c>
      <c r="AL23" s="446">
        <v>1</v>
      </c>
      <c r="AM23" s="446">
        <v>11</v>
      </c>
      <c r="AN23" s="451">
        <f t="shared" si="16"/>
        <v>12</v>
      </c>
      <c r="AO23" s="493">
        <f t="shared" si="17"/>
        <v>1</v>
      </c>
      <c r="AP23" s="494">
        <f>ROUND(((((I23+K23)*30)+(H23+J23))/50+(((M23+O23+Q23+U23+W23+S23)*40)+(L23+N23+P23+R23+T23+V23))/50+(Y23+AA23+AC23+AE23+AG23+AI23)*2),0)</f>
        <v>10</v>
      </c>
      <c r="AQ23" s="495">
        <f t="shared" si="18"/>
        <v>11</v>
      </c>
      <c r="AR23" s="496">
        <f t="shared" si="19"/>
        <v>0</v>
      </c>
      <c r="AS23" s="496">
        <f t="shared" si="20"/>
        <v>1</v>
      </c>
      <c r="AT23" s="496">
        <f t="shared" si="21"/>
        <v>1</v>
      </c>
      <c r="AU23" s="497">
        <f t="shared" si="22"/>
        <v>9.0909090909090917</v>
      </c>
      <c r="AV23" s="446"/>
      <c r="AW23" s="446"/>
      <c r="AX23" s="446"/>
      <c r="AY23" s="446">
        <v>1</v>
      </c>
      <c r="AZ23" s="451">
        <f t="shared" si="23"/>
        <v>2</v>
      </c>
      <c r="BA23" s="455">
        <f t="shared" si="24"/>
        <v>18.181818181818183</v>
      </c>
      <c r="BB23" s="446"/>
      <c r="BC23" s="415"/>
      <c r="BD23" s="415">
        <f t="shared" si="25"/>
        <v>1</v>
      </c>
      <c r="BE23" s="415">
        <f t="shared" si="26"/>
        <v>0</v>
      </c>
      <c r="BF23" s="433"/>
      <c r="BG23" s="433"/>
      <c r="BH23" s="433">
        <v>1</v>
      </c>
      <c r="BI23" s="433">
        <v>2</v>
      </c>
      <c r="BJ23" s="433">
        <v>8</v>
      </c>
      <c r="BK23" s="433"/>
      <c r="BL23" s="433"/>
      <c r="BM23" s="433"/>
      <c r="BN23" s="433"/>
      <c r="BO23" s="434"/>
      <c r="BP23" s="434"/>
      <c r="BQ23" s="434"/>
      <c r="BR23" s="433"/>
      <c r="BS23" s="433"/>
      <c r="BT23" s="433"/>
      <c r="BU23" s="433"/>
      <c r="BV23" s="433"/>
      <c r="BW23" s="433"/>
      <c r="BX23" s="433"/>
      <c r="BY23" s="433"/>
      <c r="BZ23" s="433"/>
      <c r="CA23" s="433"/>
      <c r="CB23" s="433"/>
      <c r="CC23" s="433"/>
      <c r="CD23" s="433"/>
      <c r="CE23" s="433"/>
      <c r="CF23" s="433"/>
      <c r="CG23" s="433"/>
      <c r="CH23" s="435">
        <v>1</v>
      </c>
      <c r="CI23" s="435"/>
      <c r="CJ23" s="436">
        <f t="shared" si="27"/>
        <v>12</v>
      </c>
      <c r="CK23" s="433">
        <f t="shared" si="38"/>
        <v>1</v>
      </c>
      <c r="CL23" s="433">
        <f t="shared" si="39"/>
        <v>10</v>
      </c>
      <c r="CM23" s="437">
        <f t="shared" si="28"/>
        <v>11</v>
      </c>
      <c r="CN23" s="438">
        <f t="shared" si="29"/>
        <v>0</v>
      </c>
      <c r="CO23" s="439">
        <f t="shared" si="30"/>
        <v>1</v>
      </c>
      <c r="CP23" s="438">
        <f t="shared" si="31"/>
        <v>1</v>
      </c>
      <c r="CQ23" s="440"/>
      <c r="CR23" s="440"/>
      <c r="CS23" s="440"/>
      <c r="CT23" s="440"/>
      <c r="CU23" s="440"/>
      <c r="CV23" s="440"/>
      <c r="CW23" s="440"/>
      <c r="CX23" s="441"/>
      <c r="CY23" s="441"/>
      <c r="CZ23" s="441"/>
      <c r="DA23" s="440"/>
      <c r="DB23" s="440"/>
      <c r="DC23" s="440"/>
      <c r="DD23" s="440"/>
      <c r="DE23" s="440"/>
      <c r="DF23" s="440"/>
      <c r="DG23" s="440"/>
      <c r="DH23" s="440"/>
      <c r="DI23" s="440"/>
      <c r="DJ23" s="440"/>
      <c r="DK23" s="440"/>
      <c r="DL23" s="440"/>
      <c r="DM23" s="440"/>
      <c r="DN23" s="440"/>
      <c r="DO23" s="440"/>
      <c r="DP23" s="440"/>
      <c r="DQ23" s="425">
        <f t="shared" si="32"/>
        <v>0</v>
      </c>
      <c r="DR23" s="442"/>
      <c r="DS23" s="442"/>
      <c r="DT23" s="440">
        <f t="shared" si="44"/>
        <v>0</v>
      </c>
      <c r="DU23" s="440">
        <f t="shared" si="45"/>
        <v>0</v>
      </c>
      <c r="DV23" s="440">
        <f t="shared" si="46"/>
        <v>0</v>
      </c>
      <c r="DW23" s="440">
        <f t="shared" si="47"/>
        <v>1</v>
      </c>
      <c r="DX23" s="427">
        <f t="shared" si="33"/>
        <v>2</v>
      </c>
      <c r="DY23" s="428">
        <f t="shared" si="34"/>
        <v>18.181818181818183</v>
      </c>
      <c r="DZ23" s="518"/>
      <c r="EA23" s="518"/>
      <c r="EB23" s="518"/>
      <c r="EC23" s="518"/>
      <c r="ED23" s="518"/>
      <c r="EE23" s="518"/>
      <c r="EF23" s="518"/>
      <c r="EG23" s="518"/>
      <c r="EH23" s="518"/>
      <c r="EI23" s="518"/>
      <c r="EJ23" s="518"/>
      <c r="EK23" s="518"/>
      <c r="EL23" s="518"/>
      <c r="EM23" s="518"/>
      <c r="EN23" s="518"/>
      <c r="EO23" s="518"/>
      <c r="EP23" s="518"/>
      <c r="EQ23" s="518"/>
      <c r="ER23" s="518"/>
      <c r="ES23" s="518"/>
      <c r="ET23" s="518"/>
      <c r="EU23" s="518"/>
      <c r="EV23" s="518"/>
      <c r="EW23" s="518"/>
      <c r="EX23" s="518"/>
      <c r="EY23" s="518"/>
      <c r="EZ23" s="431">
        <f t="shared" si="35"/>
        <v>0</v>
      </c>
      <c r="FB23" s="445">
        <f t="shared" si="36"/>
        <v>0</v>
      </c>
    </row>
    <row r="24" spans="1:158" s="395" customFormat="1">
      <c r="A24" s="446">
        <v>13</v>
      </c>
      <c r="B24" s="446" t="str">
        <f>[1]เตรียมข้อมูล!B17</f>
        <v>บ้านควนยวน</v>
      </c>
      <c r="C24" s="446" t="str">
        <f>[1]เตรียมข้อมูล!C17</f>
        <v>เขาชัยสน</v>
      </c>
      <c r="D24" s="446"/>
      <c r="E24" s="384">
        <v>16</v>
      </c>
      <c r="F24" s="384">
        <v>4</v>
      </c>
      <c r="G24" s="384" t="s">
        <v>104</v>
      </c>
      <c r="H24" s="446">
        <v>35</v>
      </c>
      <c r="I24" s="447">
        <f t="shared" si="3"/>
        <v>1</v>
      </c>
      <c r="J24" s="446">
        <v>46</v>
      </c>
      <c r="K24" s="447">
        <f t="shared" si="4"/>
        <v>2</v>
      </c>
      <c r="L24" s="446">
        <v>38</v>
      </c>
      <c r="M24" s="447">
        <f t="shared" si="5"/>
        <v>1</v>
      </c>
      <c r="N24" s="446">
        <v>33</v>
      </c>
      <c r="O24" s="447">
        <f t="shared" si="6"/>
        <v>1</v>
      </c>
      <c r="P24" s="446">
        <v>33</v>
      </c>
      <c r="Q24" s="447">
        <f t="shared" si="7"/>
        <v>1</v>
      </c>
      <c r="R24" s="446">
        <v>47</v>
      </c>
      <c r="S24" s="447">
        <f t="shared" si="8"/>
        <v>1</v>
      </c>
      <c r="T24" s="446">
        <v>21</v>
      </c>
      <c r="U24" s="447">
        <f t="shared" si="9"/>
        <v>1</v>
      </c>
      <c r="V24" s="446">
        <v>28</v>
      </c>
      <c r="W24" s="447">
        <f t="shared" si="10"/>
        <v>1</v>
      </c>
      <c r="X24" s="448">
        <v>22</v>
      </c>
      <c r="Y24" s="447">
        <f t="shared" si="11"/>
        <v>1</v>
      </c>
      <c r="Z24" s="448">
        <v>34</v>
      </c>
      <c r="AA24" s="447">
        <f t="shared" si="12"/>
        <v>1</v>
      </c>
      <c r="AB24" s="448">
        <v>24</v>
      </c>
      <c r="AC24" s="447">
        <f t="shared" si="13"/>
        <v>1</v>
      </c>
      <c r="AD24" s="448"/>
      <c r="AE24" s="449"/>
      <c r="AF24" s="448"/>
      <c r="AG24" s="449"/>
      <c r="AH24" s="448"/>
      <c r="AI24" s="449"/>
      <c r="AJ24" s="450">
        <f t="shared" si="14"/>
        <v>361</v>
      </c>
      <c r="AK24" s="451">
        <f t="shared" si="15"/>
        <v>12</v>
      </c>
      <c r="AL24" s="446">
        <v>2</v>
      </c>
      <c r="AM24" s="446">
        <v>19</v>
      </c>
      <c r="AN24" s="451">
        <f t="shared" si="16"/>
        <v>21</v>
      </c>
      <c r="AO24" s="493">
        <f t="shared" si="17"/>
        <v>2</v>
      </c>
      <c r="AP24" s="494">
        <f>ROUND(((((I24+K24)*30)+(H24+J24))/50+(((M24+O24+Q24+U24+W24+S24)*40)+(L24+N24+P24+R24+T24+V24))/50+(Y24+AA24+AC24+AE24+AG24+AI24)*2),0)</f>
        <v>18</v>
      </c>
      <c r="AQ24" s="495">
        <f t="shared" si="18"/>
        <v>20</v>
      </c>
      <c r="AR24" s="496">
        <f t="shared" si="19"/>
        <v>0</v>
      </c>
      <c r="AS24" s="496">
        <f t="shared" si="20"/>
        <v>1</v>
      </c>
      <c r="AT24" s="496">
        <f t="shared" si="21"/>
        <v>1</v>
      </c>
      <c r="AU24" s="497">
        <f t="shared" si="22"/>
        <v>5</v>
      </c>
      <c r="AV24" s="446"/>
      <c r="AW24" s="446"/>
      <c r="AX24" s="446"/>
      <c r="AY24" s="446"/>
      <c r="AZ24" s="451">
        <f t="shared" si="23"/>
        <v>1</v>
      </c>
      <c r="BA24" s="455">
        <f t="shared" si="24"/>
        <v>5</v>
      </c>
      <c r="BB24" s="446"/>
      <c r="BC24" s="415"/>
      <c r="BD24" s="415">
        <f t="shared" si="25"/>
        <v>2</v>
      </c>
      <c r="BE24" s="415">
        <f t="shared" si="26"/>
        <v>6</v>
      </c>
      <c r="BF24" s="433"/>
      <c r="BG24" s="433"/>
      <c r="BH24" s="433">
        <v>1</v>
      </c>
      <c r="BI24" s="433">
        <v>3</v>
      </c>
      <c r="BJ24" s="433"/>
      <c r="BK24" s="433"/>
      <c r="BL24" s="433">
        <v>3</v>
      </c>
      <c r="BM24" s="433"/>
      <c r="BN24" s="433">
        <v>2</v>
      </c>
      <c r="BO24" s="434"/>
      <c r="BP24" s="434"/>
      <c r="BQ24" s="434"/>
      <c r="BR24" s="433">
        <v>2</v>
      </c>
      <c r="BS24" s="433">
        <v>1</v>
      </c>
      <c r="BT24" s="433">
        <v>1</v>
      </c>
      <c r="BU24" s="433">
        <v>1</v>
      </c>
      <c r="BV24" s="433">
        <v>1</v>
      </c>
      <c r="BW24" s="433"/>
      <c r="BX24" s="433"/>
      <c r="BY24" s="433"/>
      <c r="BZ24" s="433"/>
      <c r="CA24" s="433">
        <v>2</v>
      </c>
      <c r="CB24" s="433"/>
      <c r="CC24" s="433">
        <v>2</v>
      </c>
      <c r="CD24" s="433"/>
      <c r="CE24" s="433"/>
      <c r="CF24" s="433"/>
      <c r="CG24" s="433"/>
      <c r="CH24" s="435">
        <v>0</v>
      </c>
      <c r="CI24" s="435"/>
      <c r="CJ24" s="436">
        <f t="shared" si="27"/>
        <v>19</v>
      </c>
      <c r="CK24" s="433">
        <f t="shared" si="38"/>
        <v>2</v>
      </c>
      <c r="CL24" s="433">
        <f t="shared" si="39"/>
        <v>18</v>
      </c>
      <c r="CM24" s="437">
        <f t="shared" si="28"/>
        <v>20</v>
      </c>
      <c r="CN24" s="438">
        <f t="shared" si="29"/>
        <v>-1</v>
      </c>
      <c r="CO24" s="439">
        <f t="shared" si="30"/>
        <v>0</v>
      </c>
      <c r="CP24" s="438">
        <f t="shared" si="31"/>
        <v>-1</v>
      </c>
      <c r="CQ24" s="440"/>
      <c r="CR24" s="440"/>
      <c r="CS24" s="440"/>
      <c r="CT24" s="440"/>
      <c r="CU24" s="440"/>
      <c r="CV24" s="440"/>
      <c r="CW24" s="440"/>
      <c r="CX24" s="441"/>
      <c r="CY24" s="441"/>
      <c r="CZ24" s="441"/>
      <c r="DA24" s="440"/>
      <c r="DB24" s="440"/>
      <c r="DC24" s="440"/>
      <c r="DD24" s="440"/>
      <c r="DE24" s="440"/>
      <c r="DF24" s="440"/>
      <c r="DG24" s="440"/>
      <c r="DH24" s="440"/>
      <c r="DI24" s="440"/>
      <c r="DJ24" s="440"/>
      <c r="DK24" s="440"/>
      <c r="DL24" s="440"/>
      <c r="DM24" s="440"/>
      <c r="DN24" s="440"/>
      <c r="DO24" s="440"/>
      <c r="DP24" s="440"/>
      <c r="DQ24" s="425">
        <f t="shared" si="32"/>
        <v>0</v>
      </c>
      <c r="DR24" s="442"/>
      <c r="DS24" s="442"/>
      <c r="DT24" s="440">
        <f t="shared" si="44"/>
        <v>0</v>
      </c>
      <c r="DU24" s="440">
        <f t="shared" si="45"/>
        <v>0</v>
      </c>
      <c r="DV24" s="440">
        <f t="shared" si="46"/>
        <v>0</v>
      </c>
      <c r="DW24" s="440">
        <f t="shared" si="47"/>
        <v>0</v>
      </c>
      <c r="DX24" s="427">
        <f t="shared" si="33"/>
        <v>-1</v>
      </c>
      <c r="DY24" s="428">
        <f t="shared" si="34"/>
        <v>-5</v>
      </c>
      <c r="DZ24" s="518"/>
      <c r="EA24" s="518"/>
      <c r="EB24" s="518"/>
      <c r="EC24" s="518"/>
      <c r="ED24" s="518"/>
      <c r="EE24" s="518"/>
      <c r="EF24" s="518"/>
      <c r="EG24" s="518"/>
      <c r="EH24" s="518"/>
      <c r="EI24" s="518"/>
      <c r="EJ24" s="518"/>
      <c r="EK24" s="518"/>
      <c r="EL24" s="518"/>
      <c r="EM24" s="518"/>
      <c r="EN24" s="518"/>
      <c r="EO24" s="518"/>
      <c r="EP24" s="518"/>
      <c r="EQ24" s="518"/>
      <c r="ER24" s="518"/>
      <c r="ES24" s="518"/>
      <c r="ET24" s="518"/>
      <c r="EU24" s="518"/>
      <c r="EV24" s="518"/>
      <c r="EW24" s="518"/>
      <c r="EX24" s="518"/>
      <c r="EY24" s="518"/>
      <c r="EZ24" s="431">
        <f t="shared" si="35"/>
        <v>0</v>
      </c>
      <c r="FB24" s="445">
        <f t="shared" si="36"/>
        <v>0</v>
      </c>
    </row>
    <row r="25" spans="1:158" s="395" customFormat="1">
      <c r="A25" s="446">
        <v>14</v>
      </c>
      <c r="B25" s="446" t="str">
        <f>[1]เตรียมข้อมูล!B18</f>
        <v>วัดหานโพธิ์</v>
      </c>
      <c r="C25" s="446" t="str">
        <f>[1]เตรียมข้อมูล!C18</f>
        <v>เขาชัยสน</v>
      </c>
      <c r="D25" s="446"/>
      <c r="E25" s="384">
        <v>25</v>
      </c>
      <c r="F25" s="384">
        <v>4</v>
      </c>
      <c r="G25" s="384" t="s">
        <v>104</v>
      </c>
      <c r="H25" s="446">
        <v>4</v>
      </c>
      <c r="I25" s="447">
        <f t="shared" si="3"/>
        <v>1</v>
      </c>
      <c r="J25" s="446">
        <v>4</v>
      </c>
      <c r="K25" s="447">
        <f t="shared" si="4"/>
        <v>1</v>
      </c>
      <c r="L25" s="446">
        <v>20</v>
      </c>
      <c r="M25" s="447">
        <f t="shared" si="5"/>
        <v>1</v>
      </c>
      <c r="N25" s="446">
        <v>12</v>
      </c>
      <c r="O25" s="447">
        <f t="shared" si="6"/>
        <v>1</v>
      </c>
      <c r="P25" s="446">
        <v>11</v>
      </c>
      <c r="Q25" s="447">
        <f t="shared" si="7"/>
        <v>1</v>
      </c>
      <c r="R25" s="446">
        <v>14</v>
      </c>
      <c r="S25" s="447">
        <f t="shared" si="8"/>
        <v>1</v>
      </c>
      <c r="T25" s="446">
        <v>9</v>
      </c>
      <c r="U25" s="447">
        <f t="shared" si="9"/>
        <v>1</v>
      </c>
      <c r="V25" s="446">
        <v>7</v>
      </c>
      <c r="W25" s="447">
        <f t="shared" si="10"/>
        <v>1</v>
      </c>
      <c r="X25" s="448">
        <v>0</v>
      </c>
      <c r="Y25" s="447">
        <f t="shared" si="11"/>
        <v>0</v>
      </c>
      <c r="Z25" s="448">
        <v>0</v>
      </c>
      <c r="AA25" s="447">
        <f t="shared" si="12"/>
        <v>0</v>
      </c>
      <c r="AB25" s="448">
        <v>0</v>
      </c>
      <c r="AC25" s="447">
        <f t="shared" si="13"/>
        <v>0</v>
      </c>
      <c r="AD25" s="448"/>
      <c r="AE25" s="449"/>
      <c r="AF25" s="448"/>
      <c r="AG25" s="449"/>
      <c r="AH25" s="448"/>
      <c r="AI25" s="449"/>
      <c r="AJ25" s="450">
        <f t="shared" si="14"/>
        <v>81</v>
      </c>
      <c r="AK25" s="451">
        <f t="shared" si="15"/>
        <v>8</v>
      </c>
      <c r="AL25" s="446">
        <v>1</v>
      </c>
      <c r="AM25" s="446">
        <v>7</v>
      </c>
      <c r="AN25" s="451">
        <f t="shared" si="16"/>
        <v>8</v>
      </c>
      <c r="AO25" s="493">
        <f t="shared" si="17"/>
        <v>1</v>
      </c>
      <c r="AP25" s="498">
        <f t="shared" ref="AP25:AP31" si="48">IF((H25+J25+L25+N25+P25+R25+T25+V25)&lt;=0,0,IF((H25+J25+L25+N25+P25+R25+T25+V25)&lt;=20,1,IF((H25+J25+L25+N25+P25+R25+T25+V25)&lt;=40,2,IF((H25+J25+L25+N25+P25+R25+T25+V25)&lt;=60,3,IF((H25+J25+L25+N25+P25+R25+T25+V25)&lt;=80,4,IF((H25+J25+L25+N25+P25+R25+T25+V25)&lt;=100,5,IF((H25+J25+L25+N25+P25+R25+T25+V25)&lt;=120,6,0)))))))+((Y25+AA25+AC25+AE25+AG25+AI25)*2)</f>
        <v>5</v>
      </c>
      <c r="AQ25" s="495">
        <f t="shared" si="18"/>
        <v>6</v>
      </c>
      <c r="AR25" s="496">
        <f t="shared" si="19"/>
        <v>0</v>
      </c>
      <c r="AS25" s="496">
        <f t="shared" si="20"/>
        <v>2</v>
      </c>
      <c r="AT25" s="496">
        <f t="shared" si="21"/>
        <v>2</v>
      </c>
      <c r="AU25" s="497">
        <f t="shared" si="22"/>
        <v>33.333333333333329</v>
      </c>
      <c r="AV25" s="446"/>
      <c r="AW25" s="446"/>
      <c r="AX25" s="446"/>
      <c r="AY25" s="446"/>
      <c r="AZ25" s="451">
        <f t="shared" si="23"/>
        <v>2</v>
      </c>
      <c r="BA25" s="455">
        <f t="shared" si="24"/>
        <v>33.333333333333329</v>
      </c>
      <c r="BB25" s="446"/>
      <c r="BC25" s="415"/>
      <c r="BD25" s="415">
        <f t="shared" si="25"/>
        <v>1</v>
      </c>
      <c r="BE25" s="415">
        <f t="shared" si="26"/>
        <v>5</v>
      </c>
      <c r="BF25" s="433"/>
      <c r="BG25" s="433"/>
      <c r="BH25" s="433">
        <v>1</v>
      </c>
      <c r="BI25" s="433">
        <v>2</v>
      </c>
      <c r="BJ25" s="433">
        <v>1</v>
      </c>
      <c r="BK25" s="433">
        <v>1</v>
      </c>
      <c r="BL25" s="433">
        <v>1</v>
      </c>
      <c r="BM25" s="433"/>
      <c r="BN25" s="433">
        <v>1</v>
      </c>
      <c r="BO25" s="434"/>
      <c r="BP25" s="434"/>
      <c r="BQ25" s="434"/>
      <c r="BR25" s="433"/>
      <c r="BS25" s="433"/>
      <c r="BT25" s="433"/>
      <c r="BU25" s="433"/>
      <c r="BV25" s="433"/>
      <c r="BW25" s="433"/>
      <c r="BX25" s="433"/>
      <c r="BY25" s="433"/>
      <c r="BZ25" s="433"/>
      <c r="CA25" s="433">
        <v>1</v>
      </c>
      <c r="CB25" s="433"/>
      <c r="CC25" s="433"/>
      <c r="CD25" s="433"/>
      <c r="CE25" s="433"/>
      <c r="CF25" s="433"/>
      <c r="CG25" s="433"/>
      <c r="CH25" s="435">
        <v>0</v>
      </c>
      <c r="CI25" s="435"/>
      <c r="CJ25" s="436">
        <f t="shared" si="27"/>
        <v>8</v>
      </c>
      <c r="CK25" s="433">
        <f t="shared" si="38"/>
        <v>1</v>
      </c>
      <c r="CL25" s="433">
        <f t="shared" si="39"/>
        <v>5</v>
      </c>
      <c r="CM25" s="437">
        <f t="shared" si="28"/>
        <v>6</v>
      </c>
      <c r="CN25" s="438">
        <f t="shared" si="29"/>
        <v>0</v>
      </c>
      <c r="CO25" s="439">
        <f t="shared" si="30"/>
        <v>2</v>
      </c>
      <c r="CP25" s="438">
        <f t="shared" si="31"/>
        <v>2</v>
      </c>
      <c r="CQ25" s="440"/>
      <c r="CR25" s="440"/>
      <c r="CS25" s="440"/>
      <c r="CT25" s="440"/>
      <c r="CU25" s="440"/>
      <c r="CV25" s="440"/>
      <c r="CW25" s="440"/>
      <c r="CX25" s="441"/>
      <c r="CY25" s="441"/>
      <c r="CZ25" s="441"/>
      <c r="DA25" s="440"/>
      <c r="DB25" s="440"/>
      <c r="DC25" s="440"/>
      <c r="DD25" s="440"/>
      <c r="DE25" s="440"/>
      <c r="DF25" s="440"/>
      <c r="DG25" s="440"/>
      <c r="DH25" s="440"/>
      <c r="DI25" s="440"/>
      <c r="DJ25" s="440"/>
      <c r="DK25" s="440"/>
      <c r="DL25" s="440"/>
      <c r="DM25" s="440"/>
      <c r="DN25" s="440"/>
      <c r="DO25" s="440"/>
      <c r="DP25" s="440"/>
      <c r="DQ25" s="425">
        <f t="shared" si="32"/>
        <v>0</v>
      </c>
      <c r="DR25" s="442"/>
      <c r="DS25" s="442"/>
      <c r="DT25" s="440">
        <f t="shared" si="44"/>
        <v>0</v>
      </c>
      <c r="DU25" s="440">
        <f t="shared" si="45"/>
        <v>0</v>
      </c>
      <c r="DV25" s="440">
        <f t="shared" si="46"/>
        <v>0</v>
      </c>
      <c r="DW25" s="440">
        <f t="shared" si="47"/>
        <v>0</v>
      </c>
      <c r="DX25" s="427">
        <f t="shared" si="33"/>
        <v>2</v>
      </c>
      <c r="DY25" s="428">
        <f t="shared" si="34"/>
        <v>33.333333333333329</v>
      </c>
      <c r="DZ25" s="518"/>
      <c r="EA25" s="518"/>
      <c r="EB25" s="518"/>
      <c r="EC25" s="518"/>
      <c r="ED25" s="518"/>
      <c r="EE25" s="518"/>
      <c r="EF25" s="518"/>
      <c r="EG25" s="518"/>
      <c r="EH25" s="518"/>
      <c r="EI25" s="518"/>
      <c r="EJ25" s="518"/>
      <c r="EK25" s="518"/>
      <c r="EL25" s="518"/>
      <c r="EM25" s="518"/>
      <c r="EN25" s="518"/>
      <c r="EO25" s="518"/>
      <c r="EP25" s="518"/>
      <c r="EQ25" s="518"/>
      <c r="ER25" s="518"/>
      <c r="ES25" s="518"/>
      <c r="ET25" s="518"/>
      <c r="EU25" s="518"/>
      <c r="EV25" s="518"/>
      <c r="EW25" s="518"/>
      <c r="EX25" s="518"/>
      <c r="EY25" s="518"/>
      <c r="EZ25" s="431">
        <f t="shared" si="35"/>
        <v>0</v>
      </c>
      <c r="FB25" s="445">
        <f t="shared" si="36"/>
        <v>0</v>
      </c>
    </row>
    <row r="26" spans="1:158" s="395" customFormat="1">
      <c r="A26" s="446">
        <v>15</v>
      </c>
      <c r="B26" s="446" t="str">
        <f>[1]เตรียมข้อมูล!B19</f>
        <v>บ้านแหลมดิน (หัสนันท์อุปถัมภ์)</v>
      </c>
      <c r="C26" s="446" t="str">
        <f>[1]เตรียมข้อมูล!C19</f>
        <v>เขาชัยสน</v>
      </c>
      <c r="D26" s="446"/>
      <c r="E26" s="384">
        <v>21</v>
      </c>
      <c r="F26" s="384">
        <v>4</v>
      </c>
      <c r="G26" s="384" t="s">
        <v>104</v>
      </c>
      <c r="H26" s="446">
        <v>0</v>
      </c>
      <c r="I26" s="447">
        <f t="shared" si="3"/>
        <v>0</v>
      </c>
      <c r="J26" s="446">
        <v>0</v>
      </c>
      <c r="K26" s="447">
        <f t="shared" si="4"/>
        <v>0</v>
      </c>
      <c r="L26" s="446">
        <v>7</v>
      </c>
      <c r="M26" s="447">
        <f t="shared" si="5"/>
        <v>1</v>
      </c>
      <c r="N26" s="446">
        <v>7</v>
      </c>
      <c r="O26" s="447">
        <f t="shared" si="6"/>
        <v>1</v>
      </c>
      <c r="P26" s="446">
        <v>5</v>
      </c>
      <c r="Q26" s="447">
        <f t="shared" si="7"/>
        <v>1</v>
      </c>
      <c r="R26" s="446">
        <v>5</v>
      </c>
      <c r="S26" s="447">
        <f t="shared" si="8"/>
        <v>1</v>
      </c>
      <c r="T26" s="446">
        <v>7</v>
      </c>
      <c r="U26" s="447">
        <f t="shared" si="9"/>
        <v>1</v>
      </c>
      <c r="V26" s="446">
        <v>6</v>
      </c>
      <c r="W26" s="447">
        <f t="shared" si="10"/>
        <v>1</v>
      </c>
      <c r="X26" s="448">
        <v>0</v>
      </c>
      <c r="Y26" s="447">
        <f t="shared" si="11"/>
        <v>0</v>
      </c>
      <c r="Z26" s="448">
        <v>0</v>
      </c>
      <c r="AA26" s="447">
        <f t="shared" si="12"/>
        <v>0</v>
      </c>
      <c r="AB26" s="448">
        <v>0</v>
      </c>
      <c r="AC26" s="447">
        <f t="shared" si="13"/>
        <v>0</v>
      </c>
      <c r="AD26" s="448"/>
      <c r="AE26" s="449"/>
      <c r="AF26" s="448"/>
      <c r="AG26" s="449"/>
      <c r="AH26" s="448"/>
      <c r="AI26" s="449"/>
      <c r="AJ26" s="450">
        <f t="shared" si="14"/>
        <v>37</v>
      </c>
      <c r="AK26" s="451">
        <f t="shared" si="15"/>
        <v>6</v>
      </c>
      <c r="AL26" s="446">
        <v>1</v>
      </c>
      <c r="AM26" s="446">
        <v>4</v>
      </c>
      <c r="AN26" s="451">
        <f t="shared" si="16"/>
        <v>5</v>
      </c>
      <c r="AO26" s="493">
        <f t="shared" si="17"/>
        <v>1</v>
      </c>
      <c r="AP26" s="498">
        <f t="shared" si="48"/>
        <v>2</v>
      </c>
      <c r="AQ26" s="495">
        <f t="shared" si="18"/>
        <v>3</v>
      </c>
      <c r="AR26" s="496">
        <f t="shared" si="19"/>
        <v>0</v>
      </c>
      <c r="AS26" s="496">
        <f t="shared" si="20"/>
        <v>2</v>
      </c>
      <c r="AT26" s="496">
        <f t="shared" si="21"/>
        <v>2</v>
      </c>
      <c r="AU26" s="497">
        <f t="shared" si="22"/>
        <v>66.666666666666657</v>
      </c>
      <c r="AV26" s="446"/>
      <c r="AW26" s="446"/>
      <c r="AX26" s="446"/>
      <c r="AY26" s="446"/>
      <c r="AZ26" s="451">
        <f t="shared" si="23"/>
        <v>2</v>
      </c>
      <c r="BA26" s="455">
        <f t="shared" si="24"/>
        <v>66.666666666666657</v>
      </c>
      <c r="BB26" s="446"/>
      <c r="BC26" s="415"/>
      <c r="BD26" s="415">
        <f t="shared" si="25"/>
        <v>1</v>
      </c>
      <c r="BE26" s="415">
        <f t="shared" si="26"/>
        <v>2</v>
      </c>
      <c r="BF26" s="433"/>
      <c r="BG26" s="433"/>
      <c r="BH26" s="433">
        <v>0</v>
      </c>
      <c r="BI26" s="433">
        <v>0</v>
      </c>
      <c r="BJ26" s="433">
        <v>1</v>
      </c>
      <c r="BK26" s="433">
        <v>1</v>
      </c>
      <c r="BL26" s="433">
        <v>1</v>
      </c>
      <c r="BM26" s="433">
        <v>0</v>
      </c>
      <c r="BN26" s="433">
        <v>1</v>
      </c>
      <c r="BO26" s="434">
        <v>0</v>
      </c>
      <c r="BP26" s="434">
        <v>0</v>
      </c>
      <c r="BQ26" s="434">
        <v>0</v>
      </c>
      <c r="BR26" s="433">
        <v>0</v>
      </c>
      <c r="BS26" s="433">
        <v>1</v>
      </c>
      <c r="BT26" s="433">
        <v>0</v>
      </c>
      <c r="BU26" s="433">
        <v>0</v>
      </c>
      <c r="BV26" s="433">
        <v>0</v>
      </c>
      <c r="BW26" s="433">
        <v>0</v>
      </c>
      <c r="BX26" s="433">
        <v>0</v>
      </c>
      <c r="BY26" s="433">
        <v>0</v>
      </c>
      <c r="BZ26" s="433">
        <v>0</v>
      </c>
      <c r="CA26" s="433">
        <v>0</v>
      </c>
      <c r="CB26" s="433">
        <v>0</v>
      </c>
      <c r="CC26" s="433">
        <v>0</v>
      </c>
      <c r="CD26" s="433">
        <v>0</v>
      </c>
      <c r="CE26" s="433">
        <v>0</v>
      </c>
      <c r="CF26" s="433">
        <v>0</v>
      </c>
      <c r="CG26" s="433">
        <v>0</v>
      </c>
      <c r="CH26" s="435">
        <v>0</v>
      </c>
      <c r="CI26" s="435"/>
      <c r="CJ26" s="436">
        <f t="shared" si="27"/>
        <v>5</v>
      </c>
      <c r="CK26" s="433">
        <f t="shared" si="38"/>
        <v>1</v>
      </c>
      <c r="CL26" s="433">
        <f t="shared" si="39"/>
        <v>2</v>
      </c>
      <c r="CM26" s="437">
        <f t="shared" si="28"/>
        <v>3</v>
      </c>
      <c r="CN26" s="438">
        <f t="shared" si="29"/>
        <v>-1</v>
      </c>
      <c r="CO26" s="439">
        <f t="shared" si="30"/>
        <v>3</v>
      </c>
      <c r="CP26" s="438">
        <f t="shared" si="31"/>
        <v>2</v>
      </c>
      <c r="CQ26" s="440"/>
      <c r="CR26" s="440"/>
      <c r="CS26" s="440"/>
      <c r="CT26" s="440"/>
      <c r="CU26" s="440"/>
      <c r="CV26" s="440"/>
      <c r="CW26" s="440"/>
      <c r="CX26" s="441"/>
      <c r="CY26" s="441"/>
      <c r="CZ26" s="441"/>
      <c r="DA26" s="440"/>
      <c r="DB26" s="440"/>
      <c r="DC26" s="440"/>
      <c r="DD26" s="440"/>
      <c r="DE26" s="440"/>
      <c r="DF26" s="440"/>
      <c r="DG26" s="440"/>
      <c r="DH26" s="440"/>
      <c r="DI26" s="440"/>
      <c r="DJ26" s="440"/>
      <c r="DK26" s="440"/>
      <c r="DL26" s="440"/>
      <c r="DM26" s="440"/>
      <c r="DN26" s="440"/>
      <c r="DO26" s="440"/>
      <c r="DP26" s="440"/>
      <c r="DQ26" s="425">
        <f t="shared" si="32"/>
        <v>0</v>
      </c>
      <c r="DR26" s="442"/>
      <c r="DS26" s="442"/>
      <c r="DT26" s="440">
        <f t="shared" si="44"/>
        <v>0</v>
      </c>
      <c r="DU26" s="440">
        <f t="shared" si="45"/>
        <v>0</v>
      </c>
      <c r="DV26" s="440">
        <f t="shared" si="46"/>
        <v>0</v>
      </c>
      <c r="DW26" s="440">
        <f t="shared" si="47"/>
        <v>0</v>
      </c>
      <c r="DX26" s="427">
        <f t="shared" si="33"/>
        <v>2</v>
      </c>
      <c r="DY26" s="428">
        <f t="shared" si="34"/>
        <v>66.666666666666657</v>
      </c>
      <c r="DZ26" s="519"/>
      <c r="EA26" s="519"/>
      <c r="EB26" s="519"/>
      <c r="EC26" s="519"/>
      <c r="ED26" s="519"/>
      <c r="EE26" s="519"/>
      <c r="EF26" s="519"/>
      <c r="EG26" s="519"/>
      <c r="EH26" s="519"/>
      <c r="EI26" s="519"/>
      <c r="EJ26" s="519"/>
      <c r="EK26" s="519"/>
      <c r="EL26" s="519"/>
      <c r="EM26" s="519"/>
      <c r="EN26" s="519"/>
      <c r="EO26" s="519"/>
      <c r="EP26" s="519"/>
      <c r="EQ26" s="519"/>
      <c r="ER26" s="519"/>
      <c r="ES26" s="519"/>
      <c r="ET26" s="519"/>
      <c r="EU26" s="519"/>
      <c r="EV26" s="519"/>
      <c r="EW26" s="519"/>
      <c r="EX26" s="519"/>
      <c r="EY26" s="519"/>
      <c r="EZ26" s="431">
        <f t="shared" si="35"/>
        <v>0</v>
      </c>
      <c r="FB26" s="445">
        <f t="shared" si="36"/>
        <v>0</v>
      </c>
    </row>
    <row r="27" spans="1:158" s="395" customFormat="1">
      <c r="A27" s="446">
        <v>16</v>
      </c>
      <c r="B27" s="446" t="str">
        <f>[1]เตรียมข้อมูล!B20</f>
        <v>บ้านคลองขุด</v>
      </c>
      <c r="C27" s="446" t="str">
        <f>[1]เตรียมข้อมูล!C20</f>
        <v>เขาชัยสน</v>
      </c>
      <c r="D27" s="446"/>
      <c r="E27" s="384">
        <v>33</v>
      </c>
      <c r="F27" s="384">
        <v>4</v>
      </c>
      <c r="G27" s="384" t="s">
        <v>104</v>
      </c>
      <c r="H27" s="446">
        <v>0</v>
      </c>
      <c r="I27" s="447">
        <f t="shared" si="3"/>
        <v>0</v>
      </c>
      <c r="J27" s="446">
        <v>0</v>
      </c>
      <c r="K27" s="447">
        <f t="shared" si="4"/>
        <v>0</v>
      </c>
      <c r="L27" s="446">
        <v>7</v>
      </c>
      <c r="M27" s="447">
        <f t="shared" si="5"/>
        <v>1</v>
      </c>
      <c r="N27" s="446">
        <v>11</v>
      </c>
      <c r="O27" s="447">
        <f t="shared" si="6"/>
        <v>1</v>
      </c>
      <c r="P27" s="446">
        <v>5</v>
      </c>
      <c r="Q27" s="447">
        <f t="shared" si="7"/>
        <v>1</v>
      </c>
      <c r="R27" s="446">
        <v>8</v>
      </c>
      <c r="S27" s="447">
        <f t="shared" si="8"/>
        <v>1</v>
      </c>
      <c r="T27" s="446">
        <v>11</v>
      </c>
      <c r="U27" s="447">
        <f t="shared" si="9"/>
        <v>1</v>
      </c>
      <c r="V27" s="446">
        <v>9</v>
      </c>
      <c r="W27" s="447">
        <f t="shared" si="10"/>
        <v>1</v>
      </c>
      <c r="X27" s="448">
        <v>0</v>
      </c>
      <c r="Y27" s="447">
        <f t="shared" si="11"/>
        <v>0</v>
      </c>
      <c r="Z27" s="448">
        <v>0</v>
      </c>
      <c r="AA27" s="447">
        <f t="shared" si="12"/>
        <v>0</v>
      </c>
      <c r="AB27" s="448">
        <v>0</v>
      </c>
      <c r="AC27" s="447">
        <f t="shared" si="13"/>
        <v>0</v>
      </c>
      <c r="AD27" s="448"/>
      <c r="AE27" s="449"/>
      <c r="AF27" s="448"/>
      <c r="AG27" s="449"/>
      <c r="AH27" s="448"/>
      <c r="AI27" s="449"/>
      <c r="AJ27" s="450">
        <f t="shared" si="14"/>
        <v>51</v>
      </c>
      <c r="AK27" s="451">
        <f t="shared" si="15"/>
        <v>6</v>
      </c>
      <c r="AL27" s="446">
        <v>1</v>
      </c>
      <c r="AM27" s="446">
        <v>6</v>
      </c>
      <c r="AN27" s="451">
        <f t="shared" si="16"/>
        <v>7</v>
      </c>
      <c r="AO27" s="493">
        <f t="shared" si="17"/>
        <v>1</v>
      </c>
      <c r="AP27" s="498">
        <f t="shared" si="48"/>
        <v>3</v>
      </c>
      <c r="AQ27" s="495">
        <f t="shared" si="18"/>
        <v>4</v>
      </c>
      <c r="AR27" s="496">
        <f t="shared" si="19"/>
        <v>0</v>
      </c>
      <c r="AS27" s="496">
        <f t="shared" si="20"/>
        <v>3</v>
      </c>
      <c r="AT27" s="496">
        <f t="shared" si="21"/>
        <v>3</v>
      </c>
      <c r="AU27" s="497">
        <f t="shared" si="22"/>
        <v>75</v>
      </c>
      <c r="AV27" s="446"/>
      <c r="AW27" s="446"/>
      <c r="AX27" s="446"/>
      <c r="AY27" s="446"/>
      <c r="AZ27" s="451">
        <f t="shared" si="23"/>
        <v>3</v>
      </c>
      <c r="BA27" s="455">
        <f t="shared" si="24"/>
        <v>75</v>
      </c>
      <c r="BB27" s="446"/>
      <c r="BC27" s="415"/>
      <c r="BD27" s="415">
        <f t="shared" si="25"/>
        <v>1</v>
      </c>
      <c r="BE27" s="415">
        <f t="shared" si="26"/>
        <v>3</v>
      </c>
      <c r="BF27" s="433"/>
      <c r="BG27" s="433"/>
      <c r="BH27" s="433">
        <v>1</v>
      </c>
      <c r="BI27" s="433"/>
      <c r="BJ27" s="433">
        <v>1</v>
      </c>
      <c r="BK27" s="433">
        <v>1</v>
      </c>
      <c r="BL27" s="433">
        <v>1</v>
      </c>
      <c r="BM27" s="433"/>
      <c r="BN27" s="433">
        <v>1</v>
      </c>
      <c r="BO27" s="434"/>
      <c r="BP27" s="434"/>
      <c r="BQ27" s="434"/>
      <c r="BR27" s="433"/>
      <c r="BS27" s="433">
        <v>1</v>
      </c>
      <c r="BT27" s="433"/>
      <c r="BU27" s="433"/>
      <c r="BV27" s="433"/>
      <c r="BW27" s="433"/>
      <c r="BX27" s="433"/>
      <c r="BY27" s="433"/>
      <c r="BZ27" s="433"/>
      <c r="CA27" s="433">
        <v>1</v>
      </c>
      <c r="CB27" s="433"/>
      <c r="CC27" s="433"/>
      <c r="CD27" s="433"/>
      <c r="CE27" s="433"/>
      <c r="CF27" s="433"/>
      <c r="CG27" s="433"/>
      <c r="CH27" s="435">
        <v>0</v>
      </c>
      <c r="CI27" s="435"/>
      <c r="CJ27" s="436">
        <f t="shared" si="27"/>
        <v>7</v>
      </c>
      <c r="CK27" s="433">
        <f t="shared" si="38"/>
        <v>1</v>
      </c>
      <c r="CL27" s="433">
        <f t="shared" si="39"/>
        <v>3</v>
      </c>
      <c r="CM27" s="437">
        <f t="shared" si="28"/>
        <v>4</v>
      </c>
      <c r="CN27" s="438">
        <f t="shared" si="29"/>
        <v>0</v>
      </c>
      <c r="CO27" s="439">
        <f t="shared" si="30"/>
        <v>3</v>
      </c>
      <c r="CP27" s="438">
        <f t="shared" si="31"/>
        <v>3</v>
      </c>
      <c r="CQ27" s="440"/>
      <c r="CR27" s="440"/>
      <c r="CS27" s="440"/>
      <c r="CT27" s="440"/>
      <c r="CU27" s="440"/>
      <c r="CV27" s="440"/>
      <c r="CW27" s="440"/>
      <c r="CX27" s="441"/>
      <c r="CY27" s="441"/>
      <c r="CZ27" s="441"/>
      <c r="DA27" s="440"/>
      <c r="DB27" s="440"/>
      <c r="DC27" s="440"/>
      <c r="DD27" s="440"/>
      <c r="DE27" s="440"/>
      <c r="DF27" s="440"/>
      <c r="DG27" s="440"/>
      <c r="DH27" s="440"/>
      <c r="DI27" s="440"/>
      <c r="DJ27" s="440"/>
      <c r="DK27" s="440"/>
      <c r="DL27" s="440"/>
      <c r="DM27" s="440"/>
      <c r="DN27" s="440"/>
      <c r="DO27" s="440"/>
      <c r="DP27" s="440"/>
      <c r="DQ27" s="425">
        <f t="shared" si="32"/>
        <v>0</v>
      </c>
      <c r="DR27" s="442"/>
      <c r="DS27" s="442"/>
      <c r="DT27" s="440">
        <f t="shared" si="44"/>
        <v>0</v>
      </c>
      <c r="DU27" s="440">
        <f t="shared" si="45"/>
        <v>0</v>
      </c>
      <c r="DV27" s="440">
        <f t="shared" si="46"/>
        <v>0</v>
      </c>
      <c r="DW27" s="440">
        <f t="shared" si="47"/>
        <v>0</v>
      </c>
      <c r="DX27" s="427">
        <f t="shared" si="33"/>
        <v>3</v>
      </c>
      <c r="DY27" s="428">
        <f t="shared" si="34"/>
        <v>75</v>
      </c>
      <c r="DZ27" s="519"/>
      <c r="EA27" s="519"/>
      <c r="EB27" s="519"/>
      <c r="EC27" s="519"/>
      <c r="ED27" s="519"/>
      <c r="EE27" s="519"/>
      <c r="EF27" s="519"/>
      <c r="EG27" s="519"/>
      <c r="EH27" s="519"/>
      <c r="EI27" s="519"/>
      <c r="EJ27" s="519"/>
      <c r="EK27" s="519"/>
      <c r="EL27" s="519"/>
      <c r="EM27" s="519"/>
      <c r="EN27" s="519"/>
      <c r="EO27" s="519"/>
      <c r="EP27" s="519"/>
      <c r="EQ27" s="519"/>
      <c r="ER27" s="519"/>
      <c r="ES27" s="519"/>
      <c r="ET27" s="519"/>
      <c r="EU27" s="519"/>
      <c r="EV27" s="519"/>
      <c r="EW27" s="519"/>
      <c r="EX27" s="519"/>
      <c r="EY27" s="519"/>
      <c r="EZ27" s="431">
        <f t="shared" si="35"/>
        <v>0</v>
      </c>
      <c r="FB27" s="445">
        <f t="shared" si="36"/>
        <v>0</v>
      </c>
    </row>
    <row r="28" spans="1:158" s="395" customFormat="1">
      <c r="A28" s="446">
        <v>17</v>
      </c>
      <c r="B28" s="446" t="str">
        <f>[1]เตรียมข้อมูล!B21</f>
        <v>ไทยรัฐวิทยา 23 (วัดโคกโหนด)</v>
      </c>
      <c r="C28" s="446" t="str">
        <f>[1]เตรียมข้อมูล!C21</f>
        <v>เขาชัยสน</v>
      </c>
      <c r="D28" s="446"/>
      <c r="E28" s="384">
        <v>25</v>
      </c>
      <c r="F28" s="384">
        <v>4</v>
      </c>
      <c r="G28" s="384" t="s">
        <v>104</v>
      </c>
      <c r="H28" s="446">
        <v>0</v>
      </c>
      <c r="I28" s="447">
        <f t="shared" si="3"/>
        <v>0</v>
      </c>
      <c r="J28" s="446">
        <v>0</v>
      </c>
      <c r="K28" s="447">
        <f t="shared" si="4"/>
        <v>0</v>
      </c>
      <c r="L28" s="446">
        <v>9</v>
      </c>
      <c r="M28" s="447">
        <f t="shared" si="5"/>
        <v>1</v>
      </c>
      <c r="N28" s="446">
        <v>13</v>
      </c>
      <c r="O28" s="447">
        <f t="shared" si="6"/>
        <v>1</v>
      </c>
      <c r="P28" s="446">
        <v>15</v>
      </c>
      <c r="Q28" s="447">
        <f t="shared" si="7"/>
        <v>1</v>
      </c>
      <c r="R28" s="446">
        <v>11</v>
      </c>
      <c r="S28" s="447">
        <f t="shared" si="8"/>
        <v>1</v>
      </c>
      <c r="T28" s="446">
        <v>22</v>
      </c>
      <c r="U28" s="447">
        <f t="shared" si="9"/>
        <v>1</v>
      </c>
      <c r="V28" s="446">
        <v>16</v>
      </c>
      <c r="W28" s="447">
        <f t="shared" si="10"/>
        <v>1</v>
      </c>
      <c r="X28" s="448">
        <v>0</v>
      </c>
      <c r="Y28" s="447">
        <f t="shared" si="11"/>
        <v>0</v>
      </c>
      <c r="Z28" s="448">
        <v>0</v>
      </c>
      <c r="AA28" s="447">
        <f t="shared" si="12"/>
        <v>0</v>
      </c>
      <c r="AB28" s="448">
        <v>0</v>
      </c>
      <c r="AC28" s="447">
        <f t="shared" si="13"/>
        <v>0</v>
      </c>
      <c r="AD28" s="448"/>
      <c r="AE28" s="449"/>
      <c r="AF28" s="448"/>
      <c r="AG28" s="449"/>
      <c r="AH28" s="448"/>
      <c r="AI28" s="449"/>
      <c r="AJ28" s="450">
        <f t="shared" si="14"/>
        <v>86</v>
      </c>
      <c r="AK28" s="451">
        <f t="shared" si="15"/>
        <v>6</v>
      </c>
      <c r="AL28" s="446">
        <v>1</v>
      </c>
      <c r="AM28" s="446">
        <v>9</v>
      </c>
      <c r="AN28" s="451">
        <f t="shared" si="16"/>
        <v>10</v>
      </c>
      <c r="AO28" s="493">
        <f t="shared" si="17"/>
        <v>1</v>
      </c>
      <c r="AP28" s="498">
        <f t="shared" si="48"/>
        <v>5</v>
      </c>
      <c r="AQ28" s="495">
        <f t="shared" si="18"/>
        <v>6</v>
      </c>
      <c r="AR28" s="496">
        <f t="shared" si="19"/>
        <v>0</v>
      </c>
      <c r="AS28" s="496">
        <f t="shared" si="20"/>
        <v>4</v>
      </c>
      <c r="AT28" s="496">
        <f t="shared" si="21"/>
        <v>4</v>
      </c>
      <c r="AU28" s="497">
        <f t="shared" si="22"/>
        <v>66.666666666666657</v>
      </c>
      <c r="AV28" s="446"/>
      <c r="AW28" s="446"/>
      <c r="AX28" s="446"/>
      <c r="AY28" s="446">
        <v>1</v>
      </c>
      <c r="AZ28" s="451">
        <f t="shared" si="23"/>
        <v>5</v>
      </c>
      <c r="BA28" s="455">
        <f t="shared" si="24"/>
        <v>83.333333333333343</v>
      </c>
      <c r="BB28" s="446"/>
      <c r="BC28" s="415"/>
      <c r="BD28" s="415">
        <f t="shared" si="25"/>
        <v>1</v>
      </c>
      <c r="BE28" s="415">
        <f t="shared" si="26"/>
        <v>5</v>
      </c>
      <c r="BF28" s="433"/>
      <c r="BG28" s="433"/>
      <c r="BH28" s="433">
        <v>1</v>
      </c>
      <c r="BI28" s="433">
        <v>0</v>
      </c>
      <c r="BJ28" s="433">
        <v>2</v>
      </c>
      <c r="BK28" s="433">
        <v>1</v>
      </c>
      <c r="BL28" s="433">
        <v>1</v>
      </c>
      <c r="BM28" s="433"/>
      <c r="BN28" s="433">
        <v>1</v>
      </c>
      <c r="BO28" s="434"/>
      <c r="BP28" s="434"/>
      <c r="BQ28" s="434"/>
      <c r="BR28" s="433"/>
      <c r="BS28" s="433">
        <v>1</v>
      </c>
      <c r="BT28" s="433"/>
      <c r="BU28" s="433">
        <v>1</v>
      </c>
      <c r="BV28" s="433"/>
      <c r="BW28" s="433"/>
      <c r="BX28" s="433"/>
      <c r="BY28" s="433"/>
      <c r="BZ28" s="433"/>
      <c r="CA28" s="433">
        <v>1</v>
      </c>
      <c r="CB28" s="433"/>
      <c r="CC28" s="433">
        <v>1</v>
      </c>
      <c r="CD28" s="433"/>
      <c r="CE28" s="433"/>
      <c r="CF28" s="433"/>
      <c r="CG28" s="433"/>
      <c r="CH28" s="435">
        <v>0</v>
      </c>
      <c r="CI28" s="435"/>
      <c r="CJ28" s="436">
        <f t="shared" si="27"/>
        <v>10</v>
      </c>
      <c r="CK28" s="433">
        <f t="shared" si="38"/>
        <v>1</v>
      </c>
      <c r="CL28" s="433">
        <f t="shared" si="39"/>
        <v>5</v>
      </c>
      <c r="CM28" s="437">
        <f t="shared" si="28"/>
        <v>6</v>
      </c>
      <c r="CN28" s="438">
        <f t="shared" si="29"/>
        <v>0</v>
      </c>
      <c r="CO28" s="439">
        <f t="shared" si="30"/>
        <v>4</v>
      </c>
      <c r="CP28" s="438">
        <f t="shared" si="31"/>
        <v>4</v>
      </c>
      <c r="CQ28" s="440"/>
      <c r="CR28" s="440"/>
      <c r="CS28" s="440"/>
      <c r="CT28" s="440"/>
      <c r="CU28" s="440"/>
      <c r="CV28" s="440"/>
      <c r="CW28" s="440"/>
      <c r="CX28" s="441"/>
      <c r="CY28" s="441"/>
      <c r="CZ28" s="441"/>
      <c r="DA28" s="440"/>
      <c r="DB28" s="440"/>
      <c r="DC28" s="440"/>
      <c r="DD28" s="440"/>
      <c r="DE28" s="440"/>
      <c r="DF28" s="440"/>
      <c r="DG28" s="440"/>
      <c r="DH28" s="440"/>
      <c r="DI28" s="440"/>
      <c r="DJ28" s="440"/>
      <c r="DK28" s="440"/>
      <c r="DL28" s="440"/>
      <c r="DM28" s="440"/>
      <c r="DN28" s="440"/>
      <c r="DO28" s="440"/>
      <c r="DP28" s="440"/>
      <c r="DQ28" s="425">
        <f t="shared" si="32"/>
        <v>0</v>
      </c>
      <c r="DR28" s="442"/>
      <c r="DS28" s="442"/>
      <c r="DT28" s="440">
        <f t="shared" si="44"/>
        <v>0</v>
      </c>
      <c r="DU28" s="440">
        <f t="shared" si="45"/>
        <v>0</v>
      </c>
      <c r="DV28" s="440">
        <f t="shared" si="46"/>
        <v>0</v>
      </c>
      <c r="DW28" s="440">
        <f t="shared" si="47"/>
        <v>1</v>
      </c>
      <c r="DX28" s="427">
        <f t="shared" si="33"/>
        <v>5</v>
      </c>
      <c r="DY28" s="428">
        <f t="shared" si="34"/>
        <v>83.333333333333343</v>
      </c>
      <c r="DZ28" s="519"/>
      <c r="EA28" s="519"/>
      <c r="EB28" s="519"/>
      <c r="EC28" s="519"/>
      <c r="ED28" s="519"/>
      <c r="EE28" s="519"/>
      <c r="EF28" s="519"/>
      <c r="EG28" s="519"/>
      <c r="EH28" s="519"/>
      <c r="EI28" s="519"/>
      <c r="EJ28" s="519"/>
      <c r="EK28" s="519"/>
      <c r="EL28" s="519"/>
      <c r="EM28" s="519"/>
      <c r="EN28" s="519"/>
      <c r="EO28" s="519"/>
      <c r="EP28" s="519"/>
      <c r="EQ28" s="519"/>
      <c r="ER28" s="519"/>
      <c r="ES28" s="519"/>
      <c r="ET28" s="519"/>
      <c r="EU28" s="519"/>
      <c r="EV28" s="519"/>
      <c r="EW28" s="519"/>
      <c r="EX28" s="519"/>
      <c r="EY28" s="519"/>
      <c r="EZ28" s="431">
        <f t="shared" si="35"/>
        <v>0</v>
      </c>
      <c r="FB28" s="445">
        <f t="shared" si="36"/>
        <v>0</v>
      </c>
    </row>
    <row r="29" spans="1:158" s="395" customFormat="1">
      <c r="A29" s="446">
        <v>18</v>
      </c>
      <c r="B29" s="446" t="str">
        <f>[1]เตรียมข้อมูล!B22</f>
        <v>วัดสะทัง</v>
      </c>
      <c r="C29" s="446" t="str">
        <f>[1]เตรียมข้อมูล!C22</f>
        <v>เขาชัยสน</v>
      </c>
      <c r="D29" s="446"/>
      <c r="E29" s="384">
        <v>27</v>
      </c>
      <c r="F29" s="384">
        <v>4</v>
      </c>
      <c r="G29" s="384" t="s">
        <v>104</v>
      </c>
      <c r="H29" s="446">
        <v>2</v>
      </c>
      <c r="I29" s="447">
        <f t="shared" si="3"/>
        <v>1</v>
      </c>
      <c r="J29" s="446">
        <v>8</v>
      </c>
      <c r="K29" s="447">
        <f t="shared" si="4"/>
        <v>1</v>
      </c>
      <c r="L29" s="446">
        <v>7</v>
      </c>
      <c r="M29" s="447">
        <f t="shared" si="5"/>
        <v>1</v>
      </c>
      <c r="N29" s="446">
        <v>3</v>
      </c>
      <c r="O29" s="447">
        <f t="shared" si="6"/>
        <v>1</v>
      </c>
      <c r="P29" s="446">
        <v>1</v>
      </c>
      <c r="Q29" s="447">
        <f t="shared" si="7"/>
        <v>1</v>
      </c>
      <c r="R29" s="446">
        <v>4</v>
      </c>
      <c r="S29" s="447">
        <f t="shared" si="8"/>
        <v>1</v>
      </c>
      <c r="T29" s="446">
        <v>3</v>
      </c>
      <c r="U29" s="447">
        <f t="shared" si="9"/>
        <v>1</v>
      </c>
      <c r="V29" s="446">
        <v>8</v>
      </c>
      <c r="W29" s="447">
        <f t="shared" si="10"/>
        <v>1</v>
      </c>
      <c r="X29" s="448">
        <v>0</v>
      </c>
      <c r="Y29" s="447">
        <f t="shared" si="11"/>
        <v>0</v>
      </c>
      <c r="Z29" s="448">
        <v>0</v>
      </c>
      <c r="AA29" s="447">
        <f t="shared" si="12"/>
        <v>0</v>
      </c>
      <c r="AB29" s="448">
        <v>0</v>
      </c>
      <c r="AC29" s="447">
        <f t="shared" si="13"/>
        <v>0</v>
      </c>
      <c r="AD29" s="448"/>
      <c r="AE29" s="449"/>
      <c r="AF29" s="448"/>
      <c r="AG29" s="449"/>
      <c r="AH29" s="448"/>
      <c r="AI29" s="449"/>
      <c r="AJ29" s="450">
        <f t="shared" si="14"/>
        <v>36</v>
      </c>
      <c r="AK29" s="451">
        <f t="shared" si="15"/>
        <v>8</v>
      </c>
      <c r="AL29" s="446">
        <v>1</v>
      </c>
      <c r="AM29" s="446">
        <v>6</v>
      </c>
      <c r="AN29" s="451">
        <f t="shared" si="16"/>
        <v>7</v>
      </c>
      <c r="AO29" s="493">
        <f t="shared" si="17"/>
        <v>1</v>
      </c>
      <c r="AP29" s="498">
        <f t="shared" si="48"/>
        <v>2</v>
      </c>
      <c r="AQ29" s="495">
        <f t="shared" si="18"/>
        <v>3</v>
      </c>
      <c r="AR29" s="496">
        <f t="shared" si="19"/>
        <v>0</v>
      </c>
      <c r="AS29" s="496">
        <f t="shared" si="20"/>
        <v>4</v>
      </c>
      <c r="AT29" s="496">
        <f t="shared" si="21"/>
        <v>4</v>
      </c>
      <c r="AU29" s="497">
        <f t="shared" si="22"/>
        <v>133.33333333333331</v>
      </c>
      <c r="AV29" s="446"/>
      <c r="AW29" s="446"/>
      <c r="AX29" s="446"/>
      <c r="AY29" s="446"/>
      <c r="AZ29" s="451">
        <f t="shared" si="23"/>
        <v>4</v>
      </c>
      <c r="BA29" s="455">
        <f t="shared" si="24"/>
        <v>133.33333333333331</v>
      </c>
      <c r="BB29" s="446"/>
      <c r="BC29" s="415"/>
      <c r="BD29" s="415">
        <f t="shared" si="25"/>
        <v>1</v>
      </c>
      <c r="BE29" s="415">
        <f t="shared" si="26"/>
        <v>2</v>
      </c>
      <c r="BF29" s="433"/>
      <c r="BG29" s="433"/>
      <c r="BH29" s="433">
        <v>1</v>
      </c>
      <c r="BI29" s="433">
        <v>1</v>
      </c>
      <c r="BJ29" s="433">
        <v>1</v>
      </c>
      <c r="BK29" s="433">
        <v>1</v>
      </c>
      <c r="BL29" s="433">
        <v>1</v>
      </c>
      <c r="BM29" s="433"/>
      <c r="BN29" s="433">
        <v>1</v>
      </c>
      <c r="BO29" s="434"/>
      <c r="BP29" s="434"/>
      <c r="BQ29" s="434"/>
      <c r="BR29" s="433"/>
      <c r="BS29" s="433"/>
      <c r="BT29" s="433"/>
      <c r="BU29" s="433"/>
      <c r="BV29" s="433"/>
      <c r="BW29" s="433"/>
      <c r="BX29" s="433"/>
      <c r="BY29" s="433"/>
      <c r="BZ29" s="433"/>
      <c r="CA29" s="433">
        <v>1</v>
      </c>
      <c r="CB29" s="433"/>
      <c r="CC29" s="433"/>
      <c r="CD29" s="433"/>
      <c r="CE29" s="433"/>
      <c r="CF29" s="433"/>
      <c r="CG29" s="433"/>
      <c r="CH29" s="435">
        <v>0</v>
      </c>
      <c r="CI29" s="435"/>
      <c r="CJ29" s="436">
        <f t="shared" si="27"/>
        <v>7</v>
      </c>
      <c r="CK29" s="433">
        <f t="shared" si="38"/>
        <v>1</v>
      </c>
      <c r="CL29" s="433">
        <f t="shared" si="39"/>
        <v>2</v>
      </c>
      <c r="CM29" s="437">
        <f t="shared" si="28"/>
        <v>3</v>
      </c>
      <c r="CN29" s="438">
        <f t="shared" si="29"/>
        <v>0</v>
      </c>
      <c r="CO29" s="439">
        <f t="shared" si="30"/>
        <v>4</v>
      </c>
      <c r="CP29" s="438">
        <f t="shared" si="31"/>
        <v>4</v>
      </c>
      <c r="CQ29" s="440"/>
      <c r="CR29" s="440"/>
      <c r="CS29" s="440"/>
      <c r="CT29" s="440"/>
      <c r="CU29" s="440"/>
      <c r="CV29" s="440"/>
      <c r="CW29" s="440"/>
      <c r="CX29" s="441"/>
      <c r="CY29" s="441"/>
      <c r="CZ29" s="441"/>
      <c r="DA29" s="440"/>
      <c r="DB29" s="440"/>
      <c r="DC29" s="440"/>
      <c r="DD29" s="440"/>
      <c r="DE29" s="440"/>
      <c r="DF29" s="440"/>
      <c r="DG29" s="440"/>
      <c r="DH29" s="440"/>
      <c r="DI29" s="440"/>
      <c r="DJ29" s="440"/>
      <c r="DK29" s="440"/>
      <c r="DL29" s="440"/>
      <c r="DM29" s="440"/>
      <c r="DN29" s="440"/>
      <c r="DO29" s="440"/>
      <c r="DP29" s="440"/>
      <c r="DQ29" s="425">
        <f t="shared" si="32"/>
        <v>0</v>
      </c>
      <c r="DR29" s="442"/>
      <c r="DS29" s="442"/>
      <c r="DT29" s="440">
        <f t="shared" si="44"/>
        <v>0</v>
      </c>
      <c r="DU29" s="440">
        <f t="shared" si="45"/>
        <v>0</v>
      </c>
      <c r="DV29" s="440">
        <f t="shared" si="46"/>
        <v>0</v>
      </c>
      <c r="DW29" s="440">
        <f t="shared" si="47"/>
        <v>0</v>
      </c>
      <c r="DX29" s="427">
        <f t="shared" si="33"/>
        <v>4</v>
      </c>
      <c r="DY29" s="428">
        <f t="shared" si="34"/>
        <v>133.33333333333331</v>
      </c>
      <c r="DZ29" s="518"/>
      <c r="EA29" s="518"/>
      <c r="EB29" s="518"/>
      <c r="EC29" s="518"/>
      <c r="ED29" s="518"/>
      <c r="EE29" s="518"/>
      <c r="EF29" s="518"/>
      <c r="EG29" s="518"/>
      <c r="EH29" s="518"/>
      <c r="EI29" s="518"/>
      <c r="EJ29" s="518"/>
      <c r="EK29" s="518"/>
      <c r="EL29" s="518"/>
      <c r="EM29" s="518"/>
      <c r="EN29" s="518"/>
      <c r="EO29" s="518"/>
      <c r="EP29" s="518"/>
      <c r="EQ29" s="518"/>
      <c r="ER29" s="518"/>
      <c r="ES29" s="518"/>
      <c r="ET29" s="518"/>
      <c r="EU29" s="518"/>
      <c r="EV29" s="518"/>
      <c r="EW29" s="518"/>
      <c r="EX29" s="518"/>
      <c r="EY29" s="518"/>
      <c r="EZ29" s="431">
        <f t="shared" si="35"/>
        <v>0</v>
      </c>
      <c r="FB29" s="445">
        <f t="shared" si="36"/>
        <v>0</v>
      </c>
    </row>
    <row r="30" spans="1:158" s="395" customFormat="1">
      <c r="A30" s="446">
        <v>19</v>
      </c>
      <c r="B30" s="446" t="str">
        <f>[1]เตรียมข้อมูล!B23</f>
        <v>บ้านไสนายขัน</v>
      </c>
      <c r="C30" s="446" t="str">
        <f>[1]เตรียมข้อมูล!C23</f>
        <v>เขาชัยสน</v>
      </c>
      <c r="D30" s="446"/>
      <c r="E30" s="384">
        <v>30</v>
      </c>
      <c r="F30" s="384">
        <v>1</v>
      </c>
      <c r="G30" s="384" t="s">
        <v>104</v>
      </c>
      <c r="H30" s="446">
        <v>5</v>
      </c>
      <c r="I30" s="447">
        <f t="shared" si="3"/>
        <v>1</v>
      </c>
      <c r="J30" s="446">
        <v>9</v>
      </c>
      <c r="K30" s="447">
        <f t="shared" si="4"/>
        <v>1</v>
      </c>
      <c r="L30" s="446">
        <v>3</v>
      </c>
      <c r="M30" s="447">
        <f t="shared" si="5"/>
        <v>1</v>
      </c>
      <c r="N30" s="446">
        <v>7</v>
      </c>
      <c r="O30" s="447">
        <f t="shared" si="6"/>
        <v>1</v>
      </c>
      <c r="P30" s="446">
        <v>5</v>
      </c>
      <c r="Q30" s="447">
        <f t="shared" si="7"/>
        <v>1</v>
      </c>
      <c r="R30" s="446">
        <v>7</v>
      </c>
      <c r="S30" s="447">
        <f t="shared" si="8"/>
        <v>1</v>
      </c>
      <c r="T30" s="446">
        <v>10</v>
      </c>
      <c r="U30" s="447">
        <f t="shared" si="9"/>
        <v>1</v>
      </c>
      <c r="V30" s="446">
        <v>9</v>
      </c>
      <c r="W30" s="447">
        <f t="shared" si="10"/>
        <v>1</v>
      </c>
      <c r="X30" s="448">
        <v>0</v>
      </c>
      <c r="Y30" s="447">
        <f t="shared" si="11"/>
        <v>0</v>
      </c>
      <c r="Z30" s="448">
        <v>0</v>
      </c>
      <c r="AA30" s="447">
        <f t="shared" si="12"/>
        <v>0</v>
      </c>
      <c r="AB30" s="448">
        <v>0</v>
      </c>
      <c r="AC30" s="447">
        <f t="shared" si="13"/>
        <v>0</v>
      </c>
      <c r="AD30" s="448"/>
      <c r="AE30" s="449"/>
      <c r="AF30" s="448"/>
      <c r="AG30" s="449"/>
      <c r="AH30" s="448"/>
      <c r="AI30" s="449"/>
      <c r="AJ30" s="450">
        <f t="shared" si="14"/>
        <v>55</v>
      </c>
      <c r="AK30" s="451">
        <f t="shared" si="15"/>
        <v>8</v>
      </c>
      <c r="AL30" s="446">
        <v>1</v>
      </c>
      <c r="AM30" s="446">
        <v>4</v>
      </c>
      <c r="AN30" s="451">
        <f t="shared" si="16"/>
        <v>5</v>
      </c>
      <c r="AO30" s="493">
        <f t="shared" si="17"/>
        <v>1</v>
      </c>
      <c r="AP30" s="498">
        <f t="shared" si="48"/>
        <v>3</v>
      </c>
      <c r="AQ30" s="495">
        <f t="shared" si="18"/>
        <v>4</v>
      </c>
      <c r="AR30" s="496">
        <f t="shared" si="19"/>
        <v>0</v>
      </c>
      <c r="AS30" s="496">
        <f t="shared" si="20"/>
        <v>1</v>
      </c>
      <c r="AT30" s="496">
        <f t="shared" si="21"/>
        <v>1</v>
      </c>
      <c r="AU30" s="497">
        <f t="shared" si="22"/>
        <v>25</v>
      </c>
      <c r="AV30" s="446">
        <v>1</v>
      </c>
      <c r="AW30" s="446"/>
      <c r="AX30" s="446"/>
      <c r="AY30" s="446"/>
      <c r="AZ30" s="451">
        <f t="shared" si="23"/>
        <v>0</v>
      </c>
      <c r="BA30" s="455">
        <f t="shared" si="24"/>
        <v>0</v>
      </c>
      <c r="BB30" s="446"/>
      <c r="BC30" s="415"/>
      <c r="BD30" s="415">
        <f t="shared" si="25"/>
        <v>1</v>
      </c>
      <c r="BE30" s="415">
        <f t="shared" si="26"/>
        <v>3</v>
      </c>
      <c r="BF30" s="433"/>
      <c r="BG30" s="433"/>
      <c r="BH30" s="433">
        <v>1</v>
      </c>
      <c r="BI30" s="433"/>
      <c r="BJ30" s="433">
        <v>2</v>
      </c>
      <c r="BK30" s="433">
        <v>1</v>
      </c>
      <c r="BL30" s="433"/>
      <c r="BM30" s="433"/>
      <c r="BN30" s="433"/>
      <c r="BO30" s="434"/>
      <c r="BP30" s="434"/>
      <c r="BQ30" s="434"/>
      <c r="BR30" s="433">
        <v>1</v>
      </c>
      <c r="BS30" s="433"/>
      <c r="BT30" s="433"/>
      <c r="BU30" s="433"/>
      <c r="BV30" s="433"/>
      <c r="BW30" s="433"/>
      <c r="BX30" s="433"/>
      <c r="BY30" s="433"/>
      <c r="BZ30" s="433"/>
      <c r="CA30" s="433"/>
      <c r="CB30" s="433"/>
      <c r="CC30" s="433"/>
      <c r="CD30" s="433"/>
      <c r="CE30" s="433"/>
      <c r="CF30" s="433"/>
      <c r="CG30" s="433"/>
      <c r="CH30" s="435">
        <v>0</v>
      </c>
      <c r="CI30" s="435"/>
      <c r="CJ30" s="436">
        <f t="shared" si="27"/>
        <v>5</v>
      </c>
      <c r="CK30" s="433">
        <f t="shared" si="38"/>
        <v>1</v>
      </c>
      <c r="CL30" s="433">
        <f t="shared" si="39"/>
        <v>3</v>
      </c>
      <c r="CM30" s="437">
        <f t="shared" si="28"/>
        <v>4</v>
      </c>
      <c r="CN30" s="438">
        <f t="shared" si="29"/>
        <v>0</v>
      </c>
      <c r="CO30" s="439">
        <f t="shared" si="30"/>
        <v>1</v>
      </c>
      <c r="CP30" s="438">
        <f t="shared" si="31"/>
        <v>1</v>
      </c>
      <c r="CQ30" s="440"/>
      <c r="CR30" s="440"/>
      <c r="CS30" s="440"/>
      <c r="CT30" s="440"/>
      <c r="CU30" s="440"/>
      <c r="CV30" s="440"/>
      <c r="CW30" s="440"/>
      <c r="CX30" s="441"/>
      <c r="CY30" s="441"/>
      <c r="CZ30" s="441"/>
      <c r="DA30" s="440"/>
      <c r="DB30" s="440"/>
      <c r="DC30" s="440"/>
      <c r="DD30" s="440"/>
      <c r="DE30" s="440"/>
      <c r="DF30" s="440"/>
      <c r="DG30" s="440"/>
      <c r="DH30" s="440"/>
      <c r="DI30" s="440"/>
      <c r="DJ30" s="440"/>
      <c r="DK30" s="440"/>
      <c r="DL30" s="440"/>
      <c r="DM30" s="440"/>
      <c r="DN30" s="440"/>
      <c r="DO30" s="440"/>
      <c r="DP30" s="440"/>
      <c r="DQ30" s="425">
        <f t="shared" si="32"/>
        <v>0</v>
      </c>
      <c r="DR30" s="442"/>
      <c r="DS30" s="442"/>
      <c r="DT30" s="440">
        <f t="shared" si="44"/>
        <v>1</v>
      </c>
      <c r="DU30" s="440">
        <f t="shared" si="45"/>
        <v>0</v>
      </c>
      <c r="DV30" s="440">
        <f t="shared" si="46"/>
        <v>0</v>
      </c>
      <c r="DW30" s="440">
        <f t="shared" si="47"/>
        <v>0</v>
      </c>
      <c r="DX30" s="427">
        <f t="shared" si="33"/>
        <v>0</v>
      </c>
      <c r="DY30" s="428">
        <f t="shared" si="34"/>
        <v>0</v>
      </c>
      <c r="DZ30" s="518"/>
      <c r="EA30" s="518"/>
      <c r="EB30" s="518"/>
      <c r="EC30" s="518"/>
      <c r="ED30" s="518">
        <v>1</v>
      </c>
      <c r="EE30" s="518"/>
      <c r="EF30" s="518"/>
      <c r="EG30" s="518"/>
      <c r="EH30" s="518"/>
      <c r="EI30" s="518"/>
      <c r="EJ30" s="518"/>
      <c r="EK30" s="518"/>
      <c r="EL30" s="518"/>
      <c r="EM30" s="518"/>
      <c r="EN30" s="518"/>
      <c r="EO30" s="518"/>
      <c r="EP30" s="518"/>
      <c r="EQ30" s="518"/>
      <c r="ER30" s="518"/>
      <c r="ES30" s="518"/>
      <c r="ET30" s="518"/>
      <c r="EU30" s="518"/>
      <c r="EV30" s="518"/>
      <c r="EW30" s="518"/>
      <c r="EX30" s="518"/>
      <c r="EY30" s="518"/>
      <c r="EZ30" s="431">
        <f t="shared" si="35"/>
        <v>1</v>
      </c>
      <c r="FB30" s="445">
        <f t="shared" si="36"/>
        <v>0</v>
      </c>
    </row>
    <row r="31" spans="1:158" s="395" customFormat="1">
      <c r="A31" s="446">
        <v>20</v>
      </c>
      <c r="B31" s="446" t="str">
        <f>[1]เตรียมข้อมูล!B24</f>
        <v>วัดโพธิยาราม</v>
      </c>
      <c r="C31" s="446" t="str">
        <f>[1]เตรียมข้อมูล!C24</f>
        <v>เขาชัยสน</v>
      </c>
      <c r="D31" s="446"/>
      <c r="E31" s="384">
        <v>25</v>
      </c>
      <c r="F31" s="384">
        <v>1</v>
      </c>
      <c r="G31" s="384" t="s">
        <v>104</v>
      </c>
      <c r="H31" s="446">
        <v>5</v>
      </c>
      <c r="I31" s="447">
        <f t="shared" si="3"/>
        <v>1</v>
      </c>
      <c r="J31" s="446">
        <v>4</v>
      </c>
      <c r="K31" s="447">
        <f t="shared" si="4"/>
        <v>1</v>
      </c>
      <c r="L31" s="446">
        <v>7</v>
      </c>
      <c r="M31" s="447">
        <f t="shared" si="5"/>
        <v>1</v>
      </c>
      <c r="N31" s="446">
        <v>9</v>
      </c>
      <c r="O31" s="447">
        <f t="shared" si="6"/>
        <v>1</v>
      </c>
      <c r="P31" s="446">
        <v>9</v>
      </c>
      <c r="Q31" s="447">
        <f t="shared" si="7"/>
        <v>1</v>
      </c>
      <c r="R31" s="446">
        <v>11</v>
      </c>
      <c r="S31" s="447">
        <f t="shared" si="8"/>
        <v>1</v>
      </c>
      <c r="T31" s="446">
        <v>6</v>
      </c>
      <c r="U31" s="447">
        <f t="shared" si="9"/>
        <v>1</v>
      </c>
      <c r="V31" s="446">
        <v>7</v>
      </c>
      <c r="W31" s="447">
        <f t="shared" si="10"/>
        <v>1</v>
      </c>
      <c r="X31" s="448">
        <v>0</v>
      </c>
      <c r="Y31" s="447">
        <f t="shared" si="11"/>
        <v>0</v>
      </c>
      <c r="Z31" s="448">
        <v>0</v>
      </c>
      <c r="AA31" s="447">
        <f t="shared" si="12"/>
        <v>0</v>
      </c>
      <c r="AB31" s="448">
        <v>0</v>
      </c>
      <c r="AC31" s="447">
        <f t="shared" si="13"/>
        <v>0</v>
      </c>
      <c r="AD31" s="448"/>
      <c r="AE31" s="449"/>
      <c r="AF31" s="448"/>
      <c r="AG31" s="449"/>
      <c r="AH31" s="448"/>
      <c r="AI31" s="449"/>
      <c r="AJ31" s="450">
        <f t="shared" si="14"/>
        <v>58</v>
      </c>
      <c r="AK31" s="451">
        <f t="shared" si="15"/>
        <v>8</v>
      </c>
      <c r="AL31" s="446">
        <v>1</v>
      </c>
      <c r="AM31" s="446">
        <v>12</v>
      </c>
      <c r="AN31" s="451">
        <f t="shared" si="16"/>
        <v>13</v>
      </c>
      <c r="AO31" s="493">
        <f t="shared" si="17"/>
        <v>1</v>
      </c>
      <c r="AP31" s="498">
        <f t="shared" si="48"/>
        <v>3</v>
      </c>
      <c r="AQ31" s="495">
        <f t="shared" si="18"/>
        <v>4</v>
      </c>
      <c r="AR31" s="496">
        <f t="shared" si="19"/>
        <v>0</v>
      </c>
      <c r="AS31" s="496">
        <f t="shared" si="20"/>
        <v>9</v>
      </c>
      <c r="AT31" s="496">
        <f t="shared" si="21"/>
        <v>9</v>
      </c>
      <c r="AU31" s="497">
        <f t="shared" si="22"/>
        <v>225</v>
      </c>
      <c r="AV31" s="446">
        <v>1</v>
      </c>
      <c r="AW31" s="446"/>
      <c r="AX31" s="446"/>
      <c r="AY31" s="446"/>
      <c r="AZ31" s="451">
        <f t="shared" si="23"/>
        <v>8</v>
      </c>
      <c r="BA31" s="455">
        <f t="shared" si="24"/>
        <v>200</v>
      </c>
      <c r="BB31" s="446"/>
      <c r="BC31" s="415"/>
      <c r="BD31" s="415">
        <f t="shared" si="25"/>
        <v>1</v>
      </c>
      <c r="BE31" s="415">
        <f t="shared" si="26"/>
        <v>3</v>
      </c>
      <c r="BF31" s="433"/>
      <c r="BG31" s="433"/>
      <c r="BH31" s="433">
        <v>1</v>
      </c>
      <c r="BI31" s="433"/>
      <c r="BJ31" s="433">
        <v>3</v>
      </c>
      <c r="BK31" s="433">
        <v>2</v>
      </c>
      <c r="BL31" s="433"/>
      <c r="BM31" s="433"/>
      <c r="BN31" s="433">
        <v>1</v>
      </c>
      <c r="BO31" s="434"/>
      <c r="BP31" s="434"/>
      <c r="BQ31" s="434"/>
      <c r="BR31" s="433">
        <v>2</v>
      </c>
      <c r="BS31" s="433"/>
      <c r="BT31" s="433">
        <v>1</v>
      </c>
      <c r="BU31" s="433">
        <v>1</v>
      </c>
      <c r="BV31" s="433"/>
      <c r="BW31" s="433"/>
      <c r="BX31" s="433">
        <v>1</v>
      </c>
      <c r="BY31" s="433">
        <v>1</v>
      </c>
      <c r="BZ31" s="433"/>
      <c r="CA31" s="433"/>
      <c r="CB31" s="433"/>
      <c r="CC31" s="433"/>
      <c r="CD31" s="433"/>
      <c r="CE31" s="433"/>
      <c r="CF31" s="433"/>
      <c r="CG31" s="433"/>
      <c r="CH31" s="435">
        <v>0</v>
      </c>
      <c r="CI31" s="435"/>
      <c r="CJ31" s="436">
        <f t="shared" si="27"/>
        <v>13</v>
      </c>
      <c r="CK31" s="433">
        <f t="shared" si="38"/>
        <v>1</v>
      </c>
      <c r="CL31" s="433">
        <f t="shared" si="39"/>
        <v>3</v>
      </c>
      <c r="CM31" s="437">
        <f t="shared" si="28"/>
        <v>4</v>
      </c>
      <c r="CN31" s="438">
        <f t="shared" si="29"/>
        <v>0</v>
      </c>
      <c r="CO31" s="439">
        <f t="shared" si="30"/>
        <v>9</v>
      </c>
      <c r="CP31" s="438">
        <f t="shared" si="31"/>
        <v>9</v>
      </c>
      <c r="CQ31" s="440"/>
      <c r="CR31" s="440"/>
      <c r="CS31" s="440"/>
      <c r="CT31" s="440"/>
      <c r="CU31" s="440"/>
      <c r="CV31" s="440"/>
      <c r="CW31" s="440"/>
      <c r="CX31" s="441"/>
      <c r="CY31" s="441"/>
      <c r="CZ31" s="441"/>
      <c r="DA31" s="440"/>
      <c r="DB31" s="440"/>
      <c r="DC31" s="440"/>
      <c r="DD31" s="440"/>
      <c r="DE31" s="440"/>
      <c r="DF31" s="440"/>
      <c r="DG31" s="440"/>
      <c r="DH31" s="440"/>
      <c r="DI31" s="440"/>
      <c r="DJ31" s="440"/>
      <c r="DK31" s="440"/>
      <c r="DL31" s="440"/>
      <c r="DM31" s="440"/>
      <c r="DN31" s="440"/>
      <c r="DO31" s="440"/>
      <c r="DP31" s="440"/>
      <c r="DQ31" s="425">
        <f t="shared" si="32"/>
        <v>0</v>
      </c>
      <c r="DR31" s="442"/>
      <c r="DS31" s="442"/>
      <c r="DT31" s="440">
        <f t="shared" si="44"/>
        <v>1</v>
      </c>
      <c r="DU31" s="440">
        <f t="shared" si="45"/>
        <v>0</v>
      </c>
      <c r="DV31" s="440">
        <f t="shared" si="46"/>
        <v>0</v>
      </c>
      <c r="DW31" s="440">
        <f t="shared" si="47"/>
        <v>0</v>
      </c>
      <c r="DX31" s="427">
        <f t="shared" si="33"/>
        <v>8</v>
      </c>
      <c r="DY31" s="428">
        <f t="shared" si="34"/>
        <v>200</v>
      </c>
      <c r="DZ31" s="518"/>
      <c r="EA31" s="518"/>
      <c r="EB31" s="518"/>
      <c r="EC31" s="518">
        <v>1</v>
      </c>
      <c r="ED31" s="518"/>
      <c r="EE31" s="518"/>
      <c r="EF31" s="518"/>
      <c r="EG31" s="518"/>
      <c r="EH31" s="518"/>
      <c r="EI31" s="518"/>
      <c r="EJ31" s="518"/>
      <c r="EK31" s="518"/>
      <c r="EL31" s="518"/>
      <c r="EM31" s="518"/>
      <c r="EN31" s="518"/>
      <c r="EO31" s="518"/>
      <c r="EP31" s="518"/>
      <c r="EQ31" s="518"/>
      <c r="ER31" s="518"/>
      <c r="ES31" s="518"/>
      <c r="ET31" s="518"/>
      <c r="EU31" s="518"/>
      <c r="EV31" s="518"/>
      <c r="EW31" s="518"/>
      <c r="EX31" s="518"/>
      <c r="EY31" s="518"/>
      <c r="EZ31" s="431">
        <f t="shared" si="35"/>
        <v>1</v>
      </c>
      <c r="FB31" s="445">
        <f t="shared" si="36"/>
        <v>0</v>
      </c>
    </row>
    <row r="32" spans="1:158" s="395" customFormat="1">
      <c r="A32" s="446">
        <v>21</v>
      </c>
      <c r="B32" s="446" t="str">
        <f>[1]เตรียมข้อมูล!B25</f>
        <v>บ้านท่าลาด</v>
      </c>
      <c r="C32" s="446" t="str">
        <f>[1]เตรียมข้อมูล!C25</f>
        <v>เขาชัยสน</v>
      </c>
      <c r="D32" s="446"/>
      <c r="E32" s="384">
        <v>20</v>
      </c>
      <c r="F32" s="384">
        <v>1</v>
      </c>
      <c r="G32" s="384" t="s">
        <v>104</v>
      </c>
      <c r="H32" s="446">
        <v>23</v>
      </c>
      <c r="I32" s="447">
        <f t="shared" si="3"/>
        <v>1</v>
      </c>
      <c r="J32" s="446">
        <v>36</v>
      </c>
      <c r="K32" s="447">
        <f t="shared" si="4"/>
        <v>1</v>
      </c>
      <c r="L32" s="446">
        <v>25</v>
      </c>
      <c r="M32" s="447">
        <f t="shared" si="5"/>
        <v>1</v>
      </c>
      <c r="N32" s="446">
        <v>26</v>
      </c>
      <c r="O32" s="447">
        <f t="shared" si="6"/>
        <v>1</v>
      </c>
      <c r="P32" s="446">
        <v>44</v>
      </c>
      <c r="Q32" s="447">
        <f t="shared" si="7"/>
        <v>1</v>
      </c>
      <c r="R32" s="446">
        <v>28</v>
      </c>
      <c r="S32" s="447">
        <f t="shared" si="8"/>
        <v>1</v>
      </c>
      <c r="T32" s="446">
        <v>39</v>
      </c>
      <c r="U32" s="447">
        <f t="shared" si="9"/>
        <v>1</v>
      </c>
      <c r="V32" s="446">
        <v>21</v>
      </c>
      <c r="W32" s="447">
        <f t="shared" si="10"/>
        <v>1</v>
      </c>
      <c r="X32" s="448">
        <v>0</v>
      </c>
      <c r="Y32" s="447">
        <f t="shared" si="11"/>
        <v>0</v>
      </c>
      <c r="Z32" s="448">
        <v>0</v>
      </c>
      <c r="AA32" s="447">
        <f t="shared" si="12"/>
        <v>0</v>
      </c>
      <c r="AB32" s="448">
        <v>0</v>
      </c>
      <c r="AC32" s="447">
        <f t="shared" si="13"/>
        <v>0</v>
      </c>
      <c r="AD32" s="448"/>
      <c r="AE32" s="449"/>
      <c r="AF32" s="448"/>
      <c r="AG32" s="449"/>
      <c r="AH32" s="448"/>
      <c r="AI32" s="449"/>
      <c r="AJ32" s="450">
        <f t="shared" si="14"/>
        <v>242</v>
      </c>
      <c r="AK32" s="451">
        <f t="shared" si="15"/>
        <v>8</v>
      </c>
      <c r="AL32" s="446">
        <v>1</v>
      </c>
      <c r="AM32" s="446">
        <v>12</v>
      </c>
      <c r="AN32" s="451">
        <f t="shared" si="16"/>
        <v>13</v>
      </c>
      <c r="AO32" s="493">
        <f t="shared" si="17"/>
        <v>1</v>
      </c>
      <c r="AP32" s="494">
        <f>ROUND(((((I32+K32)*30)+(H32+J32))/50+(((M32+O32+Q32+U32+W32+S32)*40)+(L32+N32+P32+R32+T32+V32))/50+(Y32+AA32+AC32+AE32+AG32+AI32)*2),0)</f>
        <v>11</v>
      </c>
      <c r="AQ32" s="495">
        <f t="shared" si="18"/>
        <v>12</v>
      </c>
      <c r="AR32" s="496">
        <f t="shared" si="19"/>
        <v>0</v>
      </c>
      <c r="AS32" s="496">
        <f t="shared" si="20"/>
        <v>1</v>
      </c>
      <c r="AT32" s="496">
        <f t="shared" si="21"/>
        <v>1</v>
      </c>
      <c r="AU32" s="497">
        <f t="shared" si="22"/>
        <v>8.3333333333333321</v>
      </c>
      <c r="AV32" s="446"/>
      <c r="AW32" s="446"/>
      <c r="AX32" s="446"/>
      <c r="AY32" s="446"/>
      <c r="AZ32" s="451">
        <f t="shared" si="23"/>
        <v>1</v>
      </c>
      <c r="BA32" s="455">
        <f t="shared" si="24"/>
        <v>8.3333333333333321</v>
      </c>
      <c r="BB32" s="446"/>
      <c r="BC32" s="415"/>
      <c r="BD32" s="415">
        <f t="shared" si="25"/>
        <v>1</v>
      </c>
      <c r="BE32" s="415">
        <f t="shared" si="26"/>
        <v>0</v>
      </c>
      <c r="BF32" s="433"/>
      <c r="BG32" s="433"/>
      <c r="BH32" s="433">
        <v>1</v>
      </c>
      <c r="BI32" s="433">
        <v>2</v>
      </c>
      <c r="BJ32" s="433">
        <v>2</v>
      </c>
      <c r="BK32" s="433">
        <v>1</v>
      </c>
      <c r="BL32" s="433"/>
      <c r="BM32" s="433"/>
      <c r="BN32" s="433">
        <v>1</v>
      </c>
      <c r="BO32" s="434"/>
      <c r="BP32" s="434"/>
      <c r="BQ32" s="434"/>
      <c r="BR32" s="433">
        <v>1</v>
      </c>
      <c r="BS32" s="433"/>
      <c r="BT32" s="433"/>
      <c r="BU32" s="433">
        <v>1</v>
      </c>
      <c r="BV32" s="433"/>
      <c r="BW32" s="433"/>
      <c r="BX32" s="433">
        <v>1</v>
      </c>
      <c r="BY32" s="433">
        <v>1</v>
      </c>
      <c r="BZ32" s="433"/>
      <c r="CA32" s="433">
        <v>1</v>
      </c>
      <c r="CB32" s="433"/>
      <c r="CC32" s="433">
        <v>1</v>
      </c>
      <c r="CD32" s="433"/>
      <c r="CE32" s="433"/>
      <c r="CF32" s="433"/>
      <c r="CG32" s="433"/>
      <c r="CH32" s="435">
        <v>0</v>
      </c>
      <c r="CI32" s="435"/>
      <c r="CJ32" s="436">
        <f t="shared" si="27"/>
        <v>13</v>
      </c>
      <c r="CK32" s="433">
        <f t="shared" si="38"/>
        <v>1</v>
      </c>
      <c r="CL32" s="433">
        <f t="shared" si="39"/>
        <v>11</v>
      </c>
      <c r="CM32" s="437">
        <f t="shared" si="28"/>
        <v>12</v>
      </c>
      <c r="CN32" s="438">
        <f t="shared" si="29"/>
        <v>0</v>
      </c>
      <c r="CO32" s="439">
        <f t="shared" si="30"/>
        <v>1</v>
      </c>
      <c r="CP32" s="438">
        <f t="shared" si="31"/>
        <v>1</v>
      </c>
      <c r="CQ32" s="440"/>
      <c r="CR32" s="440"/>
      <c r="CS32" s="440"/>
      <c r="CT32" s="440"/>
      <c r="CU32" s="440"/>
      <c r="CV32" s="440"/>
      <c r="CW32" s="440"/>
      <c r="CX32" s="441"/>
      <c r="CY32" s="441"/>
      <c r="CZ32" s="441"/>
      <c r="DA32" s="440"/>
      <c r="DB32" s="440"/>
      <c r="DC32" s="440"/>
      <c r="DD32" s="440"/>
      <c r="DE32" s="440"/>
      <c r="DF32" s="440"/>
      <c r="DG32" s="440"/>
      <c r="DH32" s="440"/>
      <c r="DI32" s="440"/>
      <c r="DJ32" s="440"/>
      <c r="DK32" s="440"/>
      <c r="DL32" s="440"/>
      <c r="DM32" s="440"/>
      <c r="DN32" s="440"/>
      <c r="DO32" s="440"/>
      <c r="DP32" s="440"/>
      <c r="DQ32" s="425">
        <f t="shared" si="32"/>
        <v>0</v>
      </c>
      <c r="DR32" s="442"/>
      <c r="DS32" s="442"/>
      <c r="DT32" s="440">
        <f t="shared" si="44"/>
        <v>0</v>
      </c>
      <c r="DU32" s="440">
        <f t="shared" si="45"/>
        <v>0</v>
      </c>
      <c r="DV32" s="440">
        <f t="shared" si="46"/>
        <v>0</v>
      </c>
      <c r="DW32" s="440">
        <f t="shared" si="47"/>
        <v>0</v>
      </c>
      <c r="DX32" s="427">
        <f t="shared" si="33"/>
        <v>1</v>
      </c>
      <c r="DY32" s="428">
        <f t="shared" si="34"/>
        <v>8.3333333333333321</v>
      </c>
      <c r="DZ32" s="518"/>
      <c r="EA32" s="518"/>
      <c r="EB32" s="518"/>
      <c r="EC32" s="518"/>
      <c r="ED32" s="518"/>
      <c r="EE32" s="518"/>
      <c r="EF32" s="518"/>
      <c r="EG32" s="518"/>
      <c r="EH32" s="518"/>
      <c r="EI32" s="518"/>
      <c r="EJ32" s="518"/>
      <c r="EK32" s="518"/>
      <c r="EL32" s="518"/>
      <c r="EM32" s="518"/>
      <c r="EN32" s="518"/>
      <c r="EO32" s="518"/>
      <c r="EP32" s="518"/>
      <c r="EQ32" s="518"/>
      <c r="ER32" s="518"/>
      <c r="ES32" s="518"/>
      <c r="ET32" s="518"/>
      <c r="EU32" s="518"/>
      <c r="EV32" s="518"/>
      <c r="EW32" s="518"/>
      <c r="EX32" s="518"/>
      <c r="EY32" s="518"/>
      <c r="EZ32" s="431">
        <f t="shared" si="35"/>
        <v>0</v>
      </c>
      <c r="FB32" s="445">
        <f t="shared" si="36"/>
        <v>0</v>
      </c>
    </row>
    <row r="33" spans="1:158" s="395" customFormat="1">
      <c r="A33" s="446">
        <v>22</v>
      </c>
      <c r="B33" s="446" t="str">
        <f>[1]เตรียมข้อมูล!B26</f>
        <v>บ้านนาหยา</v>
      </c>
      <c r="C33" s="446" t="str">
        <f>[1]เตรียมข้อมูล!C26</f>
        <v>เขาชัยสน</v>
      </c>
      <c r="D33" s="446"/>
      <c r="E33" s="384">
        <v>30</v>
      </c>
      <c r="F33" s="384">
        <v>1</v>
      </c>
      <c r="G33" s="384" t="s">
        <v>104</v>
      </c>
      <c r="H33" s="446">
        <v>7</v>
      </c>
      <c r="I33" s="447">
        <f t="shared" si="3"/>
        <v>1</v>
      </c>
      <c r="J33" s="446">
        <v>5</v>
      </c>
      <c r="K33" s="447">
        <f t="shared" si="4"/>
        <v>1</v>
      </c>
      <c r="L33" s="446">
        <v>2</v>
      </c>
      <c r="M33" s="447">
        <f t="shared" si="5"/>
        <v>1</v>
      </c>
      <c r="N33" s="446">
        <v>5</v>
      </c>
      <c r="O33" s="447">
        <f t="shared" si="6"/>
        <v>1</v>
      </c>
      <c r="P33" s="446">
        <v>6</v>
      </c>
      <c r="Q33" s="447">
        <f t="shared" si="7"/>
        <v>1</v>
      </c>
      <c r="R33" s="446">
        <v>7</v>
      </c>
      <c r="S33" s="447">
        <f t="shared" si="8"/>
        <v>1</v>
      </c>
      <c r="T33" s="446">
        <v>3</v>
      </c>
      <c r="U33" s="447">
        <f t="shared" si="9"/>
        <v>1</v>
      </c>
      <c r="V33" s="446">
        <v>1</v>
      </c>
      <c r="W33" s="447">
        <f t="shared" si="10"/>
        <v>1</v>
      </c>
      <c r="X33" s="448">
        <v>0</v>
      </c>
      <c r="Y33" s="447">
        <f t="shared" si="11"/>
        <v>0</v>
      </c>
      <c r="Z33" s="448">
        <v>0</v>
      </c>
      <c r="AA33" s="447">
        <f t="shared" si="12"/>
        <v>0</v>
      </c>
      <c r="AB33" s="448">
        <v>0</v>
      </c>
      <c r="AC33" s="447">
        <f t="shared" si="13"/>
        <v>0</v>
      </c>
      <c r="AD33" s="448"/>
      <c r="AE33" s="449"/>
      <c r="AF33" s="448"/>
      <c r="AG33" s="449"/>
      <c r="AH33" s="448"/>
      <c r="AI33" s="449"/>
      <c r="AJ33" s="450">
        <f t="shared" si="14"/>
        <v>36</v>
      </c>
      <c r="AK33" s="451">
        <f t="shared" si="15"/>
        <v>8</v>
      </c>
      <c r="AL33" s="446">
        <v>1</v>
      </c>
      <c r="AM33" s="446">
        <v>2</v>
      </c>
      <c r="AN33" s="451">
        <f t="shared" si="16"/>
        <v>3</v>
      </c>
      <c r="AO33" s="493">
        <f t="shared" si="17"/>
        <v>1</v>
      </c>
      <c r="AP33" s="498">
        <f>IF((H33+J33+L33+N33+P33+R33+T33+V33)&lt;=0,0,IF((H33+J33+L33+N33+P33+R33+T33+V33)&lt;=20,1,IF((H33+J33+L33+N33+P33+R33+T33+V33)&lt;=40,2,IF((H33+J33+L33+N33+P33+R33+T33+V33)&lt;=60,3,IF((H33+J33+L33+N33+P33+R33+T33+V33)&lt;=80,4,IF((H33+J33+L33+N33+P33+R33+T33+V33)&lt;=100,5,IF((H33+J33+L33+N33+P33+R33+T33+V33)&lt;=120,6,0)))))))+((Y33+AA33+AC33+AE33+AG33+AI33)*2)</f>
        <v>2</v>
      </c>
      <c r="AQ33" s="495">
        <f t="shared" si="18"/>
        <v>3</v>
      </c>
      <c r="AR33" s="496">
        <f t="shared" si="19"/>
        <v>0</v>
      </c>
      <c r="AS33" s="496">
        <f t="shared" si="20"/>
        <v>0</v>
      </c>
      <c r="AT33" s="496">
        <f t="shared" si="21"/>
        <v>0</v>
      </c>
      <c r="AU33" s="497">
        <f t="shared" si="22"/>
        <v>0</v>
      </c>
      <c r="AV33" s="446"/>
      <c r="AW33" s="446"/>
      <c r="AX33" s="446"/>
      <c r="AY33" s="446"/>
      <c r="AZ33" s="451">
        <f t="shared" si="23"/>
        <v>0</v>
      </c>
      <c r="BA33" s="455">
        <f t="shared" si="24"/>
        <v>0</v>
      </c>
      <c r="BB33" s="446"/>
      <c r="BC33" s="415"/>
      <c r="BD33" s="415">
        <f t="shared" si="25"/>
        <v>1</v>
      </c>
      <c r="BE33" s="415">
        <f t="shared" si="26"/>
        <v>2</v>
      </c>
      <c r="BF33" s="433"/>
      <c r="BG33" s="433"/>
      <c r="BH33" s="433">
        <v>0</v>
      </c>
      <c r="BI33" s="433">
        <v>1</v>
      </c>
      <c r="BJ33" s="433">
        <v>1</v>
      </c>
      <c r="BK33" s="433"/>
      <c r="BL33" s="433"/>
      <c r="BM33" s="433"/>
      <c r="BN33" s="433"/>
      <c r="BO33" s="434"/>
      <c r="BP33" s="434"/>
      <c r="BQ33" s="434"/>
      <c r="BR33" s="433"/>
      <c r="BS33" s="433"/>
      <c r="BT33" s="433"/>
      <c r="BU33" s="433"/>
      <c r="BV33" s="433"/>
      <c r="BW33" s="433"/>
      <c r="BX33" s="433"/>
      <c r="BY33" s="433"/>
      <c r="BZ33" s="433"/>
      <c r="CA33" s="433"/>
      <c r="CB33" s="433"/>
      <c r="CC33" s="433"/>
      <c r="CD33" s="433"/>
      <c r="CE33" s="433"/>
      <c r="CF33" s="433"/>
      <c r="CG33" s="433"/>
      <c r="CH33" s="435">
        <v>0</v>
      </c>
      <c r="CI33" s="435"/>
      <c r="CJ33" s="436">
        <f t="shared" si="27"/>
        <v>2</v>
      </c>
      <c r="CK33" s="433">
        <f t="shared" si="38"/>
        <v>1</v>
      </c>
      <c r="CL33" s="433">
        <f t="shared" si="39"/>
        <v>2</v>
      </c>
      <c r="CM33" s="437">
        <f t="shared" si="28"/>
        <v>3</v>
      </c>
      <c r="CN33" s="438">
        <f t="shared" si="29"/>
        <v>-1</v>
      </c>
      <c r="CO33" s="439">
        <f t="shared" si="30"/>
        <v>0</v>
      </c>
      <c r="CP33" s="438">
        <f t="shared" si="31"/>
        <v>-1</v>
      </c>
      <c r="CQ33" s="440"/>
      <c r="CR33" s="440"/>
      <c r="CS33" s="440"/>
      <c r="CT33" s="440"/>
      <c r="CU33" s="440"/>
      <c r="CV33" s="440"/>
      <c r="CW33" s="440"/>
      <c r="CX33" s="441"/>
      <c r="CY33" s="441"/>
      <c r="CZ33" s="441"/>
      <c r="DA33" s="440"/>
      <c r="DB33" s="440"/>
      <c r="DC33" s="440"/>
      <c r="DD33" s="440"/>
      <c r="DE33" s="440"/>
      <c r="DF33" s="440"/>
      <c r="DG33" s="440"/>
      <c r="DH33" s="440"/>
      <c r="DI33" s="440"/>
      <c r="DJ33" s="440"/>
      <c r="DK33" s="440"/>
      <c r="DL33" s="440"/>
      <c r="DM33" s="440"/>
      <c r="DN33" s="440"/>
      <c r="DO33" s="440"/>
      <c r="DP33" s="440"/>
      <c r="DQ33" s="425">
        <f t="shared" si="32"/>
        <v>0</v>
      </c>
      <c r="DR33" s="442"/>
      <c r="DS33" s="442"/>
      <c r="DT33" s="440">
        <f t="shared" si="44"/>
        <v>0</v>
      </c>
      <c r="DU33" s="440">
        <f t="shared" si="45"/>
        <v>0</v>
      </c>
      <c r="DV33" s="440">
        <f t="shared" si="46"/>
        <v>0</v>
      </c>
      <c r="DW33" s="440">
        <f t="shared" si="47"/>
        <v>0</v>
      </c>
      <c r="DX33" s="427">
        <f t="shared" si="33"/>
        <v>-1</v>
      </c>
      <c r="DY33" s="428">
        <f t="shared" si="34"/>
        <v>-33.333333333333329</v>
      </c>
      <c r="DZ33" s="518"/>
      <c r="EA33" s="518"/>
      <c r="EB33" s="518"/>
      <c r="EC33" s="518"/>
      <c r="ED33" s="518"/>
      <c r="EE33" s="518"/>
      <c r="EF33" s="518"/>
      <c r="EG33" s="518"/>
      <c r="EH33" s="518"/>
      <c r="EI33" s="518"/>
      <c r="EJ33" s="518"/>
      <c r="EK33" s="518"/>
      <c r="EL33" s="518"/>
      <c r="EM33" s="518"/>
      <c r="EN33" s="518"/>
      <c r="EO33" s="518"/>
      <c r="EP33" s="518"/>
      <c r="EQ33" s="518"/>
      <c r="ER33" s="518"/>
      <c r="ES33" s="518"/>
      <c r="ET33" s="518"/>
      <c r="EU33" s="518"/>
      <c r="EV33" s="518"/>
      <c r="EW33" s="518"/>
      <c r="EX33" s="518"/>
      <c r="EY33" s="518"/>
      <c r="EZ33" s="431">
        <f t="shared" si="35"/>
        <v>0</v>
      </c>
      <c r="FB33" s="445">
        <f t="shared" si="36"/>
        <v>0</v>
      </c>
    </row>
    <row r="34" spans="1:158" s="395" customFormat="1">
      <c r="A34" s="446">
        <v>23</v>
      </c>
      <c r="B34" s="446" t="str">
        <f>[1]เตรียมข้อมูล!B27</f>
        <v>วัดท่านางพรหม</v>
      </c>
      <c r="C34" s="446" t="str">
        <f>[1]เตรียมข้อมูล!C27</f>
        <v>เขาชัยสน</v>
      </c>
      <c r="D34" s="446"/>
      <c r="E34" s="384">
        <v>18</v>
      </c>
      <c r="F34" s="384">
        <v>1</v>
      </c>
      <c r="G34" s="384" t="s">
        <v>104</v>
      </c>
      <c r="H34" s="446">
        <v>2</v>
      </c>
      <c r="I34" s="447">
        <f t="shared" si="3"/>
        <v>1</v>
      </c>
      <c r="J34" s="446">
        <v>2</v>
      </c>
      <c r="K34" s="447">
        <f t="shared" si="4"/>
        <v>1</v>
      </c>
      <c r="L34" s="446">
        <v>4</v>
      </c>
      <c r="M34" s="447">
        <f t="shared" si="5"/>
        <v>1</v>
      </c>
      <c r="N34" s="446">
        <v>5</v>
      </c>
      <c r="O34" s="447">
        <f t="shared" si="6"/>
        <v>1</v>
      </c>
      <c r="P34" s="446">
        <v>1</v>
      </c>
      <c r="Q34" s="447">
        <f t="shared" si="7"/>
        <v>1</v>
      </c>
      <c r="R34" s="446">
        <v>7</v>
      </c>
      <c r="S34" s="447">
        <f t="shared" si="8"/>
        <v>1</v>
      </c>
      <c r="T34" s="446">
        <v>5</v>
      </c>
      <c r="U34" s="447">
        <f t="shared" si="9"/>
        <v>1</v>
      </c>
      <c r="V34" s="446">
        <v>4</v>
      </c>
      <c r="W34" s="447">
        <f t="shared" si="10"/>
        <v>1</v>
      </c>
      <c r="X34" s="448">
        <v>0</v>
      </c>
      <c r="Y34" s="447">
        <f t="shared" si="11"/>
        <v>0</v>
      </c>
      <c r="Z34" s="448">
        <v>0</v>
      </c>
      <c r="AA34" s="447">
        <f t="shared" si="12"/>
        <v>0</v>
      </c>
      <c r="AB34" s="448">
        <v>0</v>
      </c>
      <c r="AC34" s="447">
        <f t="shared" si="13"/>
        <v>0</v>
      </c>
      <c r="AD34" s="448"/>
      <c r="AE34" s="449"/>
      <c r="AF34" s="448"/>
      <c r="AG34" s="449"/>
      <c r="AH34" s="448"/>
      <c r="AI34" s="449"/>
      <c r="AJ34" s="450">
        <f t="shared" si="14"/>
        <v>30</v>
      </c>
      <c r="AK34" s="451">
        <f t="shared" si="15"/>
        <v>8</v>
      </c>
      <c r="AL34" s="446">
        <v>1</v>
      </c>
      <c r="AM34" s="446">
        <v>5</v>
      </c>
      <c r="AN34" s="451">
        <f t="shared" si="16"/>
        <v>6</v>
      </c>
      <c r="AO34" s="493">
        <f t="shared" si="17"/>
        <v>1</v>
      </c>
      <c r="AP34" s="498">
        <f>IF((H34+J34+L34+N34+P34+R34+T34+V34)&lt;=0,0,IF((H34+J34+L34+N34+P34+R34+T34+V34)&lt;=20,1,IF((H34+J34+L34+N34+P34+R34+T34+V34)&lt;=40,2,IF((H34+J34+L34+N34+P34+R34+T34+V34)&lt;=60,3,IF((H34+J34+L34+N34+P34+R34+T34+V34)&lt;=80,4,IF((H34+J34+L34+N34+P34+R34+T34+V34)&lt;=100,5,IF((H34+J34+L34+N34+P34+R34+T34+V34)&lt;=120,6,0)))))))+((Y34+AA34+AC34+AE34+AG34+AI34)*2)</f>
        <v>2</v>
      </c>
      <c r="AQ34" s="495">
        <f t="shared" si="18"/>
        <v>3</v>
      </c>
      <c r="AR34" s="496">
        <f t="shared" si="19"/>
        <v>0</v>
      </c>
      <c r="AS34" s="496">
        <f t="shared" si="20"/>
        <v>3</v>
      </c>
      <c r="AT34" s="496">
        <f t="shared" si="21"/>
        <v>3</v>
      </c>
      <c r="AU34" s="497">
        <f t="shared" si="22"/>
        <v>100</v>
      </c>
      <c r="AV34" s="446"/>
      <c r="AW34" s="446"/>
      <c r="AX34" s="446"/>
      <c r="AY34" s="446"/>
      <c r="AZ34" s="451">
        <f t="shared" si="23"/>
        <v>3</v>
      </c>
      <c r="BA34" s="455">
        <f t="shared" si="24"/>
        <v>100</v>
      </c>
      <c r="BB34" s="446"/>
      <c r="BC34" s="415"/>
      <c r="BD34" s="415">
        <f t="shared" si="25"/>
        <v>1</v>
      </c>
      <c r="BE34" s="415">
        <f t="shared" si="26"/>
        <v>2</v>
      </c>
      <c r="BF34" s="433"/>
      <c r="BG34" s="433"/>
      <c r="BH34" s="433">
        <v>1</v>
      </c>
      <c r="BI34" s="433">
        <v>1</v>
      </c>
      <c r="BJ34" s="433">
        <v>1</v>
      </c>
      <c r="BK34" s="433">
        <v>1</v>
      </c>
      <c r="BL34" s="433">
        <v>1</v>
      </c>
      <c r="BM34" s="433"/>
      <c r="BN34" s="433">
        <v>1</v>
      </c>
      <c r="BO34" s="434"/>
      <c r="BP34" s="434"/>
      <c r="BQ34" s="434"/>
      <c r="BR34" s="433"/>
      <c r="BS34" s="433"/>
      <c r="BT34" s="433"/>
      <c r="BU34" s="433"/>
      <c r="BV34" s="433"/>
      <c r="BW34" s="433"/>
      <c r="BX34" s="433"/>
      <c r="BY34" s="433"/>
      <c r="BZ34" s="433"/>
      <c r="CA34" s="433"/>
      <c r="CB34" s="433"/>
      <c r="CC34" s="433"/>
      <c r="CD34" s="433"/>
      <c r="CE34" s="433"/>
      <c r="CF34" s="433"/>
      <c r="CG34" s="433"/>
      <c r="CH34" s="435">
        <v>0</v>
      </c>
      <c r="CI34" s="435"/>
      <c r="CJ34" s="436">
        <f t="shared" si="27"/>
        <v>6</v>
      </c>
      <c r="CK34" s="433">
        <f t="shared" si="38"/>
        <v>1</v>
      </c>
      <c r="CL34" s="433">
        <f t="shared" si="39"/>
        <v>2</v>
      </c>
      <c r="CM34" s="437">
        <f t="shared" si="28"/>
        <v>3</v>
      </c>
      <c r="CN34" s="438">
        <f t="shared" si="29"/>
        <v>0</v>
      </c>
      <c r="CO34" s="439">
        <f t="shared" si="30"/>
        <v>3</v>
      </c>
      <c r="CP34" s="438">
        <f t="shared" si="31"/>
        <v>3</v>
      </c>
      <c r="CQ34" s="440"/>
      <c r="CR34" s="440"/>
      <c r="CS34" s="440"/>
      <c r="CT34" s="440"/>
      <c r="CU34" s="440"/>
      <c r="CV34" s="440"/>
      <c r="CW34" s="440"/>
      <c r="CX34" s="441"/>
      <c r="CY34" s="441"/>
      <c r="CZ34" s="441"/>
      <c r="DA34" s="440"/>
      <c r="DB34" s="440"/>
      <c r="DC34" s="440"/>
      <c r="DD34" s="440"/>
      <c r="DE34" s="440"/>
      <c r="DF34" s="440"/>
      <c r="DG34" s="440"/>
      <c r="DH34" s="440"/>
      <c r="DI34" s="440"/>
      <c r="DJ34" s="440"/>
      <c r="DK34" s="440"/>
      <c r="DL34" s="440"/>
      <c r="DM34" s="440"/>
      <c r="DN34" s="440"/>
      <c r="DO34" s="440"/>
      <c r="DP34" s="440"/>
      <c r="DQ34" s="425">
        <f t="shared" si="32"/>
        <v>0</v>
      </c>
      <c r="DR34" s="442"/>
      <c r="DS34" s="442"/>
      <c r="DT34" s="440">
        <f t="shared" si="44"/>
        <v>0</v>
      </c>
      <c r="DU34" s="440">
        <f t="shared" si="45"/>
        <v>0</v>
      </c>
      <c r="DV34" s="440">
        <f t="shared" si="46"/>
        <v>0</v>
      </c>
      <c r="DW34" s="440">
        <f t="shared" si="47"/>
        <v>0</v>
      </c>
      <c r="DX34" s="427">
        <f t="shared" si="33"/>
        <v>3</v>
      </c>
      <c r="DY34" s="428">
        <f t="shared" si="34"/>
        <v>100</v>
      </c>
      <c r="DZ34" s="518"/>
      <c r="EA34" s="518"/>
      <c r="EB34" s="518"/>
      <c r="EC34" s="518"/>
      <c r="ED34" s="518"/>
      <c r="EE34" s="518"/>
      <c r="EF34" s="518"/>
      <c r="EG34" s="518"/>
      <c r="EH34" s="518"/>
      <c r="EI34" s="518"/>
      <c r="EJ34" s="518"/>
      <c r="EK34" s="518"/>
      <c r="EL34" s="518"/>
      <c r="EM34" s="518"/>
      <c r="EN34" s="518"/>
      <c r="EO34" s="518"/>
      <c r="EP34" s="518"/>
      <c r="EQ34" s="518"/>
      <c r="ER34" s="518"/>
      <c r="ES34" s="518"/>
      <c r="ET34" s="518"/>
      <c r="EU34" s="518"/>
      <c r="EV34" s="518"/>
      <c r="EW34" s="518"/>
      <c r="EX34" s="518"/>
      <c r="EY34" s="518"/>
      <c r="EZ34" s="431">
        <f t="shared" si="35"/>
        <v>0</v>
      </c>
      <c r="FB34" s="445">
        <f t="shared" si="36"/>
        <v>0</v>
      </c>
    </row>
    <row r="35" spans="1:158" s="395" customFormat="1">
      <c r="A35" s="446">
        <v>24</v>
      </c>
      <c r="B35" s="446" t="str">
        <f>[1]เตรียมข้อมูล!B28</f>
        <v>วัดชุมประดิษฐ์</v>
      </c>
      <c r="C35" s="446" t="str">
        <f>[1]เตรียมข้อมูล!C28</f>
        <v>เขาชัยสน</v>
      </c>
      <c r="D35" s="446"/>
      <c r="E35" s="384">
        <v>25</v>
      </c>
      <c r="F35" s="384">
        <v>1</v>
      </c>
      <c r="G35" s="384" t="s">
        <v>104</v>
      </c>
      <c r="H35" s="446">
        <v>0</v>
      </c>
      <c r="I35" s="447">
        <f t="shared" si="3"/>
        <v>0</v>
      </c>
      <c r="J35" s="446">
        <v>0</v>
      </c>
      <c r="K35" s="447">
        <f t="shared" si="4"/>
        <v>0</v>
      </c>
      <c r="L35" s="446">
        <v>10</v>
      </c>
      <c r="M35" s="447">
        <f t="shared" si="5"/>
        <v>1</v>
      </c>
      <c r="N35" s="446">
        <v>20</v>
      </c>
      <c r="O35" s="447">
        <f t="shared" si="6"/>
        <v>1</v>
      </c>
      <c r="P35" s="446">
        <v>20</v>
      </c>
      <c r="Q35" s="447">
        <f t="shared" si="7"/>
        <v>1</v>
      </c>
      <c r="R35" s="446">
        <v>22</v>
      </c>
      <c r="S35" s="447">
        <f t="shared" si="8"/>
        <v>1</v>
      </c>
      <c r="T35" s="446">
        <v>15</v>
      </c>
      <c r="U35" s="447">
        <f t="shared" si="9"/>
        <v>1</v>
      </c>
      <c r="V35" s="446">
        <v>15</v>
      </c>
      <c r="W35" s="447">
        <f t="shared" si="10"/>
        <v>1</v>
      </c>
      <c r="X35" s="448">
        <v>0</v>
      </c>
      <c r="Y35" s="447">
        <f t="shared" si="11"/>
        <v>0</v>
      </c>
      <c r="Z35" s="448">
        <v>5</v>
      </c>
      <c r="AA35" s="447">
        <f t="shared" si="12"/>
        <v>1</v>
      </c>
      <c r="AB35" s="448">
        <v>10</v>
      </c>
      <c r="AC35" s="447">
        <f t="shared" si="13"/>
        <v>1</v>
      </c>
      <c r="AD35" s="448"/>
      <c r="AE35" s="449"/>
      <c r="AF35" s="448"/>
      <c r="AG35" s="449"/>
      <c r="AH35" s="448"/>
      <c r="AI35" s="449"/>
      <c r="AJ35" s="450">
        <f t="shared" si="14"/>
        <v>117</v>
      </c>
      <c r="AK35" s="451">
        <f t="shared" si="15"/>
        <v>8</v>
      </c>
      <c r="AL35" s="446">
        <v>1</v>
      </c>
      <c r="AM35" s="446">
        <v>14</v>
      </c>
      <c r="AN35" s="451">
        <f t="shared" si="16"/>
        <v>15</v>
      </c>
      <c r="AO35" s="493">
        <f t="shared" si="17"/>
        <v>1</v>
      </c>
      <c r="AP35" s="498">
        <f>IF((H35+J35+L35+N35+P35+R35+T35+V35)&lt;=0,0,IF((H35+J35+L35+N35+P35+R35+T35+V35)&lt;=20,1,IF((H35+J35+L35+N35+P35+R35+T35+V35)&lt;=40,2,IF((H35+J35+L35+N35+P35+R35+T35+V35)&lt;=60,3,IF((H35+J35+L35+N35+P35+R35+T35+V35)&lt;=80,4,IF((H35+J35+L35+N35+P35+R35+T35+V35)&lt;=100,5,IF((H35+J35+L35+N35+P35+R35+T35+V35)&lt;=120,6,0)))))))+((Y35+AA35+AC35+AE35+AG35+AI35)*2)</f>
        <v>10</v>
      </c>
      <c r="AQ35" s="495">
        <f t="shared" si="18"/>
        <v>11</v>
      </c>
      <c r="AR35" s="496">
        <f t="shared" si="19"/>
        <v>0</v>
      </c>
      <c r="AS35" s="496">
        <f t="shared" si="20"/>
        <v>4</v>
      </c>
      <c r="AT35" s="496">
        <f t="shared" si="21"/>
        <v>4</v>
      </c>
      <c r="AU35" s="497">
        <f t="shared" si="22"/>
        <v>36.363636363636367</v>
      </c>
      <c r="AV35" s="446"/>
      <c r="AW35" s="446"/>
      <c r="AX35" s="446">
        <v>1</v>
      </c>
      <c r="AY35" s="446"/>
      <c r="AZ35" s="451">
        <f t="shared" si="23"/>
        <v>5</v>
      </c>
      <c r="BA35" s="455">
        <f t="shared" si="24"/>
        <v>45.454545454545453</v>
      </c>
      <c r="BB35" s="446"/>
      <c r="BC35" s="415"/>
      <c r="BD35" s="415">
        <f t="shared" si="25"/>
        <v>1</v>
      </c>
      <c r="BE35" s="415">
        <f t="shared" si="26"/>
        <v>10</v>
      </c>
      <c r="BF35" s="433"/>
      <c r="BG35" s="433"/>
      <c r="BH35" s="433">
        <v>1</v>
      </c>
      <c r="BI35" s="433">
        <v>0</v>
      </c>
      <c r="BJ35" s="433">
        <v>4</v>
      </c>
      <c r="BK35" s="433">
        <v>3</v>
      </c>
      <c r="BL35" s="433">
        <v>1</v>
      </c>
      <c r="BM35" s="433">
        <v>0</v>
      </c>
      <c r="BN35" s="433">
        <v>1</v>
      </c>
      <c r="BO35" s="434">
        <v>0</v>
      </c>
      <c r="BP35" s="434">
        <v>0</v>
      </c>
      <c r="BQ35" s="434">
        <v>0</v>
      </c>
      <c r="BR35" s="433">
        <v>2</v>
      </c>
      <c r="BS35" s="433">
        <v>0</v>
      </c>
      <c r="BT35" s="433">
        <v>0</v>
      </c>
      <c r="BU35" s="433">
        <v>0</v>
      </c>
      <c r="BV35" s="433">
        <v>0</v>
      </c>
      <c r="BW35" s="433">
        <v>1</v>
      </c>
      <c r="BX35" s="433">
        <v>0</v>
      </c>
      <c r="BY35" s="433">
        <v>0</v>
      </c>
      <c r="BZ35" s="433">
        <v>0</v>
      </c>
      <c r="CA35" s="433">
        <v>1</v>
      </c>
      <c r="CB35" s="433">
        <v>0</v>
      </c>
      <c r="CC35" s="433">
        <v>1</v>
      </c>
      <c r="CD35" s="433"/>
      <c r="CE35" s="433"/>
      <c r="CF35" s="433"/>
      <c r="CG35" s="433"/>
      <c r="CH35" s="435">
        <v>0</v>
      </c>
      <c r="CI35" s="435"/>
      <c r="CJ35" s="436">
        <f t="shared" si="27"/>
        <v>15</v>
      </c>
      <c r="CK35" s="433">
        <f t="shared" si="38"/>
        <v>1</v>
      </c>
      <c r="CL35" s="433">
        <f t="shared" si="39"/>
        <v>10</v>
      </c>
      <c r="CM35" s="437">
        <f t="shared" si="28"/>
        <v>11</v>
      </c>
      <c r="CN35" s="438">
        <f t="shared" si="29"/>
        <v>0</v>
      </c>
      <c r="CO35" s="439">
        <f t="shared" si="30"/>
        <v>4</v>
      </c>
      <c r="CP35" s="438">
        <f t="shared" si="31"/>
        <v>4</v>
      </c>
      <c r="CQ35" s="440"/>
      <c r="CR35" s="440"/>
      <c r="CS35" s="440"/>
      <c r="CT35" s="440"/>
      <c r="CU35" s="440"/>
      <c r="CV35" s="440"/>
      <c r="CW35" s="440"/>
      <c r="CX35" s="441"/>
      <c r="CY35" s="441"/>
      <c r="CZ35" s="441"/>
      <c r="DA35" s="440"/>
      <c r="DB35" s="440"/>
      <c r="DC35" s="440"/>
      <c r="DD35" s="440"/>
      <c r="DE35" s="440"/>
      <c r="DF35" s="440"/>
      <c r="DG35" s="440"/>
      <c r="DH35" s="440"/>
      <c r="DI35" s="440"/>
      <c r="DJ35" s="440"/>
      <c r="DK35" s="440"/>
      <c r="DL35" s="440"/>
      <c r="DM35" s="440"/>
      <c r="DN35" s="440"/>
      <c r="DO35" s="440"/>
      <c r="DP35" s="440"/>
      <c r="DQ35" s="425">
        <f t="shared" si="32"/>
        <v>0</v>
      </c>
      <c r="DR35" s="442"/>
      <c r="DS35" s="442"/>
      <c r="DT35" s="440">
        <f t="shared" si="44"/>
        <v>0</v>
      </c>
      <c r="DU35" s="440">
        <f t="shared" si="45"/>
        <v>0</v>
      </c>
      <c r="DV35" s="440">
        <f t="shared" si="46"/>
        <v>1</v>
      </c>
      <c r="DW35" s="440">
        <f t="shared" si="47"/>
        <v>0</v>
      </c>
      <c r="DX35" s="427">
        <f t="shared" si="33"/>
        <v>5</v>
      </c>
      <c r="DY35" s="428">
        <f t="shared" si="34"/>
        <v>45.454545454545453</v>
      </c>
      <c r="DZ35" s="519"/>
      <c r="EA35" s="519"/>
      <c r="EB35" s="519"/>
      <c r="EC35" s="519"/>
      <c r="ED35" s="519"/>
      <c r="EE35" s="519"/>
      <c r="EF35" s="519"/>
      <c r="EG35" s="519"/>
      <c r="EH35" s="519"/>
      <c r="EI35" s="519"/>
      <c r="EJ35" s="519"/>
      <c r="EK35" s="519"/>
      <c r="EL35" s="519"/>
      <c r="EM35" s="519"/>
      <c r="EN35" s="519"/>
      <c r="EO35" s="519"/>
      <c r="EP35" s="519"/>
      <c r="EQ35" s="519"/>
      <c r="ER35" s="519"/>
      <c r="ES35" s="519"/>
      <c r="ET35" s="519"/>
      <c r="EU35" s="519"/>
      <c r="EV35" s="519"/>
      <c r="EW35" s="519"/>
      <c r="EX35" s="519"/>
      <c r="EY35" s="519"/>
      <c r="EZ35" s="431">
        <f t="shared" si="35"/>
        <v>0</v>
      </c>
      <c r="FB35" s="445">
        <f t="shared" si="36"/>
        <v>0</v>
      </c>
    </row>
    <row r="36" spans="1:158" s="395" customFormat="1">
      <c r="A36" s="446">
        <v>25</v>
      </c>
      <c r="B36" s="446" t="str">
        <f>[1]เตรียมข้อมูล!B29</f>
        <v>วัดควนสามโพธิ์</v>
      </c>
      <c r="C36" s="446" t="str">
        <f>[1]เตรียมข้อมูล!C29</f>
        <v>เขาชัยสน</v>
      </c>
      <c r="D36" s="446"/>
      <c r="E36" s="384">
        <v>30</v>
      </c>
      <c r="F36" s="384">
        <v>1</v>
      </c>
      <c r="G36" s="384" t="s">
        <v>104</v>
      </c>
      <c r="H36" s="446">
        <v>11</v>
      </c>
      <c r="I36" s="447">
        <f t="shared" si="3"/>
        <v>1</v>
      </c>
      <c r="J36" s="446">
        <v>11</v>
      </c>
      <c r="K36" s="447">
        <f t="shared" si="4"/>
        <v>1</v>
      </c>
      <c r="L36" s="446">
        <v>9</v>
      </c>
      <c r="M36" s="447">
        <f t="shared" si="5"/>
        <v>1</v>
      </c>
      <c r="N36" s="446">
        <v>4</v>
      </c>
      <c r="O36" s="447">
        <f t="shared" si="6"/>
        <v>1</v>
      </c>
      <c r="P36" s="446">
        <v>8</v>
      </c>
      <c r="Q36" s="447">
        <f t="shared" si="7"/>
        <v>1</v>
      </c>
      <c r="R36" s="446">
        <v>10</v>
      </c>
      <c r="S36" s="447">
        <f t="shared" si="8"/>
        <v>1</v>
      </c>
      <c r="T36" s="446">
        <v>3</v>
      </c>
      <c r="U36" s="447">
        <f t="shared" si="9"/>
        <v>1</v>
      </c>
      <c r="V36" s="446">
        <v>7</v>
      </c>
      <c r="W36" s="447">
        <f t="shared" si="10"/>
        <v>1</v>
      </c>
      <c r="X36" s="448">
        <v>0</v>
      </c>
      <c r="Y36" s="447">
        <f t="shared" si="11"/>
        <v>0</v>
      </c>
      <c r="Z36" s="448">
        <v>0</v>
      </c>
      <c r="AA36" s="447">
        <f t="shared" si="12"/>
        <v>0</v>
      </c>
      <c r="AB36" s="448">
        <v>0</v>
      </c>
      <c r="AC36" s="447">
        <f t="shared" si="13"/>
        <v>0</v>
      </c>
      <c r="AD36" s="448"/>
      <c r="AE36" s="449"/>
      <c r="AF36" s="448"/>
      <c r="AG36" s="449"/>
      <c r="AH36" s="448"/>
      <c r="AI36" s="449"/>
      <c r="AJ36" s="450">
        <f t="shared" si="14"/>
        <v>63</v>
      </c>
      <c r="AK36" s="451">
        <f t="shared" si="15"/>
        <v>8</v>
      </c>
      <c r="AL36" s="446">
        <v>1</v>
      </c>
      <c r="AM36" s="446">
        <v>8</v>
      </c>
      <c r="AN36" s="451">
        <f t="shared" si="16"/>
        <v>9</v>
      </c>
      <c r="AO36" s="493">
        <f t="shared" si="17"/>
        <v>1</v>
      </c>
      <c r="AP36" s="498">
        <f>IF((H36+J36+L36+N36+P36+R36+T36+V36)&lt;=0,0,IF((H36+J36+L36+N36+P36+R36+T36+V36)&lt;=20,1,IF((H36+J36+L36+N36+P36+R36+T36+V36)&lt;=40,2,IF((H36+J36+L36+N36+P36+R36+T36+V36)&lt;=60,3,IF((H36+J36+L36+N36+P36+R36+T36+V36)&lt;=80,4,IF((H36+J36+L36+N36+P36+R36+T36+V36)&lt;=100,5,IF((H36+J36+L36+N36+P36+R36+T36+V36)&lt;=120,6,0)))))))+((Y36+AA36+AC36+AE36+AG36+AI36)*2)</f>
        <v>4</v>
      </c>
      <c r="AQ36" s="495">
        <f t="shared" si="18"/>
        <v>5</v>
      </c>
      <c r="AR36" s="496">
        <f t="shared" si="19"/>
        <v>0</v>
      </c>
      <c r="AS36" s="496">
        <f t="shared" si="20"/>
        <v>4</v>
      </c>
      <c r="AT36" s="496">
        <f t="shared" si="21"/>
        <v>4</v>
      </c>
      <c r="AU36" s="497">
        <f t="shared" si="22"/>
        <v>80</v>
      </c>
      <c r="AV36" s="446"/>
      <c r="AW36" s="446"/>
      <c r="AX36" s="446"/>
      <c r="AY36" s="446"/>
      <c r="AZ36" s="451">
        <f t="shared" si="23"/>
        <v>4</v>
      </c>
      <c r="BA36" s="455">
        <f t="shared" si="24"/>
        <v>80</v>
      </c>
      <c r="BB36" s="446"/>
      <c r="BC36" s="415"/>
      <c r="BD36" s="415">
        <f t="shared" si="25"/>
        <v>1</v>
      </c>
      <c r="BE36" s="415">
        <f t="shared" si="26"/>
        <v>4</v>
      </c>
      <c r="BF36" s="433"/>
      <c r="BG36" s="433"/>
      <c r="BH36" s="433">
        <v>1</v>
      </c>
      <c r="BI36" s="433">
        <v>1</v>
      </c>
      <c r="BJ36" s="433">
        <v>2</v>
      </c>
      <c r="BK36" s="433">
        <v>1</v>
      </c>
      <c r="BL36" s="433">
        <v>1</v>
      </c>
      <c r="BM36" s="433"/>
      <c r="BN36" s="433">
        <v>1</v>
      </c>
      <c r="BO36" s="434"/>
      <c r="BP36" s="434"/>
      <c r="BQ36" s="434"/>
      <c r="BR36" s="433">
        <v>1</v>
      </c>
      <c r="BS36" s="433"/>
      <c r="BT36" s="433"/>
      <c r="BU36" s="433"/>
      <c r="BV36" s="433"/>
      <c r="BW36" s="433"/>
      <c r="BX36" s="433"/>
      <c r="BY36" s="433"/>
      <c r="BZ36" s="433"/>
      <c r="CA36" s="433">
        <v>1</v>
      </c>
      <c r="CB36" s="433"/>
      <c r="CC36" s="433"/>
      <c r="CD36" s="433"/>
      <c r="CE36" s="433"/>
      <c r="CF36" s="433"/>
      <c r="CG36" s="433"/>
      <c r="CH36" s="435">
        <v>0</v>
      </c>
      <c r="CI36" s="435"/>
      <c r="CJ36" s="436">
        <f t="shared" si="27"/>
        <v>9</v>
      </c>
      <c r="CK36" s="433">
        <f t="shared" si="38"/>
        <v>1</v>
      </c>
      <c r="CL36" s="433">
        <f t="shared" si="39"/>
        <v>4</v>
      </c>
      <c r="CM36" s="437">
        <f t="shared" si="28"/>
        <v>5</v>
      </c>
      <c r="CN36" s="438">
        <f t="shared" si="29"/>
        <v>0</v>
      </c>
      <c r="CO36" s="439">
        <f t="shared" si="30"/>
        <v>4</v>
      </c>
      <c r="CP36" s="438">
        <f t="shared" si="31"/>
        <v>4</v>
      </c>
      <c r="CQ36" s="440"/>
      <c r="CR36" s="440"/>
      <c r="CS36" s="440"/>
      <c r="CT36" s="440"/>
      <c r="CU36" s="440"/>
      <c r="CV36" s="440"/>
      <c r="CW36" s="440"/>
      <c r="CX36" s="441"/>
      <c r="CY36" s="441"/>
      <c r="CZ36" s="441"/>
      <c r="DA36" s="440"/>
      <c r="DB36" s="440"/>
      <c r="DC36" s="440"/>
      <c r="DD36" s="440"/>
      <c r="DE36" s="440"/>
      <c r="DF36" s="440"/>
      <c r="DG36" s="440"/>
      <c r="DH36" s="440"/>
      <c r="DI36" s="440"/>
      <c r="DJ36" s="440"/>
      <c r="DK36" s="440"/>
      <c r="DL36" s="440"/>
      <c r="DM36" s="440"/>
      <c r="DN36" s="440"/>
      <c r="DO36" s="440"/>
      <c r="DP36" s="440"/>
      <c r="DQ36" s="425">
        <f t="shared" si="32"/>
        <v>0</v>
      </c>
      <c r="DR36" s="442"/>
      <c r="DS36" s="442"/>
      <c r="DT36" s="440">
        <f t="shared" si="44"/>
        <v>0</v>
      </c>
      <c r="DU36" s="440">
        <f t="shared" si="45"/>
        <v>0</v>
      </c>
      <c r="DV36" s="440">
        <f t="shared" si="46"/>
        <v>0</v>
      </c>
      <c r="DW36" s="440">
        <f t="shared" si="47"/>
        <v>0</v>
      </c>
      <c r="DX36" s="427">
        <f t="shared" si="33"/>
        <v>4</v>
      </c>
      <c r="DY36" s="428">
        <f t="shared" si="34"/>
        <v>80</v>
      </c>
      <c r="DZ36" s="518"/>
      <c r="EA36" s="518"/>
      <c r="EB36" s="518"/>
      <c r="EC36" s="518"/>
      <c r="ED36" s="518"/>
      <c r="EE36" s="518"/>
      <c r="EF36" s="518"/>
      <c r="EG36" s="518"/>
      <c r="EH36" s="518"/>
      <c r="EI36" s="518"/>
      <c r="EJ36" s="518"/>
      <c r="EK36" s="518"/>
      <c r="EL36" s="518"/>
      <c r="EM36" s="518"/>
      <c r="EN36" s="518"/>
      <c r="EO36" s="518"/>
      <c r="EP36" s="518"/>
      <c r="EQ36" s="518"/>
      <c r="ER36" s="518"/>
      <c r="ES36" s="518"/>
      <c r="ET36" s="518"/>
      <c r="EU36" s="518"/>
      <c r="EV36" s="518"/>
      <c r="EW36" s="518"/>
      <c r="EX36" s="518"/>
      <c r="EY36" s="518"/>
      <c r="EZ36" s="431">
        <f t="shared" si="35"/>
        <v>0</v>
      </c>
      <c r="FB36" s="445">
        <f t="shared" si="36"/>
        <v>0</v>
      </c>
    </row>
    <row r="37" spans="1:158" s="395" customFormat="1">
      <c r="A37" s="446">
        <v>26</v>
      </c>
      <c r="B37" s="446" t="str">
        <f>[1]เตรียมข้อมูล!B30</f>
        <v>บ้านเทพราช</v>
      </c>
      <c r="C37" s="446" t="str">
        <f>[1]เตรียมข้อมูล!C30</f>
        <v>เขาชัยสน</v>
      </c>
      <c r="D37" s="446"/>
      <c r="E37" s="384">
        <v>18</v>
      </c>
      <c r="F37" s="384">
        <v>4</v>
      </c>
      <c r="G37" s="384" t="s">
        <v>104</v>
      </c>
      <c r="H37" s="446">
        <v>13</v>
      </c>
      <c r="I37" s="447">
        <f t="shared" si="3"/>
        <v>1</v>
      </c>
      <c r="J37" s="446">
        <v>13</v>
      </c>
      <c r="K37" s="447">
        <f t="shared" si="4"/>
        <v>1</v>
      </c>
      <c r="L37" s="446">
        <v>16</v>
      </c>
      <c r="M37" s="447">
        <f t="shared" si="5"/>
        <v>1</v>
      </c>
      <c r="N37" s="446">
        <v>12</v>
      </c>
      <c r="O37" s="447">
        <f t="shared" si="6"/>
        <v>1</v>
      </c>
      <c r="P37" s="446">
        <v>23</v>
      </c>
      <c r="Q37" s="447">
        <f t="shared" si="7"/>
        <v>1</v>
      </c>
      <c r="R37" s="446">
        <v>17</v>
      </c>
      <c r="S37" s="447">
        <f t="shared" si="8"/>
        <v>1</v>
      </c>
      <c r="T37" s="446">
        <v>16</v>
      </c>
      <c r="U37" s="447">
        <f t="shared" si="9"/>
        <v>1</v>
      </c>
      <c r="V37" s="446">
        <v>16</v>
      </c>
      <c r="W37" s="447">
        <f t="shared" si="10"/>
        <v>1</v>
      </c>
      <c r="X37" s="448">
        <v>0</v>
      </c>
      <c r="Y37" s="447">
        <f t="shared" si="11"/>
        <v>0</v>
      </c>
      <c r="Z37" s="448">
        <v>0</v>
      </c>
      <c r="AA37" s="447">
        <f t="shared" si="12"/>
        <v>0</v>
      </c>
      <c r="AB37" s="448">
        <v>0</v>
      </c>
      <c r="AC37" s="447">
        <f t="shared" si="13"/>
        <v>0</v>
      </c>
      <c r="AD37" s="448"/>
      <c r="AE37" s="449"/>
      <c r="AF37" s="448"/>
      <c r="AG37" s="449"/>
      <c r="AH37" s="448"/>
      <c r="AI37" s="449"/>
      <c r="AJ37" s="450">
        <f t="shared" si="14"/>
        <v>126</v>
      </c>
      <c r="AK37" s="451">
        <f t="shared" si="15"/>
        <v>8</v>
      </c>
      <c r="AL37" s="446">
        <v>1</v>
      </c>
      <c r="AM37" s="446">
        <v>8</v>
      </c>
      <c r="AN37" s="451">
        <f t="shared" si="16"/>
        <v>9</v>
      </c>
      <c r="AO37" s="493">
        <f t="shared" si="17"/>
        <v>1</v>
      </c>
      <c r="AP37" s="494">
        <f>ROUND(((((I37+K37)*30)+(H37+J37))/50+(((M37+O37+Q37+U37+W37+S37)*40)+(L37+N37+P37+R37+T37+V37))/50+(Y37+AA37+AC37+AE37+AG37+AI37)*2),0)</f>
        <v>9</v>
      </c>
      <c r="AQ37" s="495">
        <f t="shared" si="18"/>
        <v>10</v>
      </c>
      <c r="AR37" s="496">
        <f t="shared" si="19"/>
        <v>0</v>
      </c>
      <c r="AS37" s="496">
        <f t="shared" si="20"/>
        <v>-1</v>
      </c>
      <c r="AT37" s="496">
        <f t="shared" si="21"/>
        <v>-1</v>
      </c>
      <c r="AU37" s="497">
        <f t="shared" si="22"/>
        <v>-10</v>
      </c>
      <c r="AV37" s="446">
        <v>1</v>
      </c>
      <c r="AW37" s="446"/>
      <c r="AX37" s="446"/>
      <c r="AY37" s="446"/>
      <c r="AZ37" s="451">
        <f t="shared" si="23"/>
        <v>-2</v>
      </c>
      <c r="BA37" s="455">
        <f t="shared" si="24"/>
        <v>-20</v>
      </c>
      <c r="BB37" s="446"/>
      <c r="BC37" s="415"/>
      <c r="BD37" s="415">
        <f t="shared" si="25"/>
        <v>1</v>
      </c>
      <c r="BE37" s="415">
        <f t="shared" si="26"/>
        <v>0</v>
      </c>
      <c r="BF37" s="433"/>
      <c r="BG37" s="433"/>
      <c r="BH37" s="433">
        <v>1</v>
      </c>
      <c r="BI37" s="433">
        <v>1</v>
      </c>
      <c r="BJ37" s="433">
        <v>1</v>
      </c>
      <c r="BK37" s="433">
        <v>1</v>
      </c>
      <c r="BL37" s="433">
        <v>1</v>
      </c>
      <c r="BM37" s="433"/>
      <c r="BN37" s="433">
        <v>1</v>
      </c>
      <c r="BO37" s="434"/>
      <c r="BP37" s="434"/>
      <c r="BQ37" s="434"/>
      <c r="BR37" s="433"/>
      <c r="BS37" s="433"/>
      <c r="BT37" s="433"/>
      <c r="BU37" s="433">
        <v>1</v>
      </c>
      <c r="BV37" s="433"/>
      <c r="BW37" s="433"/>
      <c r="BX37" s="433"/>
      <c r="BY37" s="433"/>
      <c r="BZ37" s="433">
        <v>1</v>
      </c>
      <c r="CA37" s="433"/>
      <c r="CB37" s="433"/>
      <c r="CC37" s="433">
        <v>1</v>
      </c>
      <c r="CD37" s="433"/>
      <c r="CE37" s="433"/>
      <c r="CF37" s="433"/>
      <c r="CG37" s="433"/>
      <c r="CH37" s="435">
        <v>0</v>
      </c>
      <c r="CI37" s="435"/>
      <c r="CJ37" s="436">
        <f t="shared" si="27"/>
        <v>9</v>
      </c>
      <c r="CK37" s="433">
        <f t="shared" si="38"/>
        <v>1</v>
      </c>
      <c r="CL37" s="433">
        <f t="shared" si="39"/>
        <v>9</v>
      </c>
      <c r="CM37" s="437">
        <f t="shared" si="28"/>
        <v>10</v>
      </c>
      <c r="CN37" s="438">
        <f t="shared" si="29"/>
        <v>0</v>
      </c>
      <c r="CO37" s="439">
        <f t="shared" si="30"/>
        <v>-1</v>
      </c>
      <c r="CP37" s="438">
        <f t="shared" si="31"/>
        <v>-1</v>
      </c>
      <c r="CQ37" s="440"/>
      <c r="CR37" s="440"/>
      <c r="CS37" s="440"/>
      <c r="CT37" s="440"/>
      <c r="CU37" s="440"/>
      <c r="CV37" s="440"/>
      <c r="CW37" s="440"/>
      <c r="CX37" s="441"/>
      <c r="CY37" s="441"/>
      <c r="CZ37" s="441"/>
      <c r="DA37" s="440"/>
      <c r="DB37" s="440"/>
      <c r="DC37" s="440"/>
      <c r="DD37" s="440"/>
      <c r="DE37" s="440"/>
      <c r="DF37" s="440"/>
      <c r="DG37" s="440"/>
      <c r="DH37" s="440"/>
      <c r="DI37" s="440"/>
      <c r="DJ37" s="440"/>
      <c r="DK37" s="440"/>
      <c r="DL37" s="440"/>
      <c r="DM37" s="440"/>
      <c r="DN37" s="440"/>
      <c r="DO37" s="440"/>
      <c r="DP37" s="440"/>
      <c r="DQ37" s="425">
        <f t="shared" si="32"/>
        <v>0</v>
      </c>
      <c r="DR37" s="442"/>
      <c r="DS37" s="442"/>
      <c r="DT37" s="440">
        <f t="shared" si="44"/>
        <v>1</v>
      </c>
      <c r="DU37" s="440">
        <f t="shared" si="45"/>
        <v>0</v>
      </c>
      <c r="DV37" s="440">
        <f t="shared" si="46"/>
        <v>0</v>
      </c>
      <c r="DW37" s="440">
        <f t="shared" si="47"/>
        <v>0</v>
      </c>
      <c r="DX37" s="427">
        <f t="shared" si="33"/>
        <v>-2</v>
      </c>
      <c r="DY37" s="428">
        <f t="shared" si="34"/>
        <v>-20</v>
      </c>
      <c r="DZ37" s="518">
        <v>1</v>
      </c>
      <c r="EA37" s="518"/>
      <c r="EB37" s="518"/>
      <c r="EC37" s="518"/>
      <c r="ED37" s="518"/>
      <c r="EE37" s="518"/>
      <c r="EF37" s="518"/>
      <c r="EG37" s="518"/>
      <c r="EH37" s="518"/>
      <c r="EI37" s="518"/>
      <c r="EJ37" s="518"/>
      <c r="EK37" s="518"/>
      <c r="EL37" s="518"/>
      <c r="EM37" s="518"/>
      <c r="EN37" s="518"/>
      <c r="EO37" s="518"/>
      <c r="EP37" s="518"/>
      <c r="EQ37" s="518"/>
      <c r="ER37" s="518"/>
      <c r="ES37" s="518"/>
      <c r="ET37" s="518"/>
      <c r="EU37" s="518"/>
      <c r="EV37" s="518"/>
      <c r="EW37" s="518"/>
      <c r="EX37" s="518"/>
      <c r="EY37" s="518"/>
      <c r="EZ37" s="431">
        <f t="shared" si="35"/>
        <v>1</v>
      </c>
      <c r="FB37" s="445">
        <f t="shared" si="36"/>
        <v>0</v>
      </c>
    </row>
    <row r="38" spans="1:158" s="395" customFormat="1">
      <c r="A38" s="446">
        <v>27</v>
      </c>
      <c r="B38" s="446" t="str">
        <f>[1]เตรียมข้อมูล!B31</f>
        <v>บ้านท่านางพรหม (ธนาคารกรุงเทพ 8)</v>
      </c>
      <c r="C38" s="446" t="str">
        <f>[1]เตรียมข้อมูล!C31</f>
        <v>เขาชัยสน</v>
      </c>
      <c r="D38" s="446"/>
      <c r="E38" s="384">
        <v>15</v>
      </c>
      <c r="F38" s="384">
        <v>4</v>
      </c>
      <c r="G38" s="384" t="s">
        <v>104</v>
      </c>
      <c r="H38" s="446">
        <v>7</v>
      </c>
      <c r="I38" s="447">
        <f t="shared" si="3"/>
        <v>1</v>
      </c>
      <c r="J38" s="446">
        <v>8</v>
      </c>
      <c r="K38" s="447">
        <f t="shared" si="4"/>
        <v>1</v>
      </c>
      <c r="L38" s="446">
        <v>15</v>
      </c>
      <c r="M38" s="447">
        <f t="shared" si="5"/>
        <v>1</v>
      </c>
      <c r="N38" s="446">
        <v>7</v>
      </c>
      <c r="O38" s="447">
        <f t="shared" si="6"/>
        <v>1</v>
      </c>
      <c r="P38" s="446">
        <v>11</v>
      </c>
      <c r="Q38" s="447">
        <f t="shared" si="7"/>
        <v>1</v>
      </c>
      <c r="R38" s="446">
        <v>6</v>
      </c>
      <c r="S38" s="447">
        <f t="shared" si="8"/>
        <v>1</v>
      </c>
      <c r="T38" s="446">
        <v>9</v>
      </c>
      <c r="U38" s="447">
        <f t="shared" si="9"/>
        <v>1</v>
      </c>
      <c r="V38" s="446">
        <v>12</v>
      </c>
      <c r="W38" s="447">
        <f t="shared" si="10"/>
        <v>1</v>
      </c>
      <c r="X38" s="448">
        <v>0</v>
      </c>
      <c r="Y38" s="447">
        <f t="shared" si="11"/>
        <v>0</v>
      </c>
      <c r="Z38" s="448">
        <v>0</v>
      </c>
      <c r="AA38" s="447">
        <f t="shared" si="12"/>
        <v>0</v>
      </c>
      <c r="AB38" s="448">
        <v>0</v>
      </c>
      <c r="AC38" s="447">
        <f t="shared" si="13"/>
        <v>0</v>
      </c>
      <c r="AD38" s="448"/>
      <c r="AE38" s="449"/>
      <c r="AF38" s="448"/>
      <c r="AG38" s="449"/>
      <c r="AH38" s="448"/>
      <c r="AI38" s="449"/>
      <c r="AJ38" s="450">
        <f t="shared" si="14"/>
        <v>75</v>
      </c>
      <c r="AK38" s="451">
        <f t="shared" si="15"/>
        <v>8</v>
      </c>
      <c r="AL38" s="446">
        <v>1</v>
      </c>
      <c r="AM38" s="446">
        <v>6</v>
      </c>
      <c r="AN38" s="451">
        <f t="shared" si="16"/>
        <v>7</v>
      </c>
      <c r="AO38" s="493">
        <f t="shared" si="17"/>
        <v>1</v>
      </c>
      <c r="AP38" s="498">
        <f>IF((H38+J38+L38+N38+P38+R38+T38+V38)&lt;=0,0,IF((H38+J38+L38+N38+P38+R38+T38+V38)&lt;=20,1,IF((H38+J38+L38+N38+P38+R38+T38+V38)&lt;=40,2,IF((H38+J38+L38+N38+P38+R38+T38+V38)&lt;=60,3,IF((H38+J38+L38+N38+P38+R38+T38+V38)&lt;=80,4,IF((H38+J38+L38+N38+P38+R38+T38+V38)&lt;=100,5,IF((H38+J38+L38+N38+P38+R38+T38+V38)&lt;=120,6,0)))))))+((Y38+AA38+AC38+AE38+AG38+AI38)*2)</f>
        <v>4</v>
      </c>
      <c r="AQ38" s="495">
        <f t="shared" si="18"/>
        <v>5</v>
      </c>
      <c r="AR38" s="496">
        <f t="shared" si="19"/>
        <v>0</v>
      </c>
      <c r="AS38" s="496">
        <f t="shared" si="20"/>
        <v>2</v>
      </c>
      <c r="AT38" s="496">
        <f t="shared" si="21"/>
        <v>2</v>
      </c>
      <c r="AU38" s="497">
        <f t="shared" si="22"/>
        <v>40</v>
      </c>
      <c r="AV38" s="446"/>
      <c r="AW38" s="446">
        <v>1</v>
      </c>
      <c r="AX38" s="446"/>
      <c r="AY38" s="446"/>
      <c r="AZ38" s="451">
        <f t="shared" si="23"/>
        <v>1</v>
      </c>
      <c r="BA38" s="455">
        <f t="shared" si="24"/>
        <v>20</v>
      </c>
      <c r="BB38" s="446"/>
      <c r="BC38" s="415"/>
      <c r="BD38" s="415">
        <f t="shared" si="25"/>
        <v>1</v>
      </c>
      <c r="BE38" s="415">
        <f t="shared" si="26"/>
        <v>4</v>
      </c>
      <c r="BF38" s="433"/>
      <c r="BG38" s="433"/>
      <c r="BH38" s="433">
        <v>1</v>
      </c>
      <c r="BI38" s="433"/>
      <c r="BJ38" s="433">
        <v>5</v>
      </c>
      <c r="BK38" s="433"/>
      <c r="BL38" s="433"/>
      <c r="BM38" s="433"/>
      <c r="BN38" s="433"/>
      <c r="BO38" s="434"/>
      <c r="BP38" s="434"/>
      <c r="BQ38" s="434"/>
      <c r="BR38" s="433"/>
      <c r="BS38" s="433"/>
      <c r="BT38" s="433"/>
      <c r="BU38" s="433"/>
      <c r="BV38" s="433"/>
      <c r="BW38" s="433"/>
      <c r="BX38" s="433"/>
      <c r="BY38" s="433"/>
      <c r="BZ38" s="433"/>
      <c r="CA38" s="433"/>
      <c r="CB38" s="433"/>
      <c r="CC38" s="433">
        <v>1</v>
      </c>
      <c r="CD38" s="433"/>
      <c r="CE38" s="433"/>
      <c r="CF38" s="433"/>
      <c r="CG38" s="433"/>
      <c r="CH38" s="435">
        <v>0</v>
      </c>
      <c r="CI38" s="435">
        <v>1</v>
      </c>
      <c r="CJ38" s="436">
        <f t="shared" si="27"/>
        <v>8</v>
      </c>
      <c r="CK38" s="433">
        <f t="shared" si="38"/>
        <v>1</v>
      </c>
      <c r="CL38" s="433">
        <f t="shared" si="39"/>
        <v>4</v>
      </c>
      <c r="CM38" s="437">
        <f t="shared" si="28"/>
        <v>5</v>
      </c>
      <c r="CN38" s="438">
        <f t="shared" si="29"/>
        <v>0</v>
      </c>
      <c r="CO38" s="439">
        <f t="shared" si="30"/>
        <v>3</v>
      </c>
      <c r="CP38" s="438">
        <f t="shared" si="31"/>
        <v>3</v>
      </c>
      <c r="CQ38" s="440"/>
      <c r="CR38" s="440"/>
      <c r="CS38" s="440"/>
      <c r="CT38" s="440"/>
      <c r="CU38" s="440"/>
      <c r="CV38" s="440"/>
      <c r="CW38" s="440"/>
      <c r="CX38" s="441"/>
      <c r="CY38" s="441"/>
      <c r="CZ38" s="441"/>
      <c r="DA38" s="440"/>
      <c r="DB38" s="440"/>
      <c r="DC38" s="440"/>
      <c r="DD38" s="440"/>
      <c r="DE38" s="440"/>
      <c r="DF38" s="440"/>
      <c r="DG38" s="440"/>
      <c r="DH38" s="440"/>
      <c r="DI38" s="440"/>
      <c r="DJ38" s="440"/>
      <c r="DK38" s="440"/>
      <c r="DL38" s="440"/>
      <c r="DM38" s="440"/>
      <c r="DN38" s="440"/>
      <c r="DO38" s="440"/>
      <c r="DP38" s="440"/>
      <c r="DQ38" s="425">
        <f t="shared" si="32"/>
        <v>0</v>
      </c>
      <c r="DR38" s="442"/>
      <c r="DS38" s="442"/>
      <c r="DT38" s="440">
        <f t="shared" si="44"/>
        <v>0</v>
      </c>
      <c r="DU38" s="440">
        <f t="shared" si="45"/>
        <v>1</v>
      </c>
      <c r="DV38" s="440">
        <f t="shared" si="46"/>
        <v>0</v>
      </c>
      <c r="DW38" s="440">
        <f t="shared" si="47"/>
        <v>0</v>
      </c>
      <c r="DX38" s="427">
        <f t="shared" si="33"/>
        <v>2</v>
      </c>
      <c r="DY38" s="428">
        <f t="shared" si="34"/>
        <v>40</v>
      </c>
      <c r="DZ38" s="518"/>
      <c r="EA38" s="518"/>
      <c r="EB38" s="518"/>
      <c r="EC38" s="518"/>
      <c r="ED38" s="518"/>
      <c r="EE38" s="518"/>
      <c r="EF38" s="518"/>
      <c r="EG38" s="518"/>
      <c r="EH38" s="518"/>
      <c r="EI38" s="518"/>
      <c r="EJ38" s="518"/>
      <c r="EK38" s="518"/>
      <c r="EL38" s="518"/>
      <c r="EM38" s="518"/>
      <c r="EN38" s="518"/>
      <c r="EO38" s="518"/>
      <c r="EP38" s="518"/>
      <c r="EQ38" s="518"/>
      <c r="ER38" s="518"/>
      <c r="ES38" s="518"/>
      <c r="ET38" s="518"/>
      <c r="EU38" s="518"/>
      <c r="EV38" s="518"/>
      <c r="EW38" s="518"/>
      <c r="EX38" s="518"/>
      <c r="EY38" s="518"/>
      <c r="EZ38" s="431">
        <f t="shared" si="35"/>
        <v>0</v>
      </c>
      <c r="FB38" s="445">
        <f t="shared" si="36"/>
        <v>0</v>
      </c>
    </row>
    <row r="39" spans="1:158" s="395" customFormat="1">
      <c r="A39" s="446">
        <v>28</v>
      </c>
      <c r="B39" s="446" t="str">
        <f>[1]เตรียมข้อมูล!B32</f>
        <v>วัดท่าควาย</v>
      </c>
      <c r="C39" s="446" t="str">
        <f>[1]เตรียมข้อมูล!C32</f>
        <v>เขาชัยสน</v>
      </c>
      <c r="D39" s="446"/>
      <c r="E39" s="384">
        <v>21</v>
      </c>
      <c r="F39" s="384">
        <v>4</v>
      </c>
      <c r="G39" s="384" t="s">
        <v>104</v>
      </c>
      <c r="H39" s="446">
        <v>12</v>
      </c>
      <c r="I39" s="447">
        <f t="shared" si="3"/>
        <v>1</v>
      </c>
      <c r="J39" s="446">
        <v>17</v>
      </c>
      <c r="K39" s="447">
        <f t="shared" si="4"/>
        <v>1</v>
      </c>
      <c r="L39" s="446">
        <v>12</v>
      </c>
      <c r="M39" s="447">
        <f t="shared" si="5"/>
        <v>1</v>
      </c>
      <c r="N39" s="446">
        <v>15</v>
      </c>
      <c r="O39" s="447">
        <f t="shared" si="6"/>
        <v>1</v>
      </c>
      <c r="P39" s="446">
        <v>18</v>
      </c>
      <c r="Q39" s="447">
        <f t="shared" si="7"/>
        <v>1</v>
      </c>
      <c r="R39" s="446">
        <v>19</v>
      </c>
      <c r="S39" s="447">
        <f t="shared" si="8"/>
        <v>1</v>
      </c>
      <c r="T39" s="446">
        <v>10</v>
      </c>
      <c r="U39" s="447">
        <f t="shared" si="9"/>
        <v>1</v>
      </c>
      <c r="V39" s="446">
        <v>17</v>
      </c>
      <c r="W39" s="447">
        <f t="shared" si="10"/>
        <v>1</v>
      </c>
      <c r="X39" s="448">
        <v>7</v>
      </c>
      <c r="Y39" s="447">
        <f t="shared" si="11"/>
        <v>1</v>
      </c>
      <c r="Z39" s="448">
        <v>0</v>
      </c>
      <c r="AA39" s="447">
        <f t="shared" si="12"/>
        <v>0</v>
      </c>
      <c r="AB39" s="448">
        <v>17</v>
      </c>
      <c r="AC39" s="447">
        <f t="shared" si="13"/>
        <v>1</v>
      </c>
      <c r="AD39" s="448"/>
      <c r="AE39" s="449"/>
      <c r="AF39" s="448"/>
      <c r="AG39" s="449"/>
      <c r="AH39" s="448"/>
      <c r="AI39" s="449"/>
      <c r="AJ39" s="450">
        <f t="shared" si="14"/>
        <v>144</v>
      </c>
      <c r="AK39" s="451">
        <f t="shared" si="15"/>
        <v>10</v>
      </c>
      <c r="AL39" s="446">
        <v>1</v>
      </c>
      <c r="AM39" s="446">
        <v>13</v>
      </c>
      <c r="AN39" s="451">
        <f t="shared" si="16"/>
        <v>14</v>
      </c>
      <c r="AO39" s="493">
        <f t="shared" si="17"/>
        <v>1</v>
      </c>
      <c r="AP39" s="494">
        <f>ROUND(((((I39+K39)*30)+(H39+J39))/50+(((M39+O39+Q39+U39+W39+S39)*40)+(L39+N39+P39+R39+T39+V39))/50+(Y39+AA39+AC39+AE39+AG39+AI39)*2),0)</f>
        <v>12</v>
      </c>
      <c r="AQ39" s="495">
        <f t="shared" si="18"/>
        <v>13</v>
      </c>
      <c r="AR39" s="496">
        <f t="shared" si="19"/>
        <v>0</v>
      </c>
      <c r="AS39" s="496">
        <f t="shared" si="20"/>
        <v>1</v>
      </c>
      <c r="AT39" s="496">
        <f t="shared" si="21"/>
        <v>1</v>
      </c>
      <c r="AU39" s="497">
        <f t="shared" si="22"/>
        <v>7.6923076923076925</v>
      </c>
      <c r="AV39" s="446">
        <v>1</v>
      </c>
      <c r="AW39" s="446"/>
      <c r="AX39" s="446"/>
      <c r="AY39" s="446"/>
      <c r="AZ39" s="451">
        <f t="shared" si="23"/>
        <v>0</v>
      </c>
      <c r="BA39" s="455">
        <f t="shared" si="24"/>
        <v>0</v>
      </c>
      <c r="BB39" s="446"/>
      <c r="BC39" s="415"/>
      <c r="BD39" s="415">
        <f t="shared" si="25"/>
        <v>1</v>
      </c>
      <c r="BE39" s="415">
        <f t="shared" si="26"/>
        <v>10</v>
      </c>
      <c r="BF39" s="433"/>
      <c r="BG39" s="433"/>
      <c r="BH39" s="433">
        <v>1</v>
      </c>
      <c r="BI39" s="433">
        <v>0</v>
      </c>
      <c r="BJ39" s="433">
        <v>5</v>
      </c>
      <c r="BK39" s="433">
        <v>1</v>
      </c>
      <c r="BL39" s="433">
        <v>1</v>
      </c>
      <c r="BM39" s="433">
        <v>0</v>
      </c>
      <c r="BN39" s="433">
        <v>1</v>
      </c>
      <c r="BO39" s="434">
        <v>0</v>
      </c>
      <c r="BP39" s="434">
        <v>0</v>
      </c>
      <c r="BQ39" s="434">
        <v>0</v>
      </c>
      <c r="BR39" s="433">
        <v>1</v>
      </c>
      <c r="BS39" s="433">
        <v>1</v>
      </c>
      <c r="BT39" s="433">
        <v>0</v>
      </c>
      <c r="BU39" s="433">
        <v>0</v>
      </c>
      <c r="BV39" s="433">
        <v>0</v>
      </c>
      <c r="BW39" s="433">
        <v>0</v>
      </c>
      <c r="BX39" s="433">
        <v>1</v>
      </c>
      <c r="BY39" s="433">
        <v>0</v>
      </c>
      <c r="BZ39" s="433">
        <v>0</v>
      </c>
      <c r="CA39" s="433">
        <v>2</v>
      </c>
      <c r="CB39" s="433">
        <v>0</v>
      </c>
      <c r="CC39" s="433">
        <v>0</v>
      </c>
      <c r="CD39" s="433">
        <v>0</v>
      </c>
      <c r="CE39" s="433">
        <v>0</v>
      </c>
      <c r="CF39" s="433">
        <v>0</v>
      </c>
      <c r="CG39" s="433">
        <v>0</v>
      </c>
      <c r="CH39" s="435">
        <v>0</v>
      </c>
      <c r="CI39" s="435"/>
      <c r="CJ39" s="436">
        <f t="shared" si="27"/>
        <v>14</v>
      </c>
      <c r="CK39" s="433">
        <f t="shared" si="38"/>
        <v>1</v>
      </c>
      <c r="CL39" s="433">
        <f t="shared" si="39"/>
        <v>12</v>
      </c>
      <c r="CM39" s="437">
        <f t="shared" si="28"/>
        <v>13</v>
      </c>
      <c r="CN39" s="438">
        <f t="shared" si="29"/>
        <v>0</v>
      </c>
      <c r="CO39" s="439">
        <f t="shared" si="30"/>
        <v>1</v>
      </c>
      <c r="CP39" s="438">
        <f t="shared" si="31"/>
        <v>1</v>
      </c>
      <c r="CQ39" s="440"/>
      <c r="CR39" s="440"/>
      <c r="CS39" s="440"/>
      <c r="CT39" s="440"/>
      <c r="CU39" s="440"/>
      <c r="CV39" s="440"/>
      <c r="CW39" s="440"/>
      <c r="CX39" s="441"/>
      <c r="CY39" s="441"/>
      <c r="CZ39" s="441"/>
      <c r="DA39" s="440"/>
      <c r="DB39" s="440"/>
      <c r="DC39" s="440"/>
      <c r="DD39" s="440"/>
      <c r="DE39" s="440"/>
      <c r="DF39" s="440"/>
      <c r="DG39" s="440"/>
      <c r="DH39" s="440"/>
      <c r="DI39" s="440"/>
      <c r="DJ39" s="440"/>
      <c r="DK39" s="440"/>
      <c r="DL39" s="440"/>
      <c r="DM39" s="440"/>
      <c r="DN39" s="440"/>
      <c r="DO39" s="440"/>
      <c r="DP39" s="440"/>
      <c r="DQ39" s="425">
        <f t="shared" si="32"/>
        <v>0</v>
      </c>
      <c r="DR39" s="442"/>
      <c r="DS39" s="442"/>
      <c r="DT39" s="440">
        <f t="shared" si="44"/>
        <v>1</v>
      </c>
      <c r="DU39" s="440">
        <f t="shared" si="45"/>
        <v>0</v>
      </c>
      <c r="DV39" s="440">
        <f t="shared" si="46"/>
        <v>0</v>
      </c>
      <c r="DW39" s="440">
        <f t="shared" si="47"/>
        <v>0</v>
      </c>
      <c r="DX39" s="427">
        <f t="shared" si="33"/>
        <v>0</v>
      </c>
      <c r="DY39" s="428">
        <f t="shared" si="34"/>
        <v>0</v>
      </c>
      <c r="DZ39" s="518"/>
      <c r="EA39" s="518">
        <v>1</v>
      </c>
      <c r="EB39" s="518"/>
      <c r="EC39" s="518"/>
      <c r="ED39" s="518"/>
      <c r="EE39" s="518"/>
      <c r="EF39" s="518"/>
      <c r="EG39" s="518"/>
      <c r="EH39" s="518"/>
      <c r="EI39" s="518"/>
      <c r="EJ39" s="518"/>
      <c r="EK39" s="518"/>
      <c r="EL39" s="518"/>
      <c r="EM39" s="518"/>
      <c r="EN39" s="518"/>
      <c r="EO39" s="518"/>
      <c r="EP39" s="518"/>
      <c r="EQ39" s="518"/>
      <c r="ER39" s="518"/>
      <c r="ES39" s="518"/>
      <c r="ET39" s="518"/>
      <c r="EU39" s="518"/>
      <c r="EV39" s="518"/>
      <c r="EW39" s="518"/>
      <c r="EX39" s="518"/>
      <c r="EY39" s="518"/>
      <c r="EZ39" s="431">
        <f t="shared" si="35"/>
        <v>1</v>
      </c>
      <c r="FB39" s="445">
        <f t="shared" si="36"/>
        <v>0</v>
      </c>
    </row>
    <row r="40" spans="1:158" s="395" customFormat="1">
      <c r="A40" s="446">
        <v>29</v>
      </c>
      <c r="B40" s="446"/>
      <c r="C40" s="446"/>
      <c r="D40" s="446"/>
      <c r="E40" s="384"/>
      <c r="F40" s="384"/>
      <c r="G40" s="384"/>
      <c r="H40" s="446"/>
      <c r="I40" s="447"/>
      <c r="J40" s="446"/>
      <c r="K40" s="447"/>
      <c r="L40" s="446"/>
      <c r="M40" s="447"/>
      <c r="N40" s="446"/>
      <c r="O40" s="447"/>
      <c r="P40" s="446"/>
      <c r="Q40" s="447"/>
      <c r="R40" s="446"/>
      <c r="S40" s="447"/>
      <c r="T40" s="446"/>
      <c r="U40" s="447"/>
      <c r="V40" s="446"/>
      <c r="W40" s="447"/>
      <c r="X40" s="448"/>
      <c r="Y40" s="447"/>
      <c r="Z40" s="448"/>
      <c r="AA40" s="447"/>
      <c r="AB40" s="448"/>
      <c r="AC40" s="447"/>
      <c r="AD40" s="448"/>
      <c r="AE40" s="449"/>
      <c r="AF40" s="448"/>
      <c r="AG40" s="449"/>
      <c r="AH40" s="448"/>
      <c r="AI40" s="449"/>
      <c r="AJ40" s="450"/>
      <c r="AK40" s="451"/>
      <c r="AL40" s="446"/>
      <c r="AM40" s="446"/>
      <c r="AN40" s="451"/>
      <c r="AO40" s="493"/>
      <c r="AP40" s="498"/>
      <c r="AQ40" s="495"/>
      <c r="AR40" s="496"/>
      <c r="AS40" s="496"/>
      <c r="AT40" s="496"/>
      <c r="AU40" s="497"/>
      <c r="AV40" s="446"/>
      <c r="AW40" s="446"/>
      <c r="AX40" s="446"/>
      <c r="AY40" s="446"/>
      <c r="AZ40" s="451"/>
      <c r="BA40" s="455" t="e">
        <f t="shared" si="24"/>
        <v>#DIV/0!</v>
      </c>
      <c r="BB40" s="446"/>
      <c r="BC40" s="415"/>
      <c r="BD40" s="415">
        <f t="shared" si="25"/>
        <v>0</v>
      </c>
      <c r="BE40" s="415">
        <f t="shared" si="26"/>
        <v>0</v>
      </c>
      <c r="BF40" s="433"/>
      <c r="BG40" s="433"/>
      <c r="BH40" s="433">
        <v>0</v>
      </c>
      <c r="BI40" s="433"/>
      <c r="BJ40" s="433"/>
      <c r="BK40" s="433"/>
      <c r="BL40" s="433"/>
      <c r="BM40" s="433"/>
      <c r="BN40" s="433"/>
      <c r="BO40" s="434"/>
      <c r="BP40" s="434"/>
      <c r="BQ40" s="434"/>
      <c r="BR40" s="433"/>
      <c r="BS40" s="433"/>
      <c r="BT40" s="433"/>
      <c r="BU40" s="433"/>
      <c r="BV40" s="433"/>
      <c r="BW40" s="433"/>
      <c r="BX40" s="433"/>
      <c r="BY40" s="433"/>
      <c r="BZ40" s="433"/>
      <c r="CA40" s="433"/>
      <c r="CB40" s="433"/>
      <c r="CC40" s="433"/>
      <c r="CD40" s="433"/>
      <c r="CE40" s="433"/>
      <c r="CF40" s="433"/>
      <c r="CG40" s="433"/>
      <c r="CH40" s="435"/>
      <c r="CI40" s="435"/>
      <c r="CJ40" s="436">
        <f t="shared" si="27"/>
        <v>0</v>
      </c>
      <c r="CK40" s="433">
        <f t="shared" si="38"/>
        <v>0</v>
      </c>
      <c r="CL40" s="433">
        <f t="shared" si="39"/>
        <v>0</v>
      </c>
      <c r="CM40" s="437">
        <f t="shared" si="28"/>
        <v>0</v>
      </c>
      <c r="CN40" s="438">
        <f t="shared" si="29"/>
        <v>0</v>
      </c>
      <c r="CO40" s="439">
        <f t="shared" si="30"/>
        <v>0</v>
      </c>
      <c r="CP40" s="438">
        <f t="shared" si="31"/>
        <v>0</v>
      </c>
      <c r="CQ40" s="440"/>
      <c r="CR40" s="440"/>
      <c r="CS40" s="440"/>
      <c r="CT40" s="440"/>
      <c r="CU40" s="440"/>
      <c r="CV40" s="440"/>
      <c r="CW40" s="440"/>
      <c r="CX40" s="441"/>
      <c r="CY40" s="441"/>
      <c r="CZ40" s="441"/>
      <c r="DA40" s="440"/>
      <c r="DB40" s="440"/>
      <c r="DC40" s="440"/>
      <c r="DD40" s="440"/>
      <c r="DE40" s="440"/>
      <c r="DF40" s="440"/>
      <c r="DG40" s="440"/>
      <c r="DH40" s="440"/>
      <c r="DI40" s="440"/>
      <c r="DJ40" s="440"/>
      <c r="DK40" s="440"/>
      <c r="DL40" s="440"/>
      <c r="DM40" s="440"/>
      <c r="DN40" s="440"/>
      <c r="DO40" s="440"/>
      <c r="DP40" s="440"/>
      <c r="DQ40" s="425">
        <f t="shared" si="32"/>
        <v>0</v>
      </c>
      <c r="DR40" s="442"/>
      <c r="DS40" s="442"/>
      <c r="DT40" s="440">
        <f t="shared" si="44"/>
        <v>0</v>
      </c>
      <c r="DU40" s="440">
        <f t="shared" si="45"/>
        <v>0</v>
      </c>
      <c r="DV40" s="440">
        <f t="shared" si="46"/>
        <v>0</v>
      </c>
      <c r="DW40" s="440">
        <f t="shared" si="47"/>
        <v>0</v>
      </c>
      <c r="DX40" s="427">
        <f t="shared" si="33"/>
        <v>0</v>
      </c>
      <c r="DY40" s="428" t="e">
        <f t="shared" si="34"/>
        <v>#DIV/0!</v>
      </c>
      <c r="DZ40" s="518"/>
      <c r="EA40" s="518"/>
      <c r="EB40" s="518"/>
      <c r="EC40" s="518"/>
      <c r="ED40" s="518"/>
      <c r="EE40" s="518"/>
      <c r="EF40" s="518"/>
      <c r="EG40" s="518"/>
      <c r="EH40" s="518"/>
      <c r="EI40" s="518"/>
      <c r="EJ40" s="518"/>
      <c r="EK40" s="518"/>
      <c r="EL40" s="518"/>
      <c r="EM40" s="518"/>
      <c r="EN40" s="518"/>
      <c r="EO40" s="518"/>
      <c r="EP40" s="518"/>
      <c r="EQ40" s="518"/>
      <c r="ER40" s="518"/>
      <c r="ES40" s="518"/>
      <c r="ET40" s="518"/>
      <c r="EU40" s="518"/>
      <c r="EV40" s="518"/>
      <c r="EW40" s="518"/>
      <c r="EX40" s="518"/>
      <c r="EY40" s="518"/>
      <c r="EZ40" s="431">
        <f t="shared" si="35"/>
        <v>0</v>
      </c>
      <c r="FB40" s="445">
        <f t="shared" si="36"/>
        <v>0</v>
      </c>
    </row>
    <row r="41" spans="1:158" s="395" customFormat="1">
      <c r="A41" s="446">
        <v>30</v>
      </c>
      <c r="B41" s="446" t="str">
        <f>[1]เตรียมข้อมูล!B34</f>
        <v>ปากพะยูน</v>
      </c>
      <c r="C41" s="446" t="str">
        <f>[1]เตรียมข้อมูล!C34</f>
        <v>ปากพะยูน</v>
      </c>
      <c r="D41" s="446"/>
      <c r="E41" s="384">
        <v>46</v>
      </c>
      <c r="F41" s="384">
        <v>1</v>
      </c>
      <c r="G41" s="384" t="s">
        <v>104</v>
      </c>
      <c r="H41" s="446">
        <v>6</v>
      </c>
      <c r="I41" s="447">
        <f t="shared" ref="I41:I72" si="49">IF(H41=0,0,IF(H41&lt;10,1,IF(MOD(H41,30)&lt;10,ROUNDDOWN(H41/30,0),ROUNDUP(H41/30,0))))</f>
        <v>1</v>
      </c>
      <c r="J41" s="446">
        <v>14</v>
      </c>
      <c r="K41" s="447">
        <f t="shared" ref="K41:K72" si="50">IF(J41=0,0,IF(J41&lt;10,1,IF(MOD(J41,30)&lt;10,ROUNDDOWN(J41/30,0),ROUNDUP(J41/30,0))))</f>
        <v>1</v>
      </c>
      <c r="L41" s="446">
        <v>12</v>
      </c>
      <c r="M41" s="447">
        <f t="shared" ref="M41:M72" si="51">IF(L41=0,0,IF(L41&lt;10,1,IF(MOD(L41,40)&lt;10,ROUNDDOWN(L41/40,0),ROUNDUP(L41/40,0))))</f>
        <v>1</v>
      </c>
      <c r="N41" s="446">
        <v>20</v>
      </c>
      <c r="O41" s="447">
        <f t="shared" ref="O41:O72" si="52">IF(N41=0,0,IF(N41&lt;10,1,IF(MOD(N41,40)&lt;10,ROUNDDOWN(N41/40,0),ROUNDUP(N41/40,0))))</f>
        <v>1</v>
      </c>
      <c r="P41" s="446">
        <v>16</v>
      </c>
      <c r="Q41" s="447">
        <f t="shared" ref="Q41:Q72" si="53">IF(P41=0,0,IF(P41&lt;10,1,IF(MOD(P41,40)&lt;10,ROUNDDOWN(P41/40,0),ROUNDUP(P41/40,0))))</f>
        <v>1</v>
      </c>
      <c r="R41" s="446">
        <v>19</v>
      </c>
      <c r="S41" s="447">
        <f t="shared" ref="S41:S72" si="54">IF(R41=0,0,IF(R41&lt;10,1,IF(MOD(R41,40)&lt;10,ROUNDDOWN(R41/40,0),ROUNDUP(R41/40,0))))</f>
        <v>1</v>
      </c>
      <c r="T41" s="446">
        <v>16</v>
      </c>
      <c r="U41" s="447">
        <f t="shared" ref="U41:U72" si="55">IF(T41=0,0,IF(T41&lt;10,1,IF(MOD(T41,40)&lt;10,ROUNDDOWN(T41/40,0),ROUNDUP(T41/40,0))))</f>
        <v>1</v>
      </c>
      <c r="V41" s="446">
        <v>19</v>
      </c>
      <c r="W41" s="447">
        <f t="shared" ref="W41:W72" si="56">IF(V41=0,0,IF(V41&lt;10,1,IF(MOD(V41,40)&lt;10,ROUNDDOWN(V41/40,0),ROUNDUP(V41/40,0))))</f>
        <v>1</v>
      </c>
      <c r="X41" s="448">
        <v>0</v>
      </c>
      <c r="Y41" s="447">
        <f t="shared" ref="Y41:Y72" si="57">IF(X41=0,0,IF(X41&lt;10,1,IF(MOD(X41,40)&lt;10,ROUNDDOWN(X41/40,0),ROUNDUP(X41/40,0))))</f>
        <v>0</v>
      </c>
      <c r="Z41" s="448">
        <v>0</v>
      </c>
      <c r="AA41" s="447">
        <f t="shared" ref="AA41:AA72" si="58">IF(Z41=0,0,IF(Z41&lt;10,1,IF(MOD(Z41,40)&lt;10,ROUNDDOWN(Z41/40,0),ROUNDUP(Z41/40,0))))</f>
        <v>0</v>
      </c>
      <c r="AB41" s="448">
        <v>0</v>
      </c>
      <c r="AC41" s="447">
        <f t="shared" ref="AC41:AC72" si="59">IF(AB41=0,0,IF(AB41&lt;10,1,IF(MOD(AB41,40)&lt;10,ROUNDDOWN(AB41/40,0),ROUNDUP(AB41/40,0))))</f>
        <v>0</v>
      </c>
      <c r="AD41" s="448"/>
      <c r="AE41" s="449"/>
      <c r="AF41" s="448"/>
      <c r="AG41" s="449"/>
      <c r="AH41" s="448"/>
      <c r="AI41" s="449"/>
      <c r="AJ41" s="450">
        <f t="shared" ref="AJ41:AJ72" si="60">SUM(H41)+T41+V41+X41+Z41+AB41+AD41+AF41+AH41+J41+L41+N41+P41+R41</f>
        <v>122</v>
      </c>
      <c r="AK41" s="451">
        <f t="shared" ref="AK41:AK72" si="61">SUM(I41+U41+W41+Y41+AA41+AC41+AE41+AG41+AI41+K41+M41+O41+Q41+S41)</f>
        <v>8</v>
      </c>
      <c r="AL41" s="446">
        <v>1</v>
      </c>
      <c r="AM41" s="446">
        <v>9</v>
      </c>
      <c r="AN41" s="451">
        <f t="shared" ref="AN41:AN72" si="62">SUM(AL41:AM41)</f>
        <v>10</v>
      </c>
      <c r="AO41" s="493">
        <f t="shared" ref="AO41:AO72" si="63">IF(AJ41&lt;=0,0,IF(AJ41&lt;=359,1,IF(AJ41&lt;=719,2,IF(AJ41&lt;=1079,3,IF(AJ41&lt;=1679,4,IF(AJ41&lt;=1680,5,IF(AJ41&lt;=1680,1,5)))))))</f>
        <v>1</v>
      </c>
      <c r="AP41" s="494">
        <f>ROUND(((((I41+K41)*30)+(H41+J41))/50+(((M41+O41+Q41+U41+W41+S41)*40)+(L41+N41+P41+R41+T41+V41))/50+(Y41+AA41+AC41+AE41+AG41+AI41)*2),0)</f>
        <v>8</v>
      </c>
      <c r="AQ41" s="495">
        <f t="shared" ref="AQ41:AQ72" si="64">SUM(AO41:AP41)</f>
        <v>9</v>
      </c>
      <c r="AR41" s="496">
        <f t="shared" ref="AR41:AR72" si="65">SUM(AL41)-AO41</f>
        <v>0</v>
      </c>
      <c r="AS41" s="496">
        <f t="shared" ref="AS41:AS72" si="66">SUM(AM41)-AP41</f>
        <v>1</v>
      </c>
      <c r="AT41" s="496">
        <f t="shared" ref="AT41:AT72" si="67">SUM(AN41)-AQ41</f>
        <v>1</v>
      </c>
      <c r="AU41" s="497">
        <f t="shared" ref="AU41:AU72" si="68">SUM(AT41)/AQ41*100</f>
        <v>11.111111111111111</v>
      </c>
      <c r="AV41" s="446">
        <v>1</v>
      </c>
      <c r="AW41" s="446"/>
      <c r="AX41" s="446"/>
      <c r="AY41" s="446"/>
      <c r="AZ41" s="451">
        <f t="shared" ref="AZ41:AZ72" si="69">SUM(AT41)-AV41-AW41+AX41+AY41</f>
        <v>0</v>
      </c>
      <c r="BA41" s="455">
        <f t="shared" si="24"/>
        <v>0</v>
      </c>
      <c r="BB41" s="446"/>
      <c r="BC41" s="415"/>
      <c r="BD41" s="415">
        <f t="shared" si="25"/>
        <v>1</v>
      </c>
      <c r="BE41" s="415">
        <f t="shared" si="26"/>
        <v>0</v>
      </c>
      <c r="BF41" s="433"/>
      <c r="BG41" s="433"/>
      <c r="BH41" s="433">
        <v>1</v>
      </c>
      <c r="BI41" s="433">
        <v>2</v>
      </c>
      <c r="BJ41" s="433">
        <v>7</v>
      </c>
      <c r="BK41" s="433"/>
      <c r="BL41" s="433"/>
      <c r="BM41" s="433"/>
      <c r="BN41" s="433"/>
      <c r="BO41" s="434"/>
      <c r="BP41" s="434"/>
      <c r="BQ41" s="434"/>
      <c r="BR41" s="433"/>
      <c r="BS41" s="433"/>
      <c r="BT41" s="433"/>
      <c r="BU41" s="433"/>
      <c r="BV41" s="433"/>
      <c r="BW41" s="433"/>
      <c r="BX41" s="433"/>
      <c r="BY41" s="433"/>
      <c r="BZ41" s="433"/>
      <c r="CA41" s="433"/>
      <c r="CB41" s="433"/>
      <c r="CC41" s="433"/>
      <c r="CD41" s="433"/>
      <c r="CE41" s="433"/>
      <c r="CF41" s="433"/>
      <c r="CG41" s="433"/>
      <c r="CH41" s="435">
        <v>0</v>
      </c>
      <c r="CI41" s="435"/>
      <c r="CJ41" s="436">
        <f t="shared" si="27"/>
        <v>10</v>
      </c>
      <c r="CK41" s="433">
        <f t="shared" si="38"/>
        <v>1</v>
      </c>
      <c r="CL41" s="433">
        <f t="shared" si="39"/>
        <v>8</v>
      </c>
      <c r="CM41" s="437">
        <f t="shared" si="28"/>
        <v>9</v>
      </c>
      <c r="CN41" s="438">
        <f t="shared" si="29"/>
        <v>0</v>
      </c>
      <c r="CO41" s="439">
        <f t="shared" si="30"/>
        <v>1</v>
      </c>
      <c r="CP41" s="438">
        <f t="shared" si="31"/>
        <v>1</v>
      </c>
      <c r="CQ41" s="440"/>
      <c r="CR41" s="440"/>
      <c r="CS41" s="440"/>
      <c r="CT41" s="440"/>
      <c r="CU41" s="440"/>
      <c r="CV41" s="440"/>
      <c r="CW41" s="440"/>
      <c r="CX41" s="441"/>
      <c r="CY41" s="441"/>
      <c r="CZ41" s="441"/>
      <c r="DA41" s="440"/>
      <c r="DB41" s="440"/>
      <c r="DC41" s="440"/>
      <c r="DD41" s="440"/>
      <c r="DE41" s="440"/>
      <c r="DF41" s="440"/>
      <c r="DG41" s="440"/>
      <c r="DH41" s="440"/>
      <c r="DI41" s="440"/>
      <c r="DJ41" s="440"/>
      <c r="DK41" s="440"/>
      <c r="DL41" s="440"/>
      <c r="DM41" s="440"/>
      <c r="DN41" s="440"/>
      <c r="DO41" s="440"/>
      <c r="DP41" s="440"/>
      <c r="DQ41" s="425">
        <f t="shared" si="32"/>
        <v>0</v>
      </c>
      <c r="DR41" s="442"/>
      <c r="DS41" s="442"/>
      <c r="DT41" s="440">
        <f t="shared" si="44"/>
        <v>1</v>
      </c>
      <c r="DU41" s="440">
        <f t="shared" si="45"/>
        <v>0</v>
      </c>
      <c r="DV41" s="440">
        <f t="shared" si="46"/>
        <v>0</v>
      </c>
      <c r="DW41" s="440">
        <f t="shared" si="47"/>
        <v>0</v>
      </c>
      <c r="DX41" s="427">
        <f t="shared" si="33"/>
        <v>0</v>
      </c>
      <c r="DY41" s="428">
        <f t="shared" si="34"/>
        <v>0</v>
      </c>
      <c r="DZ41" s="518"/>
      <c r="EA41" s="518">
        <v>1</v>
      </c>
      <c r="EB41" s="518"/>
      <c r="EC41" s="518"/>
      <c r="ED41" s="518"/>
      <c r="EE41" s="518"/>
      <c r="EF41" s="518"/>
      <c r="EG41" s="518"/>
      <c r="EH41" s="518"/>
      <c r="EI41" s="518"/>
      <c r="EJ41" s="518"/>
      <c r="EK41" s="518"/>
      <c r="EL41" s="518"/>
      <c r="EM41" s="518"/>
      <c r="EN41" s="518"/>
      <c r="EO41" s="518"/>
      <c r="EP41" s="518"/>
      <c r="EQ41" s="518"/>
      <c r="ER41" s="518"/>
      <c r="ES41" s="518"/>
      <c r="ET41" s="518"/>
      <c r="EU41" s="518"/>
      <c r="EV41" s="518"/>
      <c r="EW41" s="518"/>
      <c r="EX41" s="518"/>
      <c r="EY41" s="518"/>
      <c r="EZ41" s="431">
        <f t="shared" si="35"/>
        <v>1</v>
      </c>
      <c r="FB41" s="445">
        <f t="shared" si="36"/>
        <v>0</v>
      </c>
    </row>
    <row r="42" spans="1:158" s="395" customFormat="1">
      <c r="A42" s="446">
        <v>31</v>
      </c>
      <c r="B42" s="446" t="str">
        <f>[1]เตรียมข้อมูล!B35</f>
        <v>อนุบาลปากพะยูน</v>
      </c>
      <c r="C42" s="446" t="str">
        <f>[1]เตรียมข้อมูล!C35</f>
        <v>ปากพะยูน</v>
      </c>
      <c r="D42" s="446"/>
      <c r="E42" s="384">
        <v>50</v>
      </c>
      <c r="F42" s="384">
        <v>1</v>
      </c>
      <c r="G42" s="384" t="s">
        <v>104</v>
      </c>
      <c r="H42" s="446">
        <v>55</v>
      </c>
      <c r="I42" s="447">
        <f t="shared" si="49"/>
        <v>2</v>
      </c>
      <c r="J42" s="446">
        <v>66</v>
      </c>
      <c r="K42" s="447">
        <f t="shared" si="50"/>
        <v>2</v>
      </c>
      <c r="L42" s="446">
        <v>65</v>
      </c>
      <c r="M42" s="447">
        <f t="shared" si="51"/>
        <v>2</v>
      </c>
      <c r="N42" s="446">
        <v>62</v>
      </c>
      <c r="O42" s="447">
        <f t="shared" si="52"/>
        <v>2</v>
      </c>
      <c r="P42" s="446">
        <v>78</v>
      </c>
      <c r="Q42" s="447">
        <f t="shared" si="53"/>
        <v>2</v>
      </c>
      <c r="R42" s="446">
        <v>63</v>
      </c>
      <c r="S42" s="447">
        <f t="shared" si="54"/>
        <v>2</v>
      </c>
      <c r="T42" s="446">
        <v>83</v>
      </c>
      <c r="U42" s="447">
        <f t="shared" si="55"/>
        <v>2</v>
      </c>
      <c r="V42" s="446">
        <v>60</v>
      </c>
      <c r="W42" s="447">
        <f t="shared" si="56"/>
        <v>2</v>
      </c>
      <c r="X42" s="448">
        <v>0</v>
      </c>
      <c r="Y42" s="447">
        <f t="shared" si="57"/>
        <v>0</v>
      </c>
      <c r="Z42" s="448">
        <v>0</v>
      </c>
      <c r="AA42" s="447">
        <f t="shared" si="58"/>
        <v>0</v>
      </c>
      <c r="AB42" s="448">
        <v>0</v>
      </c>
      <c r="AC42" s="447">
        <f t="shared" si="59"/>
        <v>0</v>
      </c>
      <c r="AD42" s="448"/>
      <c r="AE42" s="449"/>
      <c r="AF42" s="448"/>
      <c r="AG42" s="449"/>
      <c r="AH42" s="448"/>
      <c r="AI42" s="449"/>
      <c r="AJ42" s="450">
        <f t="shared" si="60"/>
        <v>532</v>
      </c>
      <c r="AK42" s="451">
        <f t="shared" si="61"/>
        <v>16</v>
      </c>
      <c r="AL42" s="446">
        <v>2</v>
      </c>
      <c r="AM42" s="446">
        <v>23</v>
      </c>
      <c r="AN42" s="451">
        <f t="shared" si="62"/>
        <v>25</v>
      </c>
      <c r="AO42" s="493">
        <f t="shared" si="63"/>
        <v>2</v>
      </c>
      <c r="AP42" s="494">
        <f>ROUND(((((I42+K42)*30)+(H42+J42))/50+(((M42+O42+Q42+U42+W42+S42)*40)+(L42+N42+P42+R42+T42+V42))/50+(Y42+AA42+AC42+AE42+AG42+AI42)*2),0)</f>
        <v>23</v>
      </c>
      <c r="AQ42" s="495">
        <f t="shared" si="64"/>
        <v>25</v>
      </c>
      <c r="AR42" s="496">
        <f t="shared" si="65"/>
        <v>0</v>
      </c>
      <c r="AS42" s="496">
        <f t="shared" si="66"/>
        <v>0</v>
      </c>
      <c r="AT42" s="496">
        <f t="shared" si="67"/>
        <v>0</v>
      </c>
      <c r="AU42" s="497">
        <f t="shared" si="68"/>
        <v>0</v>
      </c>
      <c r="AV42" s="446"/>
      <c r="AW42" s="446"/>
      <c r="AX42" s="446"/>
      <c r="AY42" s="446">
        <v>1</v>
      </c>
      <c r="AZ42" s="451">
        <f t="shared" si="69"/>
        <v>1</v>
      </c>
      <c r="BA42" s="455">
        <f t="shared" si="24"/>
        <v>4</v>
      </c>
      <c r="BB42" s="446"/>
      <c r="BC42" s="415"/>
      <c r="BD42" s="415">
        <f t="shared" si="25"/>
        <v>2</v>
      </c>
      <c r="BE42" s="415">
        <f t="shared" si="26"/>
        <v>0</v>
      </c>
      <c r="BF42" s="433"/>
      <c r="BG42" s="433"/>
      <c r="BH42" s="433">
        <v>2</v>
      </c>
      <c r="BI42" s="433">
        <v>2</v>
      </c>
      <c r="BJ42" s="433">
        <v>5</v>
      </c>
      <c r="BK42" s="433">
        <v>2</v>
      </c>
      <c r="BL42" s="433">
        <v>2</v>
      </c>
      <c r="BM42" s="433">
        <v>1</v>
      </c>
      <c r="BN42" s="433">
        <v>1</v>
      </c>
      <c r="BO42" s="434">
        <v>0</v>
      </c>
      <c r="BP42" s="434">
        <v>0</v>
      </c>
      <c r="BQ42" s="434">
        <v>0</v>
      </c>
      <c r="BR42" s="433">
        <v>2</v>
      </c>
      <c r="BS42" s="433">
        <v>0</v>
      </c>
      <c r="BT42" s="433">
        <v>2</v>
      </c>
      <c r="BU42" s="433">
        <v>1</v>
      </c>
      <c r="BV42" s="433">
        <v>0</v>
      </c>
      <c r="BW42" s="433">
        <v>2</v>
      </c>
      <c r="BX42" s="433">
        <v>0</v>
      </c>
      <c r="BY42" s="433">
        <v>0</v>
      </c>
      <c r="BZ42" s="433">
        <v>0</v>
      </c>
      <c r="CA42" s="433">
        <v>1</v>
      </c>
      <c r="CB42" s="433"/>
      <c r="CC42" s="433">
        <v>2</v>
      </c>
      <c r="CD42" s="433"/>
      <c r="CE42" s="433"/>
      <c r="CF42" s="433"/>
      <c r="CG42" s="433"/>
      <c r="CH42" s="435">
        <v>0</v>
      </c>
      <c r="CI42" s="435"/>
      <c r="CJ42" s="436">
        <f t="shared" si="27"/>
        <v>25</v>
      </c>
      <c r="CK42" s="433">
        <f t="shared" si="38"/>
        <v>2</v>
      </c>
      <c r="CL42" s="433">
        <f t="shared" si="39"/>
        <v>23</v>
      </c>
      <c r="CM42" s="437">
        <f t="shared" si="28"/>
        <v>25</v>
      </c>
      <c r="CN42" s="438">
        <f t="shared" si="29"/>
        <v>0</v>
      </c>
      <c r="CO42" s="439">
        <f t="shared" si="30"/>
        <v>0</v>
      </c>
      <c r="CP42" s="438">
        <f t="shared" si="31"/>
        <v>0</v>
      </c>
      <c r="CQ42" s="440"/>
      <c r="CR42" s="440"/>
      <c r="CS42" s="440"/>
      <c r="CT42" s="440"/>
      <c r="CU42" s="440"/>
      <c r="CV42" s="440"/>
      <c r="CW42" s="440"/>
      <c r="CX42" s="441"/>
      <c r="CY42" s="441"/>
      <c r="CZ42" s="441"/>
      <c r="DA42" s="440"/>
      <c r="DB42" s="440"/>
      <c r="DC42" s="440"/>
      <c r="DD42" s="440"/>
      <c r="DE42" s="440"/>
      <c r="DF42" s="440"/>
      <c r="DG42" s="440"/>
      <c r="DH42" s="440"/>
      <c r="DI42" s="440"/>
      <c r="DJ42" s="440"/>
      <c r="DK42" s="440"/>
      <c r="DL42" s="440"/>
      <c r="DM42" s="440"/>
      <c r="DN42" s="440"/>
      <c r="DO42" s="440"/>
      <c r="DP42" s="440"/>
      <c r="DQ42" s="425">
        <f t="shared" si="32"/>
        <v>0</v>
      </c>
      <c r="DR42" s="442"/>
      <c r="DS42" s="442"/>
      <c r="DT42" s="440">
        <f t="shared" si="44"/>
        <v>0</v>
      </c>
      <c r="DU42" s="440">
        <f t="shared" si="45"/>
        <v>0</v>
      </c>
      <c r="DV42" s="440">
        <f t="shared" si="46"/>
        <v>0</v>
      </c>
      <c r="DW42" s="440">
        <f t="shared" si="47"/>
        <v>1</v>
      </c>
      <c r="DX42" s="427">
        <f t="shared" si="33"/>
        <v>1</v>
      </c>
      <c r="DY42" s="428">
        <f t="shared" si="34"/>
        <v>4</v>
      </c>
      <c r="DZ42" s="518"/>
      <c r="EA42" s="518"/>
      <c r="EB42" s="518"/>
      <c r="EC42" s="518"/>
      <c r="ED42" s="518"/>
      <c r="EE42" s="518"/>
      <c r="EF42" s="518"/>
      <c r="EG42" s="518"/>
      <c r="EH42" s="518"/>
      <c r="EI42" s="518"/>
      <c r="EJ42" s="518"/>
      <c r="EK42" s="518"/>
      <c r="EL42" s="518"/>
      <c r="EM42" s="518"/>
      <c r="EN42" s="518"/>
      <c r="EO42" s="518"/>
      <c r="EP42" s="518"/>
      <c r="EQ42" s="518"/>
      <c r="ER42" s="518"/>
      <c r="ES42" s="518"/>
      <c r="ET42" s="518"/>
      <c r="EU42" s="518"/>
      <c r="EV42" s="518"/>
      <c r="EW42" s="518"/>
      <c r="EX42" s="518"/>
      <c r="EY42" s="518"/>
      <c r="EZ42" s="431">
        <f t="shared" si="35"/>
        <v>0</v>
      </c>
      <c r="FB42" s="445">
        <f t="shared" si="36"/>
        <v>0</v>
      </c>
    </row>
    <row r="43" spans="1:158" s="395" customFormat="1">
      <c r="A43" s="446">
        <v>32</v>
      </c>
      <c r="B43" s="446" t="str">
        <f>[1]เตรียมข้อมูล!B36</f>
        <v>บ้านโพธิ์ (ชุมคณานุสรณ์)</v>
      </c>
      <c r="C43" s="446" t="str">
        <f>[1]เตรียมข้อมูล!C36</f>
        <v>ปากพะยูน</v>
      </c>
      <c r="D43" s="446"/>
      <c r="E43" s="384">
        <v>30</v>
      </c>
      <c r="F43" s="384">
        <v>4</v>
      </c>
      <c r="G43" s="384" t="s">
        <v>104</v>
      </c>
      <c r="H43" s="446">
        <v>24</v>
      </c>
      <c r="I43" s="447">
        <f t="shared" si="49"/>
        <v>1</v>
      </c>
      <c r="J43" s="446">
        <v>25</v>
      </c>
      <c r="K43" s="447">
        <f t="shared" si="50"/>
        <v>1</v>
      </c>
      <c r="L43" s="446">
        <v>21</v>
      </c>
      <c r="M43" s="447">
        <f t="shared" si="51"/>
        <v>1</v>
      </c>
      <c r="N43" s="446">
        <v>35</v>
      </c>
      <c r="O43" s="447">
        <f t="shared" si="52"/>
        <v>1</v>
      </c>
      <c r="P43" s="446">
        <v>24</v>
      </c>
      <c r="Q43" s="447">
        <f t="shared" si="53"/>
        <v>1</v>
      </c>
      <c r="R43" s="446">
        <v>25</v>
      </c>
      <c r="S43" s="447">
        <f t="shared" si="54"/>
        <v>1</v>
      </c>
      <c r="T43" s="446">
        <v>32</v>
      </c>
      <c r="U43" s="447">
        <f t="shared" si="55"/>
        <v>1</v>
      </c>
      <c r="V43" s="446">
        <v>23</v>
      </c>
      <c r="W43" s="447">
        <f t="shared" si="56"/>
        <v>1</v>
      </c>
      <c r="X43" s="448">
        <v>0</v>
      </c>
      <c r="Y43" s="447">
        <f t="shared" si="57"/>
        <v>0</v>
      </c>
      <c r="Z43" s="448">
        <v>0</v>
      </c>
      <c r="AA43" s="447">
        <f t="shared" si="58"/>
        <v>0</v>
      </c>
      <c r="AB43" s="448">
        <v>0</v>
      </c>
      <c r="AC43" s="447">
        <f t="shared" si="59"/>
        <v>0</v>
      </c>
      <c r="AD43" s="448"/>
      <c r="AE43" s="449"/>
      <c r="AF43" s="448"/>
      <c r="AG43" s="449"/>
      <c r="AH43" s="448"/>
      <c r="AI43" s="449"/>
      <c r="AJ43" s="450">
        <f t="shared" si="60"/>
        <v>209</v>
      </c>
      <c r="AK43" s="451">
        <f t="shared" si="61"/>
        <v>8</v>
      </c>
      <c r="AL43" s="446">
        <v>1</v>
      </c>
      <c r="AM43" s="446">
        <v>10</v>
      </c>
      <c r="AN43" s="451">
        <f t="shared" si="62"/>
        <v>11</v>
      </c>
      <c r="AO43" s="493">
        <f t="shared" si="63"/>
        <v>1</v>
      </c>
      <c r="AP43" s="494">
        <f>ROUND(((((I43+K43)*30)+(H43+J43))/50+(((M43+O43+Q43+U43+W43+S43)*40)+(L43+N43+P43+R43+T43+V43))/50+(Y43+AA43+AC43+AE43+AG43+AI43)*2),0)</f>
        <v>10</v>
      </c>
      <c r="AQ43" s="495">
        <f t="shared" si="64"/>
        <v>11</v>
      </c>
      <c r="AR43" s="496">
        <f t="shared" si="65"/>
        <v>0</v>
      </c>
      <c r="AS43" s="496">
        <f t="shared" si="66"/>
        <v>0</v>
      </c>
      <c r="AT43" s="496">
        <f t="shared" si="67"/>
        <v>0</v>
      </c>
      <c r="AU43" s="497">
        <f t="shared" si="68"/>
        <v>0</v>
      </c>
      <c r="AV43" s="446"/>
      <c r="AW43" s="446"/>
      <c r="AX43" s="446"/>
      <c r="AY43" s="446"/>
      <c r="AZ43" s="451">
        <f t="shared" si="69"/>
        <v>0</v>
      </c>
      <c r="BA43" s="455">
        <f t="shared" si="24"/>
        <v>0</v>
      </c>
      <c r="BB43" s="446"/>
      <c r="BC43" s="415"/>
      <c r="BD43" s="415">
        <f t="shared" si="25"/>
        <v>1</v>
      </c>
      <c r="BE43" s="415">
        <f t="shared" si="26"/>
        <v>0</v>
      </c>
      <c r="BF43" s="433"/>
      <c r="BG43" s="433"/>
      <c r="BH43" s="433">
        <v>1</v>
      </c>
      <c r="BI43" s="433">
        <v>2</v>
      </c>
      <c r="BJ43" s="433">
        <v>2</v>
      </c>
      <c r="BK43" s="433">
        <v>1</v>
      </c>
      <c r="BL43" s="433"/>
      <c r="BM43" s="433"/>
      <c r="BN43" s="433">
        <v>1</v>
      </c>
      <c r="BO43" s="434"/>
      <c r="BP43" s="434"/>
      <c r="BQ43" s="434"/>
      <c r="BR43" s="433">
        <v>1</v>
      </c>
      <c r="BS43" s="433"/>
      <c r="BT43" s="433">
        <v>1</v>
      </c>
      <c r="BU43" s="433"/>
      <c r="BV43" s="433"/>
      <c r="BW43" s="433">
        <v>1</v>
      </c>
      <c r="BX43" s="433"/>
      <c r="BY43" s="433"/>
      <c r="BZ43" s="433"/>
      <c r="CA43" s="433">
        <v>1</v>
      </c>
      <c r="CB43" s="433"/>
      <c r="CC43" s="433"/>
      <c r="CD43" s="433"/>
      <c r="CE43" s="433"/>
      <c r="CF43" s="433"/>
      <c r="CG43" s="433"/>
      <c r="CH43" s="435">
        <v>0</v>
      </c>
      <c r="CI43" s="435"/>
      <c r="CJ43" s="436">
        <f t="shared" si="27"/>
        <v>11</v>
      </c>
      <c r="CK43" s="433">
        <f t="shared" si="38"/>
        <v>1</v>
      </c>
      <c r="CL43" s="433">
        <f t="shared" si="39"/>
        <v>10</v>
      </c>
      <c r="CM43" s="437">
        <f t="shared" si="28"/>
        <v>11</v>
      </c>
      <c r="CN43" s="438">
        <f t="shared" si="29"/>
        <v>0</v>
      </c>
      <c r="CO43" s="439">
        <f t="shared" si="30"/>
        <v>0</v>
      </c>
      <c r="CP43" s="438">
        <f t="shared" si="31"/>
        <v>0</v>
      </c>
      <c r="CQ43" s="440"/>
      <c r="CR43" s="440"/>
      <c r="CS43" s="440"/>
      <c r="CT43" s="440"/>
      <c r="CU43" s="440"/>
      <c r="CV43" s="440"/>
      <c r="CW43" s="440"/>
      <c r="CX43" s="441"/>
      <c r="CY43" s="441"/>
      <c r="CZ43" s="441"/>
      <c r="DA43" s="440"/>
      <c r="DB43" s="440"/>
      <c r="DC43" s="440"/>
      <c r="DD43" s="440"/>
      <c r="DE43" s="440"/>
      <c r="DF43" s="440"/>
      <c r="DG43" s="440"/>
      <c r="DH43" s="440"/>
      <c r="DI43" s="440"/>
      <c r="DJ43" s="440"/>
      <c r="DK43" s="440"/>
      <c r="DL43" s="440"/>
      <c r="DM43" s="440"/>
      <c r="DN43" s="440"/>
      <c r="DO43" s="440"/>
      <c r="DP43" s="440"/>
      <c r="DQ43" s="425">
        <f t="shared" si="32"/>
        <v>0</v>
      </c>
      <c r="DR43" s="442"/>
      <c r="DS43" s="442"/>
      <c r="DT43" s="440">
        <f t="shared" si="44"/>
        <v>0</v>
      </c>
      <c r="DU43" s="440">
        <f t="shared" si="45"/>
        <v>0</v>
      </c>
      <c r="DV43" s="440">
        <f t="shared" si="46"/>
        <v>0</v>
      </c>
      <c r="DW43" s="440">
        <f t="shared" si="47"/>
        <v>0</v>
      </c>
      <c r="DX43" s="427">
        <f t="shared" si="33"/>
        <v>0</v>
      </c>
      <c r="DY43" s="428">
        <f t="shared" si="34"/>
        <v>0</v>
      </c>
      <c r="DZ43" s="518"/>
      <c r="EA43" s="518"/>
      <c r="EB43" s="518"/>
      <c r="EC43" s="518"/>
      <c r="ED43" s="518"/>
      <c r="EE43" s="518"/>
      <c r="EF43" s="518"/>
      <c r="EG43" s="518"/>
      <c r="EH43" s="518"/>
      <c r="EI43" s="518"/>
      <c r="EJ43" s="518"/>
      <c r="EK43" s="518"/>
      <c r="EL43" s="518"/>
      <c r="EM43" s="518"/>
      <c r="EN43" s="518"/>
      <c r="EO43" s="518"/>
      <c r="EP43" s="518"/>
      <c r="EQ43" s="518"/>
      <c r="ER43" s="518"/>
      <c r="ES43" s="518"/>
      <c r="ET43" s="518"/>
      <c r="EU43" s="518"/>
      <c r="EV43" s="518"/>
      <c r="EW43" s="518"/>
      <c r="EX43" s="518"/>
      <c r="EY43" s="518"/>
      <c r="EZ43" s="431">
        <f t="shared" si="35"/>
        <v>0</v>
      </c>
      <c r="FB43" s="445">
        <f t="shared" si="36"/>
        <v>0</v>
      </c>
    </row>
    <row r="44" spans="1:158" s="395" customFormat="1" ht="27.75">
      <c r="A44" s="446">
        <v>33</v>
      </c>
      <c r="B44" s="446" t="str">
        <f>[1]เตรียมข้อมูล!B37</f>
        <v>บ้านเกาะนางคำ</v>
      </c>
      <c r="C44" s="446" t="str">
        <f>[1]เตรียมข้อมูล!C37</f>
        <v>ปากพะยูน</v>
      </c>
      <c r="D44" s="446"/>
      <c r="E44" s="384">
        <v>43</v>
      </c>
      <c r="F44" s="384">
        <v>4</v>
      </c>
      <c r="G44" s="384" t="s">
        <v>104</v>
      </c>
      <c r="H44" s="446">
        <v>12</v>
      </c>
      <c r="I44" s="447">
        <f t="shared" si="49"/>
        <v>1</v>
      </c>
      <c r="J44" s="446">
        <v>11</v>
      </c>
      <c r="K44" s="447">
        <f t="shared" si="50"/>
        <v>1</v>
      </c>
      <c r="L44" s="446">
        <v>16</v>
      </c>
      <c r="M44" s="447">
        <f t="shared" si="51"/>
        <v>1</v>
      </c>
      <c r="N44" s="446">
        <v>18</v>
      </c>
      <c r="O44" s="447">
        <f t="shared" si="52"/>
        <v>1</v>
      </c>
      <c r="P44" s="446">
        <v>28</v>
      </c>
      <c r="Q44" s="447">
        <f t="shared" si="53"/>
        <v>1</v>
      </c>
      <c r="R44" s="446">
        <v>28</v>
      </c>
      <c r="S44" s="447">
        <f t="shared" si="54"/>
        <v>1</v>
      </c>
      <c r="T44" s="446">
        <v>34</v>
      </c>
      <c r="U44" s="447">
        <f t="shared" si="55"/>
        <v>1</v>
      </c>
      <c r="V44" s="446">
        <v>17</v>
      </c>
      <c r="W44" s="447">
        <f t="shared" si="56"/>
        <v>1</v>
      </c>
      <c r="X44" s="448">
        <v>7</v>
      </c>
      <c r="Y44" s="447">
        <f t="shared" si="57"/>
        <v>1</v>
      </c>
      <c r="Z44" s="448">
        <v>12</v>
      </c>
      <c r="AA44" s="447">
        <f t="shared" si="58"/>
        <v>1</v>
      </c>
      <c r="AB44" s="448">
        <v>7</v>
      </c>
      <c r="AC44" s="447">
        <f t="shared" si="59"/>
        <v>1</v>
      </c>
      <c r="AD44" s="448"/>
      <c r="AE44" s="449"/>
      <c r="AF44" s="448"/>
      <c r="AG44" s="449"/>
      <c r="AH44" s="448"/>
      <c r="AI44" s="449"/>
      <c r="AJ44" s="450">
        <f t="shared" si="60"/>
        <v>190</v>
      </c>
      <c r="AK44" s="451">
        <f t="shared" si="61"/>
        <v>11</v>
      </c>
      <c r="AL44" s="446">
        <v>1</v>
      </c>
      <c r="AM44" s="446">
        <v>15</v>
      </c>
      <c r="AN44" s="451">
        <f t="shared" si="62"/>
        <v>16</v>
      </c>
      <c r="AO44" s="493">
        <f t="shared" si="63"/>
        <v>1</v>
      </c>
      <c r="AP44" s="494">
        <f>ROUND(((((I44+K44)*30)+(H44+J44))/50+(((M44+O44+Q44+U44+W44+S44)*40)+(L44+N44+P44+R44+T44+V44))/50+(Y44+AA44+AC44+AE44+AG44+AI44)*2),0)</f>
        <v>15</v>
      </c>
      <c r="AQ44" s="495">
        <f t="shared" si="64"/>
        <v>16</v>
      </c>
      <c r="AR44" s="496">
        <f t="shared" si="65"/>
        <v>0</v>
      </c>
      <c r="AS44" s="496">
        <f t="shared" si="66"/>
        <v>0</v>
      </c>
      <c r="AT44" s="496">
        <f t="shared" si="67"/>
        <v>0</v>
      </c>
      <c r="AU44" s="497">
        <f t="shared" si="68"/>
        <v>0</v>
      </c>
      <c r="AV44" s="446"/>
      <c r="AW44" s="446"/>
      <c r="AX44" s="446">
        <v>1</v>
      </c>
      <c r="AY44" s="446"/>
      <c r="AZ44" s="451">
        <f t="shared" si="69"/>
        <v>1</v>
      </c>
      <c r="BA44" s="455">
        <f t="shared" ref="BA44:BA75" si="70">SUM(AZ44)/AQ44*100</f>
        <v>6.25</v>
      </c>
      <c r="BB44" s="446"/>
      <c r="BC44" s="415"/>
      <c r="BD44" s="415">
        <f t="shared" ref="BD44:BD75" si="71">IF(AJ44&lt;=0,0,IF(AJ44&lt;=359,1,IF(AJ44&lt;=719,2,IF(AJ44&lt;=1079,3,IF(AJ44&lt;=1679,4,IF(AJ44&lt;=1680,5,IF(AJ44&lt;=1680,1,5)))))))</f>
        <v>1</v>
      </c>
      <c r="BE44" s="415">
        <f t="shared" ref="BE44:BE75" si="72">IF((H44+J44+L44+N44+P44+R44+T44+V44)&lt;=0,0,IF((H44+J44+L44+N44+P44+R44++T44+V44)&lt;=20,1,IF((H44+J44+L44+N44+P44+R44+T44+V44)&lt;=40,2,IF((H44+J44+L44+N44+P44+R44+T44+V44)&lt;=60,3,IF((H44+J44+L44+N44+P44+R44+T44+V44)&lt;=80,4,IF((H44+J44+L44+N44+P44+R44+T44+V44)&lt;=100,5,IF((H44+J44+L44+N44+P44+R44+T44+V44)&lt;=120,6,0)))))))+((Y44+AA44+AC44+AE44+AG44+AI44)*2)</f>
        <v>6</v>
      </c>
      <c r="BF44" s="433"/>
      <c r="BG44" s="433"/>
      <c r="BH44" s="433">
        <v>0</v>
      </c>
      <c r="BI44" s="433">
        <v>2</v>
      </c>
      <c r="BJ44" s="433"/>
      <c r="BK44" s="433">
        <v>3</v>
      </c>
      <c r="BL44" s="433">
        <v>2</v>
      </c>
      <c r="BM44" s="433"/>
      <c r="BN44" s="433">
        <v>2</v>
      </c>
      <c r="BO44" s="434"/>
      <c r="BP44" s="434"/>
      <c r="BQ44" s="434"/>
      <c r="BR44" s="433">
        <v>2</v>
      </c>
      <c r="BS44" s="433"/>
      <c r="BT44" s="433">
        <v>1</v>
      </c>
      <c r="BU44" s="433">
        <v>1</v>
      </c>
      <c r="BV44" s="433"/>
      <c r="BW44" s="433"/>
      <c r="BX44" s="433"/>
      <c r="BY44" s="433"/>
      <c r="BZ44" s="433"/>
      <c r="CA44" s="433">
        <v>1</v>
      </c>
      <c r="CB44" s="433"/>
      <c r="CC44" s="433">
        <v>1</v>
      </c>
      <c r="CD44" s="433"/>
      <c r="CE44" s="433"/>
      <c r="CF44" s="433"/>
      <c r="CG44" s="433"/>
      <c r="CH44" s="435">
        <v>0</v>
      </c>
      <c r="CI44" s="435"/>
      <c r="CJ44" s="436">
        <f t="shared" ref="CJ44:CJ75" si="73">SUM(BH44:CI44)</f>
        <v>15</v>
      </c>
      <c r="CK44" s="433">
        <f t="shared" si="38"/>
        <v>1</v>
      </c>
      <c r="CL44" s="433">
        <f t="shared" si="39"/>
        <v>15</v>
      </c>
      <c r="CM44" s="437">
        <f t="shared" ref="CM44:CM75" si="74">SUM(CK44:CL44)</f>
        <v>16</v>
      </c>
      <c r="CN44" s="438">
        <f t="shared" ref="CN44:CN75" si="75">SUM(BH44)-CK44</f>
        <v>-1</v>
      </c>
      <c r="CO44" s="439">
        <f t="shared" ref="CO44:CO75" si="76">SUM(BI44:CI44)-CL44</f>
        <v>0</v>
      </c>
      <c r="CP44" s="438">
        <f t="shared" ref="CP44:CP75" si="77">SUM(CN44:CO44)</f>
        <v>-1</v>
      </c>
      <c r="CQ44" s="440"/>
      <c r="CR44" s="440"/>
      <c r="CS44" s="440"/>
      <c r="CT44" s="440"/>
      <c r="CU44" s="440"/>
      <c r="CV44" s="440"/>
      <c r="CW44" s="440"/>
      <c r="CX44" s="441"/>
      <c r="CY44" s="441"/>
      <c r="CZ44" s="441"/>
      <c r="DA44" s="440"/>
      <c r="DB44" s="440"/>
      <c r="DC44" s="440"/>
      <c r="DD44" s="440"/>
      <c r="DE44" s="440"/>
      <c r="DF44" s="440"/>
      <c r="DG44" s="440"/>
      <c r="DH44" s="440"/>
      <c r="DI44" s="440"/>
      <c r="DJ44" s="440"/>
      <c r="DK44" s="440"/>
      <c r="DL44" s="440"/>
      <c r="DM44" s="440"/>
      <c r="DN44" s="440"/>
      <c r="DO44" s="440"/>
      <c r="DP44" s="440"/>
      <c r="DQ44" s="425">
        <f t="shared" ref="DQ44:DQ75" si="78">SUM(CQ44:DP44)</f>
        <v>0</v>
      </c>
      <c r="DR44" s="442"/>
      <c r="DS44" s="442"/>
      <c r="DT44" s="440">
        <f t="shared" si="44"/>
        <v>0</v>
      </c>
      <c r="DU44" s="440">
        <f t="shared" si="45"/>
        <v>0</v>
      </c>
      <c r="DV44" s="440">
        <f t="shared" si="46"/>
        <v>1</v>
      </c>
      <c r="DW44" s="440">
        <f t="shared" si="47"/>
        <v>0</v>
      </c>
      <c r="DX44" s="427">
        <f t="shared" ref="DX44:DX75" si="79">SUM(CP44)-DT44-DU44+DV44+DW44</f>
        <v>0</v>
      </c>
      <c r="DY44" s="428">
        <f t="shared" ref="DY44:DY75" si="80">SUM(DX44)/CM44*100</f>
        <v>0</v>
      </c>
      <c r="DZ44" s="521"/>
      <c r="EA44" s="520"/>
      <c r="EB44" s="520"/>
      <c r="EC44" s="520"/>
      <c r="ED44" s="520"/>
      <c r="EE44" s="520"/>
      <c r="EF44" s="520"/>
      <c r="EG44" s="520"/>
      <c r="EH44" s="520"/>
      <c r="EI44" s="520"/>
      <c r="EJ44" s="520"/>
      <c r="EK44" s="520"/>
      <c r="EL44" s="520"/>
      <c r="EM44" s="520"/>
      <c r="EN44" s="520"/>
      <c r="EO44" s="520"/>
      <c r="EP44" s="520"/>
      <c r="EQ44" s="520"/>
      <c r="ER44" s="520"/>
      <c r="ES44" s="520"/>
      <c r="ET44" s="520"/>
      <c r="EU44" s="520"/>
      <c r="EV44" s="518"/>
      <c r="EW44" s="518"/>
      <c r="EX44" s="518"/>
      <c r="EY44" s="518"/>
      <c r="EZ44" s="431">
        <f t="shared" ref="EZ44:EZ75" si="81">SUM(DZ44:EY44)</f>
        <v>0</v>
      </c>
      <c r="FB44" s="445">
        <f t="shared" ref="FB44:FB75" si="82">SUM(DT44)-EZ44</f>
        <v>0</v>
      </c>
    </row>
    <row r="45" spans="1:158" s="395" customFormat="1">
      <c r="A45" s="446">
        <v>34</v>
      </c>
      <c r="B45" s="446" t="str">
        <f>[1]เตรียมข้อมูล!B38</f>
        <v>บ้านเกาะนางคำเหนือ</v>
      </c>
      <c r="C45" s="446" t="str">
        <f>[1]เตรียมข้อมูล!C38</f>
        <v>ปากพะยูน</v>
      </c>
      <c r="D45" s="446"/>
      <c r="E45" s="384">
        <v>44</v>
      </c>
      <c r="F45" s="384">
        <v>4</v>
      </c>
      <c r="G45" s="384" t="s">
        <v>104</v>
      </c>
      <c r="H45" s="446">
        <v>16</v>
      </c>
      <c r="I45" s="447">
        <f t="shared" si="49"/>
        <v>1</v>
      </c>
      <c r="J45" s="446">
        <v>19</v>
      </c>
      <c r="K45" s="447">
        <f t="shared" si="50"/>
        <v>1</v>
      </c>
      <c r="L45" s="446">
        <v>21</v>
      </c>
      <c r="M45" s="447">
        <f t="shared" si="51"/>
        <v>1</v>
      </c>
      <c r="N45" s="446">
        <v>17</v>
      </c>
      <c r="O45" s="447">
        <f t="shared" si="52"/>
        <v>1</v>
      </c>
      <c r="P45" s="446">
        <v>22</v>
      </c>
      <c r="Q45" s="447">
        <f t="shared" si="53"/>
        <v>1</v>
      </c>
      <c r="R45" s="446">
        <v>19</v>
      </c>
      <c r="S45" s="447">
        <f t="shared" si="54"/>
        <v>1</v>
      </c>
      <c r="T45" s="446">
        <v>18</v>
      </c>
      <c r="U45" s="447">
        <f t="shared" si="55"/>
        <v>1</v>
      </c>
      <c r="V45" s="446">
        <v>13</v>
      </c>
      <c r="W45" s="447">
        <f t="shared" si="56"/>
        <v>1</v>
      </c>
      <c r="X45" s="448">
        <v>0</v>
      </c>
      <c r="Y45" s="447">
        <f t="shared" si="57"/>
        <v>0</v>
      </c>
      <c r="Z45" s="448">
        <v>0</v>
      </c>
      <c r="AA45" s="447">
        <f t="shared" si="58"/>
        <v>0</v>
      </c>
      <c r="AB45" s="448">
        <v>0</v>
      </c>
      <c r="AC45" s="447">
        <f t="shared" si="59"/>
        <v>0</v>
      </c>
      <c r="AD45" s="448"/>
      <c r="AE45" s="449"/>
      <c r="AF45" s="448"/>
      <c r="AG45" s="449"/>
      <c r="AH45" s="448"/>
      <c r="AI45" s="449"/>
      <c r="AJ45" s="450">
        <f t="shared" si="60"/>
        <v>145</v>
      </c>
      <c r="AK45" s="451">
        <f t="shared" si="61"/>
        <v>8</v>
      </c>
      <c r="AL45" s="446">
        <v>1</v>
      </c>
      <c r="AM45" s="446">
        <v>9</v>
      </c>
      <c r="AN45" s="451">
        <f t="shared" si="62"/>
        <v>10</v>
      </c>
      <c r="AO45" s="493">
        <f t="shared" si="63"/>
        <v>1</v>
      </c>
      <c r="AP45" s="494">
        <f>ROUND(((((I45+K45)*30)+(H45+J45))/50+(((M45+O45+Q45+U45+W45+S45)*40)+(L45+N45+P45+R45+T45+V45))/50+(Y45+AA45+AC45+AE45+AG45+AI45)*2),0)</f>
        <v>9</v>
      </c>
      <c r="AQ45" s="495">
        <f t="shared" si="64"/>
        <v>10</v>
      </c>
      <c r="AR45" s="496">
        <f t="shared" si="65"/>
        <v>0</v>
      </c>
      <c r="AS45" s="496">
        <f t="shared" si="66"/>
        <v>0</v>
      </c>
      <c r="AT45" s="496">
        <f t="shared" si="67"/>
        <v>0</v>
      </c>
      <c r="AU45" s="497">
        <f t="shared" si="68"/>
        <v>0</v>
      </c>
      <c r="AV45" s="446">
        <v>1</v>
      </c>
      <c r="AW45" s="446"/>
      <c r="AX45" s="446"/>
      <c r="AY45" s="446"/>
      <c r="AZ45" s="451">
        <f t="shared" si="69"/>
        <v>-1</v>
      </c>
      <c r="BA45" s="455">
        <f t="shared" si="70"/>
        <v>-10</v>
      </c>
      <c r="BB45" s="446"/>
      <c r="BC45" s="415"/>
      <c r="BD45" s="415">
        <f t="shared" si="71"/>
        <v>1</v>
      </c>
      <c r="BE45" s="415">
        <f t="shared" si="72"/>
        <v>0</v>
      </c>
      <c r="BF45" s="433"/>
      <c r="BG45" s="433"/>
      <c r="BH45" s="433">
        <v>0</v>
      </c>
      <c r="BI45" s="433">
        <v>2</v>
      </c>
      <c r="BJ45" s="433"/>
      <c r="BK45" s="433">
        <v>1</v>
      </c>
      <c r="BL45" s="433">
        <v>1</v>
      </c>
      <c r="BM45" s="433"/>
      <c r="BN45" s="433">
        <v>1</v>
      </c>
      <c r="BO45" s="434"/>
      <c r="BP45" s="434"/>
      <c r="BQ45" s="434"/>
      <c r="BR45" s="433">
        <v>1</v>
      </c>
      <c r="BS45" s="433">
        <v>1</v>
      </c>
      <c r="BT45" s="433"/>
      <c r="BU45" s="433">
        <v>1</v>
      </c>
      <c r="BV45" s="433"/>
      <c r="BW45" s="433"/>
      <c r="BX45" s="433"/>
      <c r="BY45" s="433"/>
      <c r="BZ45" s="433"/>
      <c r="CA45" s="433">
        <v>1</v>
      </c>
      <c r="CB45" s="433"/>
      <c r="CC45" s="433">
        <v>1</v>
      </c>
      <c r="CD45" s="433"/>
      <c r="CE45" s="433"/>
      <c r="CF45" s="433"/>
      <c r="CG45" s="433"/>
      <c r="CH45" s="435">
        <v>0</v>
      </c>
      <c r="CI45" s="435"/>
      <c r="CJ45" s="436">
        <f t="shared" si="73"/>
        <v>10</v>
      </c>
      <c r="CK45" s="433">
        <f t="shared" si="38"/>
        <v>1</v>
      </c>
      <c r="CL45" s="433">
        <f t="shared" si="39"/>
        <v>9</v>
      </c>
      <c r="CM45" s="437">
        <f t="shared" si="74"/>
        <v>10</v>
      </c>
      <c r="CN45" s="438">
        <f t="shared" si="75"/>
        <v>-1</v>
      </c>
      <c r="CO45" s="439">
        <f t="shared" si="76"/>
        <v>1</v>
      </c>
      <c r="CP45" s="438">
        <f t="shared" si="77"/>
        <v>0</v>
      </c>
      <c r="CQ45" s="440"/>
      <c r="CR45" s="440"/>
      <c r="CS45" s="440"/>
      <c r="CT45" s="440"/>
      <c r="CU45" s="440"/>
      <c r="CV45" s="440"/>
      <c r="CW45" s="440"/>
      <c r="CX45" s="441"/>
      <c r="CY45" s="441"/>
      <c r="CZ45" s="441"/>
      <c r="DA45" s="440"/>
      <c r="DB45" s="440"/>
      <c r="DC45" s="440"/>
      <c r="DD45" s="440"/>
      <c r="DE45" s="440"/>
      <c r="DF45" s="440"/>
      <c r="DG45" s="440"/>
      <c r="DH45" s="440"/>
      <c r="DI45" s="440"/>
      <c r="DJ45" s="440"/>
      <c r="DK45" s="440"/>
      <c r="DL45" s="440"/>
      <c r="DM45" s="440"/>
      <c r="DN45" s="440"/>
      <c r="DO45" s="440"/>
      <c r="DP45" s="440"/>
      <c r="DQ45" s="425">
        <f t="shared" si="78"/>
        <v>0</v>
      </c>
      <c r="DR45" s="442"/>
      <c r="DS45" s="442"/>
      <c r="DT45" s="440">
        <f t="shared" si="44"/>
        <v>1</v>
      </c>
      <c r="DU45" s="440">
        <f t="shared" si="45"/>
        <v>0</v>
      </c>
      <c r="DV45" s="440">
        <f t="shared" si="46"/>
        <v>0</v>
      </c>
      <c r="DW45" s="440">
        <f t="shared" si="47"/>
        <v>0</v>
      </c>
      <c r="DX45" s="427">
        <f t="shared" si="79"/>
        <v>-1</v>
      </c>
      <c r="DY45" s="428">
        <f t="shared" si="80"/>
        <v>-10</v>
      </c>
      <c r="DZ45" s="518">
        <v>1</v>
      </c>
      <c r="EA45" s="518"/>
      <c r="EB45" s="518"/>
      <c r="EC45" s="518"/>
      <c r="ED45" s="518"/>
      <c r="EE45" s="518"/>
      <c r="EF45" s="518"/>
      <c r="EG45" s="518"/>
      <c r="EH45" s="518"/>
      <c r="EI45" s="518"/>
      <c r="EJ45" s="518"/>
      <c r="EK45" s="518"/>
      <c r="EL45" s="518"/>
      <c r="EM45" s="518"/>
      <c r="EN45" s="518"/>
      <c r="EO45" s="518"/>
      <c r="EP45" s="518"/>
      <c r="EQ45" s="518"/>
      <c r="ER45" s="518"/>
      <c r="ES45" s="518"/>
      <c r="ET45" s="518"/>
      <c r="EU45" s="518"/>
      <c r="EV45" s="518"/>
      <c r="EW45" s="518"/>
      <c r="EX45" s="518"/>
      <c r="EY45" s="518"/>
      <c r="EZ45" s="431">
        <f t="shared" si="81"/>
        <v>1</v>
      </c>
      <c r="FB45" s="445">
        <f t="shared" si="82"/>
        <v>0</v>
      </c>
    </row>
    <row r="46" spans="1:158" s="395" customFormat="1">
      <c r="A46" s="446">
        <v>35</v>
      </c>
      <c r="B46" s="446" t="str">
        <f>[1]เตรียมข้อมูล!B39</f>
        <v>บ้านท่าเนียน</v>
      </c>
      <c r="C46" s="446" t="str">
        <f>[1]เตรียมข้อมูล!C39</f>
        <v>ปากพะยูน</v>
      </c>
      <c r="D46" s="446"/>
      <c r="E46" s="384">
        <v>30</v>
      </c>
      <c r="F46" s="384">
        <v>4</v>
      </c>
      <c r="G46" s="384" t="s">
        <v>104</v>
      </c>
      <c r="H46" s="446">
        <v>2</v>
      </c>
      <c r="I46" s="447">
        <f t="shared" si="49"/>
        <v>1</v>
      </c>
      <c r="J46" s="446">
        <v>7</v>
      </c>
      <c r="K46" s="447">
        <f t="shared" si="50"/>
        <v>1</v>
      </c>
      <c r="L46" s="446">
        <v>7</v>
      </c>
      <c r="M46" s="447">
        <f t="shared" si="51"/>
        <v>1</v>
      </c>
      <c r="N46" s="446">
        <v>3</v>
      </c>
      <c r="O46" s="447">
        <f t="shared" si="52"/>
        <v>1</v>
      </c>
      <c r="P46" s="446">
        <v>1</v>
      </c>
      <c r="Q46" s="447">
        <f t="shared" si="53"/>
        <v>1</v>
      </c>
      <c r="R46" s="446">
        <v>5</v>
      </c>
      <c r="S46" s="447">
        <f t="shared" si="54"/>
        <v>1</v>
      </c>
      <c r="T46" s="446">
        <v>2</v>
      </c>
      <c r="U46" s="447">
        <f t="shared" si="55"/>
        <v>1</v>
      </c>
      <c r="V46" s="446">
        <v>3</v>
      </c>
      <c r="W46" s="447">
        <f t="shared" si="56"/>
        <v>1</v>
      </c>
      <c r="X46" s="448">
        <v>0</v>
      </c>
      <c r="Y46" s="447">
        <f t="shared" si="57"/>
        <v>0</v>
      </c>
      <c r="Z46" s="448">
        <v>0</v>
      </c>
      <c r="AA46" s="447">
        <f t="shared" si="58"/>
        <v>0</v>
      </c>
      <c r="AB46" s="448">
        <v>0</v>
      </c>
      <c r="AC46" s="447">
        <f t="shared" si="59"/>
        <v>0</v>
      </c>
      <c r="AD46" s="448"/>
      <c r="AE46" s="449"/>
      <c r="AF46" s="448"/>
      <c r="AG46" s="449"/>
      <c r="AH46" s="448"/>
      <c r="AI46" s="449"/>
      <c r="AJ46" s="450">
        <f t="shared" si="60"/>
        <v>30</v>
      </c>
      <c r="AK46" s="451">
        <f t="shared" si="61"/>
        <v>8</v>
      </c>
      <c r="AL46" s="446">
        <v>1</v>
      </c>
      <c r="AM46" s="446">
        <v>2</v>
      </c>
      <c r="AN46" s="451">
        <f t="shared" si="62"/>
        <v>3</v>
      </c>
      <c r="AO46" s="493">
        <f t="shared" si="63"/>
        <v>1</v>
      </c>
      <c r="AP46" s="498">
        <f>IF((H46+J46+L46+N46+P46+R46+T46+V46)&lt;=0,0,IF((H46+J46+L46+N46+P46+R46+T46+V46)&lt;=20,1,IF((H46+J46+L46+N46+P46+R46+T46+V46)&lt;=40,2,IF((H46+J46+L46+N46+P46+R46+T46+V46)&lt;=60,3,IF((H46+J46+L46+N46+P46+R46+T46+V46)&lt;=80,4,IF((H46+J46+L46+N46+P46+R46+T46+V46)&lt;=100,5,IF((H46+J46+L46+N46+P46+R46+T46+V46)&lt;=120,6,0)))))))+((Y46+AA46+AC46+AE46+AG46+AI46)*2)</f>
        <v>2</v>
      </c>
      <c r="AQ46" s="495">
        <f t="shared" si="64"/>
        <v>3</v>
      </c>
      <c r="AR46" s="496">
        <f t="shared" si="65"/>
        <v>0</v>
      </c>
      <c r="AS46" s="496">
        <f t="shared" si="66"/>
        <v>0</v>
      </c>
      <c r="AT46" s="496">
        <f t="shared" si="67"/>
        <v>0</v>
      </c>
      <c r="AU46" s="497">
        <f t="shared" si="68"/>
        <v>0</v>
      </c>
      <c r="AV46" s="446"/>
      <c r="AW46" s="446"/>
      <c r="AX46" s="446"/>
      <c r="AY46" s="446"/>
      <c r="AZ46" s="451">
        <f t="shared" si="69"/>
        <v>0</v>
      </c>
      <c r="BA46" s="455">
        <f t="shared" si="70"/>
        <v>0</v>
      </c>
      <c r="BB46" s="446"/>
      <c r="BC46" s="415"/>
      <c r="BD46" s="415">
        <f t="shared" si="71"/>
        <v>1</v>
      </c>
      <c r="BE46" s="415">
        <f t="shared" si="72"/>
        <v>2</v>
      </c>
      <c r="BF46" s="433"/>
      <c r="BG46" s="433"/>
      <c r="BH46" s="433">
        <v>0</v>
      </c>
      <c r="BI46" s="433">
        <v>1</v>
      </c>
      <c r="BJ46" s="433">
        <v>2</v>
      </c>
      <c r="BK46" s="433"/>
      <c r="BL46" s="433"/>
      <c r="BM46" s="433"/>
      <c r="BN46" s="433"/>
      <c r="BO46" s="434"/>
      <c r="BP46" s="434"/>
      <c r="BQ46" s="434"/>
      <c r="BR46" s="433"/>
      <c r="BS46" s="433"/>
      <c r="BT46" s="433"/>
      <c r="BU46" s="433"/>
      <c r="BV46" s="433"/>
      <c r="BW46" s="433"/>
      <c r="BX46" s="433"/>
      <c r="BY46" s="433"/>
      <c r="BZ46" s="433"/>
      <c r="CA46" s="433"/>
      <c r="CB46" s="433"/>
      <c r="CC46" s="433"/>
      <c r="CD46" s="433"/>
      <c r="CE46" s="433"/>
      <c r="CF46" s="433"/>
      <c r="CG46" s="433"/>
      <c r="CH46" s="435">
        <v>0</v>
      </c>
      <c r="CI46" s="435"/>
      <c r="CJ46" s="436">
        <f t="shared" si="73"/>
        <v>3</v>
      </c>
      <c r="CK46" s="433">
        <f t="shared" si="38"/>
        <v>1</v>
      </c>
      <c r="CL46" s="433">
        <f t="shared" si="39"/>
        <v>2</v>
      </c>
      <c r="CM46" s="437">
        <f t="shared" si="74"/>
        <v>3</v>
      </c>
      <c r="CN46" s="438">
        <f t="shared" si="75"/>
        <v>-1</v>
      </c>
      <c r="CO46" s="439">
        <f t="shared" si="76"/>
        <v>1</v>
      </c>
      <c r="CP46" s="438">
        <f t="shared" si="77"/>
        <v>0</v>
      </c>
      <c r="CQ46" s="440"/>
      <c r="CR46" s="440"/>
      <c r="CS46" s="440"/>
      <c r="CT46" s="440"/>
      <c r="CU46" s="440"/>
      <c r="CV46" s="440"/>
      <c r="CW46" s="440"/>
      <c r="CX46" s="441"/>
      <c r="CY46" s="441"/>
      <c r="CZ46" s="441"/>
      <c r="DA46" s="440"/>
      <c r="DB46" s="440"/>
      <c r="DC46" s="440"/>
      <c r="DD46" s="440"/>
      <c r="DE46" s="440"/>
      <c r="DF46" s="440"/>
      <c r="DG46" s="440"/>
      <c r="DH46" s="440"/>
      <c r="DI46" s="440"/>
      <c r="DJ46" s="440"/>
      <c r="DK46" s="440"/>
      <c r="DL46" s="440"/>
      <c r="DM46" s="440"/>
      <c r="DN46" s="440"/>
      <c r="DO46" s="440"/>
      <c r="DP46" s="440"/>
      <c r="DQ46" s="425">
        <f t="shared" si="78"/>
        <v>0</v>
      </c>
      <c r="DR46" s="442"/>
      <c r="DS46" s="442"/>
      <c r="DT46" s="440">
        <f t="shared" si="44"/>
        <v>0</v>
      </c>
      <c r="DU46" s="440">
        <f t="shared" si="45"/>
        <v>0</v>
      </c>
      <c r="DV46" s="440">
        <f t="shared" si="46"/>
        <v>0</v>
      </c>
      <c r="DW46" s="440">
        <f t="shared" si="47"/>
        <v>0</v>
      </c>
      <c r="DX46" s="427">
        <f t="shared" si="79"/>
        <v>0</v>
      </c>
      <c r="DY46" s="428">
        <f t="shared" si="80"/>
        <v>0</v>
      </c>
      <c r="DZ46" s="518"/>
      <c r="EA46" s="518"/>
      <c r="EB46" s="518"/>
      <c r="EC46" s="518"/>
      <c r="ED46" s="518"/>
      <c r="EE46" s="518"/>
      <c r="EF46" s="518"/>
      <c r="EG46" s="518"/>
      <c r="EH46" s="518"/>
      <c r="EI46" s="518"/>
      <c r="EJ46" s="518"/>
      <c r="EK46" s="518"/>
      <c r="EL46" s="518"/>
      <c r="EM46" s="518"/>
      <c r="EN46" s="518"/>
      <c r="EO46" s="518"/>
      <c r="EP46" s="518"/>
      <c r="EQ46" s="518"/>
      <c r="ER46" s="518"/>
      <c r="ES46" s="518"/>
      <c r="ET46" s="518"/>
      <c r="EU46" s="518"/>
      <c r="EV46" s="518"/>
      <c r="EW46" s="518"/>
      <c r="EX46" s="518"/>
      <c r="EY46" s="518"/>
      <c r="EZ46" s="431">
        <f t="shared" si="81"/>
        <v>0</v>
      </c>
      <c r="FB46" s="445">
        <f t="shared" si="82"/>
        <v>0</v>
      </c>
    </row>
    <row r="47" spans="1:158" s="395" customFormat="1">
      <c r="A47" s="446">
        <v>36</v>
      </c>
      <c r="B47" s="446" t="str">
        <f>[1]เตรียมข้อมูล!B40</f>
        <v>วัดสุภาษิตาราม</v>
      </c>
      <c r="C47" s="446" t="str">
        <f>[1]เตรียมข้อมูล!C40</f>
        <v>ปากพะยูน</v>
      </c>
      <c r="D47" s="446"/>
      <c r="E47" s="384">
        <v>24</v>
      </c>
      <c r="F47" s="384">
        <v>4</v>
      </c>
      <c r="G47" s="384" t="s">
        <v>104</v>
      </c>
      <c r="H47" s="446">
        <v>15</v>
      </c>
      <c r="I47" s="447">
        <f t="shared" si="49"/>
        <v>1</v>
      </c>
      <c r="J47" s="446">
        <v>17</v>
      </c>
      <c r="K47" s="447">
        <f t="shared" si="50"/>
        <v>1</v>
      </c>
      <c r="L47" s="446">
        <v>8</v>
      </c>
      <c r="M47" s="447">
        <f t="shared" si="51"/>
        <v>1</v>
      </c>
      <c r="N47" s="446">
        <v>13</v>
      </c>
      <c r="O47" s="447">
        <f t="shared" si="52"/>
        <v>1</v>
      </c>
      <c r="P47" s="446">
        <v>12</v>
      </c>
      <c r="Q47" s="447">
        <f t="shared" si="53"/>
        <v>1</v>
      </c>
      <c r="R47" s="446">
        <v>15</v>
      </c>
      <c r="S47" s="447">
        <f t="shared" si="54"/>
        <v>1</v>
      </c>
      <c r="T47" s="446">
        <v>10</v>
      </c>
      <c r="U47" s="447">
        <f t="shared" si="55"/>
        <v>1</v>
      </c>
      <c r="V47" s="446">
        <v>14</v>
      </c>
      <c r="W47" s="447">
        <f t="shared" si="56"/>
        <v>1</v>
      </c>
      <c r="X47" s="448">
        <v>0</v>
      </c>
      <c r="Y47" s="447">
        <f t="shared" si="57"/>
        <v>0</v>
      </c>
      <c r="Z47" s="448">
        <v>0</v>
      </c>
      <c r="AA47" s="447">
        <f t="shared" si="58"/>
        <v>0</v>
      </c>
      <c r="AB47" s="448">
        <v>0</v>
      </c>
      <c r="AC47" s="447">
        <f t="shared" si="59"/>
        <v>0</v>
      </c>
      <c r="AD47" s="448"/>
      <c r="AE47" s="449"/>
      <c r="AF47" s="448"/>
      <c r="AG47" s="449"/>
      <c r="AH47" s="448"/>
      <c r="AI47" s="449"/>
      <c r="AJ47" s="450">
        <f t="shared" si="60"/>
        <v>104</v>
      </c>
      <c r="AK47" s="451">
        <f t="shared" si="61"/>
        <v>8</v>
      </c>
      <c r="AL47" s="446">
        <v>1</v>
      </c>
      <c r="AM47" s="446">
        <v>8</v>
      </c>
      <c r="AN47" s="451">
        <f t="shared" si="62"/>
        <v>9</v>
      </c>
      <c r="AO47" s="493">
        <f t="shared" si="63"/>
        <v>1</v>
      </c>
      <c r="AP47" s="498">
        <f>IF((H47+J47+L47+N47+P47+R47+T47+V47)&lt;=0,0,IF((H47+J47+L47+N47+P47+R47+T47+V47)&lt;=20,1,IF((H47+J47+L47+N47+P47+R47+T47+V47)&lt;=40,2,IF((H47+J47+L47+N47+P47+R47+T47+V47)&lt;=60,3,IF((H47+J47+L47+N47+P47+R47+T47+V47)&lt;=80,4,IF((H47+J47+L47+N47+P47+R47+T47+V47)&lt;=100,5,IF((H47+J47+L47+N47+P47+R47+T47+V47)&lt;=120,6,0)))))))+((Y47+AA47+AC47+AE47+AG47+AI47)*2)</f>
        <v>6</v>
      </c>
      <c r="AQ47" s="495">
        <f t="shared" si="64"/>
        <v>7</v>
      </c>
      <c r="AR47" s="496">
        <f t="shared" si="65"/>
        <v>0</v>
      </c>
      <c r="AS47" s="496">
        <f t="shared" si="66"/>
        <v>2</v>
      </c>
      <c r="AT47" s="496">
        <f t="shared" si="67"/>
        <v>2</v>
      </c>
      <c r="AU47" s="497">
        <f t="shared" si="68"/>
        <v>28.571428571428569</v>
      </c>
      <c r="AV47" s="446"/>
      <c r="AW47" s="446"/>
      <c r="AX47" s="446"/>
      <c r="AY47" s="446"/>
      <c r="AZ47" s="451">
        <f t="shared" si="69"/>
        <v>2</v>
      </c>
      <c r="BA47" s="455">
        <f t="shared" si="70"/>
        <v>28.571428571428569</v>
      </c>
      <c r="BB47" s="446"/>
      <c r="BC47" s="415"/>
      <c r="BD47" s="415">
        <f t="shared" si="71"/>
        <v>1</v>
      </c>
      <c r="BE47" s="415">
        <f t="shared" si="72"/>
        <v>6</v>
      </c>
      <c r="BF47" s="433"/>
      <c r="BG47" s="433"/>
      <c r="BH47" s="433">
        <v>1</v>
      </c>
      <c r="BI47" s="433">
        <v>2</v>
      </c>
      <c r="BJ47" s="433">
        <v>1</v>
      </c>
      <c r="BK47" s="433">
        <v>1</v>
      </c>
      <c r="BL47" s="433">
        <v>1</v>
      </c>
      <c r="BM47" s="433"/>
      <c r="BN47" s="433">
        <v>1</v>
      </c>
      <c r="BO47" s="434"/>
      <c r="BP47" s="434"/>
      <c r="BQ47" s="434"/>
      <c r="BR47" s="433">
        <v>1</v>
      </c>
      <c r="BS47" s="433"/>
      <c r="BT47" s="433"/>
      <c r="BU47" s="433"/>
      <c r="BV47" s="433"/>
      <c r="BW47" s="433"/>
      <c r="BX47" s="433"/>
      <c r="BY47" s="433"/>
      <c r="BZ47" s="433"/>
      <c r="CA47" s="433">
        <v>1</v>
      </c>
      <c r="CB47" s="433"/>
      <c r="CC47" s="433"/>
      <c r="CD47" s="433"/>
      <c r="CE47" s="433"/>
      <c r="CF47" s="433"/>
      <c r="CG47" s="433"/>
      <c r="CH47" s="435">
        <v>0</v>
      </c>
      <c r="CI47" s="435"/>
      <c r="CJ47" s="436">
        <f t="shared" si="73"/>
        <v>9</v>
      </c>
      <c r="CK47" s="433">
        <f t="shared" si="38"/>
        <v>1</v>
      </c>
      <c r="CL47" s="433">
        <f t="shared" si="39"/>
        <v>6</v>
      </c>
      <c r="CM47" s="437">
        <f t="shared" si="74"/>
        <v>7</v>
      </c>
      <c r="CN47" s="438">
        <f t="shared" si="75"/>
        <v>0</v>
      </c>
      <c r="CO47" s="439">
        <f t="shared" si="76"/>
        <v>2</v>
      </c>
      <c r="CP47" s="438">
        <f t="shared" si="77"/>
        <v>2</v>
      </c>
      <c r="CQ47" s="440"/>
      <c r="CR47" s="440"/>
      <c r="CS47" s="440"/>
      <c r="CT47" s="440"/>
      <c r="CU47" s="440"/>
      <c r="CV47" s="440"/>
      <c r="CW47" s="440"/>
      <c r="CX47" s="441"/>
      <c r="CY47" s="441"/>
      <c r="CZ47" s="441"/>
      <c r="DA47" s="440"/>
      <c r="DB47" s="440"/>
      <c r="DC47" s="440"/>
      <c r="DD47" s="440"/>
      <c r="DE47" s="440"/>
      <c r="DF47" s="440"/>
      <c r="DG47" s="440"/>
      <c r="DH47" s="440"/>
      <c r="DI47" s="440"/>
      <c r="DJ47" s="440"/>
      <c r="DK47" s="440"/>
      <c r="DL47" s="440"/>
      <c r="DM47" s="440"/>
      <c r="DN47" s="440"/>
      <c r="DO47" s="440"/>
      <c r="DP47" s="440"/>
      <c r="DQ47" s="425">
        <f t="shared" si="78"/>
        <v>0</v>
      </c>
      <c r="DR47" s="442"/>
      <c r="DS47" s="442"/>
      <c r="DT47" s="440">
        <f t="shared" si="44"/>
        <v>0</v>
      </c>
      <c r="DU47" s="440">
        <f t="shared" si="45"/>
        <v>0</v>
      </c>
      <c r="DV47" s="440">
        <f t="shared" si="46"/>
        <v>0</v>
      </c>
      <c r="DW47" s="440">
        <f t="shared" si="47"/>
        <v>0</v>
      </c>
      <c r="DX47" s="427">
        <f t="shared" si="79"/>
        <v>2</v>
      </c>
      <c r="DY47" s="428">
        <f t="shared" si="80"/>
        <v>28.571428571428569</v>
      </c>
      <c r="DZ47" s="518"/>
      <c r="EA47" s="518"/>
      <c r="EB47" s="518"/>
      <c r="EC47" s="518"/>
      <c r="ED47" s="518"/>
      <c r="EE47" s="518"/>
      <c r="EF47" s="518"/>
      <c r="EG47" s="518"/>
      <c r="EH47" s="518"/>
      <c r="EI47" s="518"/>
      <c r="EJ47" s="518"/>
      <c r="EK47" s="518"/>
      <c r="EL47" s="518"/>
      <c r="EM47" s="518"/>
      <c r="EN47" s="518"/>
      <c r="EO47" s="518"/>
      <c r="EP47" s="518"/>
      <c r="EQ47" s="518"/>
      <c r="ER47" s="518"/>
      <c r="ES47" s="518"/>
      <c r="ET47" s="518"/>
      <c r="EU47" s="518"/>
      <c r="EV47" s="518"/>
      <c r="EW47" s="518"/>
      <c r="EX47" s="518"/>
      <c r="EY47" s="518"/>
      <c r="EZ47" s="431">
        <f t="shared" si="81"/>
        <v>0</v>
      </c>
      <c r="FB47" s="445">
        <f t="shared" si="82"/>
        <v>0</v>
      </c>
    </row>
    <row r="48" spans="1:158" s="395" customFormat="1">
      <c r="A48" s="446">
        <v>37</v>
      </c>
      <c r="B48" s="446" t="str">
        <f>[1]เตรียมข้อมูล!B41</f>
        <v>วัดแหลมดินสอ</v>
      </c>
      <c r="C48" s="446" t="str">
        <f>[1]เตรียมข้อมูล!C41</f>
        <v>ปากพะยูน</v>
      </c>
      <c r="D48" s="446"/>
      <c r="E48" s="384">
        <v>33</v>
      </c>
      <c r="F48" s="384">
        <v>4</v>
      </c>
      <c r="G48" s="384" t="s">
        <v>104</v>
      </c>
      <c r="H48" s="446">
        <v>9</v>
      </c>
      <c r="I48" s="447">
        <f t="shared" si="49"/>
        <v>1</v>
      </c>
      <c r="J48" s="446">
        <v>14</v>
      </c>
      <c r="K48" s="447">
        <f t="shared" si="50"/>
        <v>1</v>
      </c>
      <c r="L48" s="446">
        <v>26</v>
      </c>
      <c r="M48" s="447">
        <f t="shared" si="51"/>
        <v>1</v>
      </c>
      <c r="N48" s="446">
        <v>12</v>
      </c>
      <c r="O48" s="447">
        <f t="shared" si="52"/>
        <v>1</v>
      </c>
      <c r="P48" s="446">
        <v>24</v>
      </c>
      <c r="Q48" s="447">
        <f t="shared" si="53"/>
        <v>1</v>
      </c>
      <c r="R48" s="446">
        <v>24</v>
      </c>
      <c r="S48" s="447">
        <f t="shared" si="54"/>
        <v>1</v>
      </c>
      <c r="T48" s="446">
        <v>20</v>
      </c>
      <c r="U48" s="447">
        <f t="shared" si="55"/>
        <v>1</v>
      </c>
      <c r="V48" s="446">
        <v>18</v>
      </c>
      <c r="W48" s="447">
        <f t="shared" si="56"/>
        <v>1</v>
      </c>
      <c r="X48" s="448">
        <v>0</v>
      </c>
      <c r="Y48" s="447">
        <f t="shared" si="57"/>
        <v>0</v>
      </c>
      <c r="Z48" s="448">
        <v>0</v>
      </c>
      <c r="AA48" s="447">
        <f t="shared" si="58"/>
        <v>0</v>
      </c>
      <c r="AB48" s="448">
        <v>0</v>
      </c>
      <c r="AC48" s="447">
        <f t="shared" si="59"/>
        <v>0</v>
      </c>
      <c r="AD48" s="448"/>
      <c r="AE48" s="449"/>
      <c r="AF48" s="448"/>
      <c r="AG48" s="449"/>
      <c r="AH48" s="448"/>
      <c r="AI48" s="449"/>
      <c r="AJ48" s="450">
        <f t="shared" si="60"/>
        <v>147</v>
      </c>
      <c r="AK48" s="451">
        <f t="shared" si="61"/>
        <v>8</v>
      </c>
      <c r="AL48" s="446">
        <v>1</v>
      </c>
      <c r="AM48" s="446">
        <v>10</v>
      </c>
      <c r="AN48" s="451">
        <f t="shared" si="62"/>
        <v>11</v>
      </c>
      <c r="AO48" s="493">
        <f t="shared" si="63"/>
        <v>1</v>
      </c>
      <c r="AP48" s="494">
        <f>ROUND(((((I48+K48)*30)+(H48+J48))/50+(((M48+O48+Q48+U48+W48+S48)*40)+(L48+N48+P48+R48+T48+V48))/50+(Y48+AA48+AC48+AE48+AG48+AI48)*2),0)</f>
        <v>9</v>
      </c>
      <c r="AQ48" s="495">
        <f t="shared" si="64"/>
        <v>10</v>
      </c>
      <c r="AR48" s="496">
        <f t="shared" si="65"/>
        <v>0</v>
      </c>
      <c r="AS48" s="496">
        <f t="shared" si="66"/>
        <v>1</v>
      </c>
      <c r="AT48" s="496">
        <f t="shared" si="67"/>
        <v>1</v>
      </c>
      <c r="AU48" s="497">
        <f t="shared" si="68"/>
        <v>10</v>
      </c>
      <c r="AV48" s="446"/>
      <c r="AW48" s="446"/>
      <c r="AX48" s="446"/>
      <c r="AY48" s="446"/>
      <c r="AZ48" s="451">
        <f t="shared" si="69"/>
        <v>1</v>
      </c>
      <c r="BA48" s="455">
        <f t="shared" si="70"/>
        <v>10</v>
      </c>
      <c r="BB48" s="446"/>
      <c r="BC48" s="415"/>
      <c r="BD48" s="415">
        <f t="shared" si="71"/>
        <v>1</v>
      </c>
      <c r="BE48" s="415">
        <f t="shared" si="72"/>
        <v>0</v>
      </c>
      <c r="BF48" s="433"/>
      <c r="BG48" s="433"/>
      <c r="BH48" s="433">
        <v>1</v>
      </c>
      <c r="BI48" s="433">
        <v>2</v>
      </c>
      <c r="BJ48" s="433">
        <v>4</v>
      </c>
      <c r="BK48" s="433">
        <v>1</v>
      </c>
      <c r="BL48" s="433">
        <v>1</v>
      </c>
      <c r="BM48" s="433"/>
      <c r="BN48" s="433"/>
      <c r="BO48" s="434"/>
      <c r="BP48" s="434"/>
      <c r="BQ48" s="434"/>
      <c r="BR48" s="433">
        <v>1</v>
      </c>
      <c r="BS48" s="433"/>
      <c r="BT48" s="433"/>
      <c r="BU48" s="433"/>
      <c r="BV48" s="433"/>
      <c r="BW48" s="433"/>
      <c r="BX48" s="433"/>
      <c r="BY48" s="433"/>
      <c r="BZ48" s="433"/>
      <c r="CA48" s="433">
        <v>1</v>
      </c>
      <c r="CB48" s="433"/>
      <c r="CC48" s="433"/>
      <c r="CD48" s="433"/>
      <c r="CE48" s="433"/>
      <c r="CF48" s="433"/>
      <c r="CG48" s="433"/>
      <c r="CH48" s="435">
        <v>0</v>
      </c>
      <c r="CI48" s="435"/>
      <c r="CJ48" s="436">
        <f t="shared" si="73"/>
        <v>11</v>
      </c>
      <c r="CK48" s="433">
        <f t="shared" si="38"/>
        <v>1</v>
      </c>
      <c r="CL48" s="433">
        <f t="shared" si="39"/>
        <v>9</v>
      </c>
      <c r="CM48" s="437">
        <f t="shared" si="74"/>
        <v>10</v>
      </c>
      <c r="CN48" s="438">
        <f t="shared" si="75"/>
        <v>0</v>
      </c>
      <c r="CO48" s="439">
        <f t="shared" si="76"/>
        <v>1</v>
      </c>
      <c r="CP48" s="438">
        <f t="shared" si="77"/>
        <v>1</v>
      </c>
      <c r="CQ48" s="440"/>
      <c r="CR48" s="440"/>
      <c r="CS48" s="440"/>
      <c r="CT48" s="440"/>
      <c r="CU48" s="440"/>
      <c r="CV48" s="440"/>
      <c r="CW48" s="440"/>
      <c r="CX48" s="441"/>
      <c r="CY48" s="441"/>
      <c r="CZ48" s="441"/>
      <c r="DA48" s="440"/>
      <c r="DB48" s="440"/>
      <c r="DC48" s="440"/>
      <c r="DD48" s="440"/>
      <c r="DE48" s="440"/>
      <c r="DF48" s="440"/>
      <c r="DG48" s="440"/>
      <c r="DH48" s="440"/>
      <c r="DI48" s="440"/>
      <c r="DJ48" s="440"/>
      <c r="DK48" s="440"/>
      <c r="DL48" s="440"/>
      <c r="DM48" s="440"/>
      <c r="DN48" s="440"/>
      <c r="DO48" s="440"/>
      <c r="DP48" s="440"/>
      <c r="DQ48" s="425">
        <f t="shared" si="78"/>
        <v>0</v>
      </c>
      <c r="DR48" s="442"/>
      <c r="DS48" s="442"/>
      <c r="DT48" s="440">
        <f t="shared" si="44"/>
        <v>0</v>
      </c>
      <c r="DU48" s="440">
        <f t="shared" si="45"/>
        <v>0</v>
      </c>
      <c r="DV48" s="440">
        <f t="shared" si="46"/>
        <v>0</v>
      </c>
      <c r="DW48" s="440">
        <f t="shared" si="47"/>
        <v>0</v>
      </c>
      <c r="DX48" s="427">
        <f t="shared" si="79"/>
        <v>1</v>
      </c>
      <c r="DY48" s="428">
        <f t="shared" si="80"/>
        <v>10</v>
      </c>
      <c r="DZ48" s="518"/>
      <c r="EA48" s="518"/>
      <c r="EB48" s="518"/>
      <c r="EC48" s="518"/>
      <c r="ED48" s="518"/>
      <c r="EE48" s="518"/>
      <c r="EF48" s="518"/>
      <c r="EG48" s="518"/>
      <c r="EH48" s="518"/>
      <c r="EI48" s="518"/>
      <c r="EJ48" s="518"/>
      <c r="EK48" s="518"/>
      <c r="EL48" s="518"/>
      <c r="EM48" s="518"/>
      <c r="EN48" s="518"/>
      <c r="EO48" s="518"/>
      <c r="EP48" s="518"/>
      <c r="EQ48" s="518"/>
      <c r="ER48" s="518"/>
      <c r="ES48" s="518"/>
      <c r="ET48" s="518"/>
      <c r="EU48" s="518"/>
      <c r="EV48" s="518"/>
      <c r="EW48" s="518"/>
      <c r="EX48" s="518"/>
      <c r="EY48" s="518"/>
      <c r="EZ48" s="431">
        <f t="shared" si="81"/>
        <v>0</v>
      </c>
      <c r="FB48" s="445">
        <f t="shared" si="82"/>
        <v>0</v>
      </c>
    </row>
    <row r="49" spans="1:158" s="395" customFormat="1">
      <c r="A49" s="446">
        <v>38</v>
      </c>
      <c r="B49" s="446" t="str">
        <f>[1]เตรียมข้อมูล!B42</f>
        <v>บ้านหารเทา (จรุงราษฎร์ดำเนิน)</v>
      </c>
      <c r="C49" s="446" t="str">
        <f>[1]เตรียมข้อมูล!C42</f>
        <v>ปากพะยูน</v>
      </c>
      <c r="D49" s="446"/>
      <c r="E49" s="384">
        <v>28</v>
      </c>
      <c r="F49" s="384">
        <v>4</v>
      </c>
      <c r="G49" s="384" t="s">
        <v>104</v>
      </c>
      <c r="H49" s="446">
        <v>67</v>
      </c>
      <c r="I49" s="447">
        <f t="shared" si="49"/>
        <v>2</v>
      </c>
      <c r="J49" s="446">
        <v>49</v>
      </c>
      <c r="K49" s="447">
        <f t="shared" si="50"/>
        <v>2</v>
      </c>
      <c r="L49" s="446">
        <v>48</v>
      </c>
      <c r="M49" s="447">
        <f t="shared" si="51"/>
        <v>1</v>
      </c>
      <c r="N49" s="446">
        <v>75</v>
      </c>
      <c r="O49" s="447">
        <f t="shared" si="52"/>
        <v>2</v>
      </c>
      <c r="P49" s="446">
        <v>67</v>
      </c>
      <c r="Q49" s="447">
        <f t="shared" si="53"/>
        <v>2</v>
      </c>
      <c r="R49" s="446">
        <v>73</v>
      </c>
      <c r="S49" s="447">
        <f t="shared" si="54"/>
        <v>2</v>
      </c>
      <c r="T49" s="446">
        <v>60</v>
      </c>
      <c r="U49" s="447">
        <f t="shared" si="55"/>
        <v>2</v>
      </c>
      <c r="V49" s="446">
        <v>65</v>
      </c>
      <c r="W49" s="447">
        <f t="shared" si="56"/>
        <v>2</v>
      </c>
      <c r="X49" s="448">
        <v>0</v>
      </c>
      <c r="Y49" s="447">
        <f t="shared" si="57"/>
        <v>0</v>
      </c>
      <c r="Z49" s="448">
        <v>0</v>
      </c>
      <c r="AA49" s="447">
        <f t="shared" si="58"/>
        <v>0</v>
      </c>
      <c r="AB49" s="448">
        <v>0</v>
      </c>
      <c r="AC49" s="447">
        <f t="shared" si="59"/>
        <v>0</v>
      </c>
      <c r="AD49" s="448"/>
      <c r="AE49" s="449"/>
      <c r="AF49" s="448"/>
      <c r="AG49" s="449"/>
      <c r="AH49" s="448"/>
      <c r="AI49" s="449"/>
      <c r="AJ49" s="450">
        <f t="shared" si="60"/>
        <v>504</v>
      </c>
      <c r="AK49" s="451">
        <f t="shared" si="61"/>
        <v>15</v>
      </c>
      <c r="AL49" s="446">
        <v>2</v>
      </c>
      <c r="AM49" s="446">
        <v>24</v>
      </c>
      <c r="AN49" s="451">
        <f t="shared" si="62"/>
        <v>26</v>
      </c>
      <c r="AO49" s="493">
        <f t="shared" si="63"/>
        <v>2</v>
      </c>
      <c r="AP49" s="494">
        <f>ROUND(((((I49+K49)*30)+(H49+J49))/50+(((M49+O49+Q49+U49+W49+S49)*40)+(L49+N49+P49+R49+T49+V49))/50+(Y49+AA49+AC49+AE49+AG49+AI49)*2),0)</f>
        <v>21</v>
      </c>
      <c r="AQ49" s="495">
        <f t="shared" si="64"/>
        <v>23</v>
      </c>
      <c r="AR49" s="496">
        <f t="shared" si="65"/>
        <v>0</v>
      </c>
      <c r="AS49" s="496">
        <f t="shared" si="66"/>
        <v>3</v>
      </c>
      <c r="AT49" s="496">
        <f t="shared" si="67"/>
        <v>3</v>
      </c>
      <c r="AU49" s="497">
        <f t="shared" si="68"/>
        <v>13.043478260869565</v>
      </c>
      <c r="AV49" s="446"/>
      <c r="AW49" s="446"/>
      <c r="AX49" s="446"/>
      <c r="AY49" s="446"/>
      <c r="AZ49" s="451">
        <f t="shared" si="69"/>
        <v>3</v>
      </c>
      <c r="BA49" s="455">
        <f t="shared" si="70"/>
        <v>13.043478260869565</v>
      </c>
      <c r="BB49" s="446"/>
      <c r="BC49" s="415"/>
      <c r="BD49" s="415">
        <f t="shared" si="71"/>
        <v>2</v>
      </c>
      <c r="BE49" s="415">
        <f t="shared" si="72"/>
        <v>0</v>
      </c>
      <c r="BF49" s="433"/>
      <c r="BG49" s="433"/>
      <c r="BH49" s="433">
        <v>1</v>
      </c>
      <c r="BI49" s="433">
        <v>4</v>
      </c>
      <c r="BJ49" s="433">
        <v>5</v>
      </c>
      <c r="BK49" s="433">
        <v>5</v>
      </c>
      <c r="BL49" s="433">
        <v>1</v>
      </c>
      <c r="BM49" s="433">
        <v>0</v>
      </c>
      <c r="BN49" s="433">
        <v>2</v>
      </c>
      <c r="BO49" s="434">
        <v>0</v>
      </c>
      <c r="BP49" s="434">
        <v>0</v>
      </c>
      <c r="BQ49" s="434">
        <v>0</v>
      </c>
      <c r="BR49" s="433">
        <v>1</v>
      </c>
      <c r="BS49" s="433">
        <v>0</v>
      </c>
      <c r="BT49" s="433">
        <v>1</v>
      </c>
      <c r="BU49" s="433">
        <v>0</v>
      </c>
      <c r="BV49" s="433">
        <v>0</v>
      </c>
      <c r="BW49" s="433">
        <v>0</v>
      </c>
      <c r="BX49" s="433">
        <v>0</v>
      </c>
      <c r="BY49" s="433">
        <v>0</v>
      </c>
      <c r="BZ49" s="433">
        <v>0</v>
      </c>
      <c r="CA49" s="433">
        <v>1</v>
      </c>
      <c r="CB49" s="433">
        <v>0</v>
      </c>
      <c r="CC49" s="433">
        <v>1</v>
      </c>
      <c r="CD49" s="433">
        <v>0</v>
      </c>
      <c r="CE49" s="433">
        <v>0</v>
      </c>
      <c r="CF49" s="433">
        <v>0</v>
      </c>
      <c r="CG49" s="433">
        <v>0</v>
      </c>
      <c r="CH49" s="435">
        <v>2</v>
      </c>
      <c r="CI49" s="435"/>
      <c r="CJ49" s="436">
        <f t="shared" si="73"/>
        <v>24</v>
      </c>
      <c r="CK49" s="433">
        <f t="shared" si="38"/>
        <v>2</v>
      </c>
      <c r="CL49" s="433">
        <f t="shared" si="39"/>
        <v>21</v>
      </c>
      <c r="CM49" s="437">
        <f t="shared" si="74"/>
        <v>23</v>
      </c>
      <c r="CN49" s="438">
        <f t="shared" si="75"/>
        <v>-1</v>
      </c>
      <c r="CO49" s="439">
        <f t="shared" si="76"/>
        <v>2</v>
      </c>
      <c r="CP49" s="438">
        <f t="shared" si="77"/>
        <v>1</v>
      </c>
      <c r="CQ49" s="440"/>
      <c r="CR49" s="440"/>
      <c r="CS49" s="440"/>
      <c r="CT49" s="440"/>
      <c r="CU49" s="440"/>
      <c r="CV49" s="440"/>
      <c r="CW49" s="440"/>
      <c r="CX49" s="441"/>
      <c r="CY49" s="441"/>
      <c r="CZ49" s="441"/>
      <c r="DA49" s="440"/>
      <c r="DB49" s="440"/>
      <c r="DC49" s="440"/>
      <c r="DD49" s="440"/>
      <c r="DE49" s="440"/>
      <c r="DF49" s="440"/>
      <c r="DG49" s="440"/>
      <c r="DH49" s="440"/>
      <c r="DI49" s="440"/>
      <c r="DJ49" s="440"/>
      <c r="DK49" s="440"/>
      <c r="DL49" s="440"/>
      <c r="DM49" s="440"/>
      <c r="DN49" s="440"/>
      <c r="DO49" s="440"/>
      <c r="DP49" s="440"/>
      <c r="DQ49" s="425">
        <f t="shared" si="78"/>
        <v>0</v>
      </c>
      <c r="DR49" s="442"/>
      <c r="DS49" s="442"/>
      <c r="DT49" s="440">
        <f t="shared" si="44"/>
        <v>0</v>
      </c>
      <c r="DU49" s="440">
        <f t="shared" si="45"/>
        <v>0</v>
      </c>
      <c r="DV49" s="440">
        <f t="shared" si="46"/>
        <v>0</v>
      </c>
      <c r="DW49" s="440">
        <f t="shared" si="47"/>
        <v>0</v>
      </c>
      <c r="DX49" s="427">
        <f t="shared" si="79"/>
        <v>1</v>
      </c>
      <c r="DY49" s="428">
        <f t="shared" si="80"/>
        <v>4.3478260869565215</v>
      </c>
      <c r="DZ49" s="518"/>
      <c r="EA49" s="518"/>
      <c r="EB49" s="518"/>
      <c r="EC49" s="518"/>
      <c r="ED49" s="518"/>
      <c r="EE49" s="518"/>
      <c r="EF49" s="518"/>
      <c r="EG49" s="518"/>
      <c r="EH49" s="518"/>
      <c r="EI49" s="518"/>
      <c r="EJ49" s="518"/>
      <c r="EK49" s="518"/>
      <c r="EL49" s="518"/>
      <c r="EM49" s="518"/>
      <c r="EN49" s="518"/>
      <c r="EO49" s="518"/>
      <c r="EP49" s="518"/>
      <c r="EQ49" s="518"/>
      <c r="ER49" s="518"/>
      <c r="ES49" s="518"/>
      <c r="ET49" s="518"/>
      <c r="EU49" s="518"/>
      <c r="EV49" s="518"/>
      <c r="EW49" s="518"/>
      <c r="EX49" s="518"/>
      <c r="EY49" s="518"/>
      <c r="EZ49" s="431">
        <f t="shared" si="81"/>
        <v>0</v>
      </c>
      <c r="FB49" s="445">
        <f t="shared" si="82"/>
        <v>0</v>
      </c>
    </row>
    <row r="50" spans="1:158" s="395" customFormat="1">
      <c r="A50" s="446">
        <v>39</v>
      </c>
      <c r="B50" s="446" t="str">
        <f>[1]เตรียมข้อมูล!B43</f>
        <v>บ้านทะเลเหมียง</v>
      </c>
      <c r="C50" s="446" t="str">
        <f>[1]เตรียมข้อมูล!C43</f>
        <v>ปากพะยูน</v>
      </c>
      <c r="D50" s="446"/>
      <c r="E50" s="384">
        <v>38</v>
      </c>
      <c r="F50" s="384">
        <v>4</v>
      </c>
      <c r="G50" s="384" t="s">
        <v>104</v>
      </c>
      <c r="H50" s="446">
        <v>12</v>
      </c>
      <c r="I50" s="447">
        <f t="shared" si="49"/>
        <v>1</v>
      </c>
      <c r="J50" s="446">
        <v>20</v>
      </c>
      <c r="K50" s="447">
        <f t="shared" si="50"/>
        <v>1</v>
      </c>
      <c r="L50" s="446">
        <v>17</v>
      </c>
      <c r="M50" s="447">
        <f t="shared" si="51"/>
        <v>1</v>
      </c>
      <c r="N50" s="446">
        <v>20</v>
      </c>
      <c r="O50" s="447">
        <f t="shared" si="52"/>
        <v>1</v>
      </c>
      <c r="P50" s="446">
        <v>33</v>
      </c>
      <c r="Q50" s="447">
        <f t="shared" si="53"/>
        <v>1</v>
      </c>
      <c r="R50" s="446">
        <v>23</v>
      </c>
      <c r="S50" s="447">
        <f t="shared" si="54"/>
        <v>1</v>
      </c>
      <c r="T50" s="446">
        <v>21</v>
      </c>
      <c r="U50" s="447">
        <f t="shared" si="55"/>
        <v>1</v>
      </c>
      <c r="V50" s="446">
        <v>24</v>
      </c>
      <c r="W50" s="447">
        <f t="shared" si="56"/>
        <v>1</v>
      </c>
      <c r="X50" s="448">
        <v>0</v>
      </c>
      <c r="Y50" s="447">
        <f t="shared" si="57"/>
        <v>0</v>
      </c>
      <c r="Z50" s="448">
        <v>0</v>
      </c>
      <c r="AA50" s="447">
        <f t="shared" si="58"/>
        <v>0</v>
      </c>
      <c r="AB50" s="448">
        <v>0</v>
      </c>
      <c r="AC50" s="447">
        <f t="shared" si="59"/>
        <v>0</v>
      </c>
      <c r="AD50" s="448"/>
      <c r="AE50" s="449"/>
      <c r="AF50" s="448"/>
      <c r="AG50" s="449"/>
      <c r="AH50" s="448"/>
      <c r="AI50" s="449"/>
      <c r="AJ50" s="450">
        <f t="shared" si="60"/>
        <v>170</v>
      </c>
      <c r="AK50" s="451">
        <f t="shared" si="61"/>
        <v>8</v>
      </c>
      <c r="AL50" s="446">
        <v>1</v>
      </c>
      <c r="AM50" s="446">
        <v>10</v>
      </c>
      <c r="AN50" s="451">
        <f t="shared" si="62"/>
        <v>11</v>
      </c>
      <c r="AO50" s="493">
        <f t="shared" si="63"/>
        <v>1</v>
      </c>
      <c r="AP50" s="494">
        <f>ROUND(((((I50+K50)*30)+(H50+J50))/50+(((M50+O50+Q50+U50+W50+S50)*40)+(L50+N50+P50+R50+T50+V50))/50+(Y50+AA50+AC50+AE50+AG50+AI50)*2),0)</f>
        <v>9</v>
      </c>
      <c r="AQ50" s="495">
        <f t="shared" si="64"/>
        <v>10</v>
      </c>
      <c r="AR50" s="496">
        <f t="shared" si="65"/>
        <v>0</v>
      </c>
      <c r="AS50" s="496">
        <f t="shared" si="66"/>
        <v>1</v>
      </c>
      <c r="AT50" s="496">
        <f t="shared" si="67"/>
        <v>1</v>
      </c>
      <c r="AU50" s="497">
        <f t="shared" si="68"/>
        <v>10</v>
      </c>
      <c r="AV50" s="446"/>
      <c r="AW50" s="446"/>
      <c r="AX50" s="446"/>
      <c r="AY50" s="446"/>
      <c r="AZ50" s="451">
        <f t="shared" si="69"/>
        <v>1</v>
      </c>
      <c r="BA50" s="455">
        <f t="shared" si="70"/>
        <v>10</v>
      </c>
      <c r="BB50" s="446"/>
      <c r="BC50" s="415"/>
      <c r="BD50" s="415">
        <f t="shared" si="71"/>
        <v>1</v>
      </c>
      <c r="BE50" s="415">
        <f t="shared" si="72"/>
        <v>0</v>
      </c>
      <c r="BF50" s="433"/>
      <c r="BG50" s="433"/>
      <c r="BH50" s="433">
        <v>1</v>
      </c>
      <c r="BI50" s="433">
        <v>1</v>
      </c>
      <c r="BJ50" s="433">
        <v>5</v>
      </c>
      <c r="BK50" s="433">
        <v>2</v>
      </c>
      <c r="BL50" s="433">
        <v>0</v>
      </c>
      <c r="BM50" s="433">
        <v>0</v>
      </c>
      <c r="BN50" s="433">
        <v>0</v>
      </c>
      <c r="BO50" s="434">
        <v>0</v>
      </c>
      <c r="BP50" s="434">
        <v>0</v>
      </c>
      <c r="BQ50" s="434">
        <v>0</v>
      </c>
      <c r="BR50" s="433">
        <v>2</v>
      </c>
      <c r="BS50" s="433">
        <v>0</v>
      </c>
      <c r="BT50" s="433">
        <v>0</v>
      </c>
      <c r="BU50" s="433">
        <v>0</v>
      </c>
      <c r="BV50" s="433">
        <v>0</v>
      </c>
      <c r="BW50" s="433">
        <v>0</v>
      </c>
      <c r="BX50" s="433">
        <v>0</v>
      </c>
      <c r="BY50" s="433">
        <v>0</v>
      </c>
      <c r="BZ50" s="433"/>
      <c r="CA50" s="433"/>
      <c r="CB50" s="433"/>
      <c r="CC50" s="433"/>
      <c r="CD50" s="433"/>
      <c r="CE50" s="433"/>
      <c r="CF50" s="433"/>
      <c r="CG50" s="433"/>
      <c r="CH50" s="435">
        <v>0</v>
      </c>
      <c r="CI50" s="435"/>
      <c r="CJ50" s="436">
        <f t="shared" si="73"/>
        <v>11</v>
      </c>
      <c r="CK50" s="433">
        <f t="shared" si="38"/>
        <v>1</v>
      </c>
      <c r="CL50" s="433">
        <f t="shared" si="39"/>
        <v>9</v>
      </c>
      <c r="CM50" s="437">
        <f t="shared" si="74"/>
        <v>10</v>
      </c>
      <c r="CN50" s="438">
        <f t="shared" si="75"/>
        <v>0</v>
      </c>
      <c r="CO50" s="439">
        <f t="shared" si="76"/>
        <v>1</v>
      </c>
      <c r="CP50" s="438">
        <f t="shared" si="77"/>
        <v>1</v>
      </c>
      <c r="CQ50" s="440"/>
      <c r="CR50" s="440"/>
      <c r="CS50" s="440"/>
      <c r="CT50" s="440"/>
      <c r="CU50" s="440"/>
      <c r="CV50" s="440"/>
      <c r="CW50" s="440"/>
      <c r="CX50" s="441"/>
      <c r="CY50" s="441"/>
      <c r="CZ50" s="441"/>
      <c r="DA50" s="440"/>
      <c r="DB50" s="440"/>
      <c r="DC50" s="440"/>
      <c r="DD50" s="440"/>
      <c r="DE50" s="440"/>
      <c r="DF50" s="440"/>
      <c r="DG50" s="440"/>
      <c r="DH50" s="440"/>
      <c r="DI50" s="440"/>
      <c r="DJ50" s="440"/>
      <c r="DK50" s="440"/>
      <c r="DL50" s="440"/>
      <c r="DM50" s="440"/>
      <c r="DN50" s="440"/>
      <c r="DO50" s="440"/>
      <c r="DP50" s="440"/>
      <c r="DQ50" s="425">
        <f t="shared" si="78"/>
        <v>0</v>
      </c>
      <c r="DR50" s="442"/>
      <c r="DS50" s="442"/>
      <c r="DT50" s="440">
        <f t="shared" si="44"/>
        <v>0</v>
      </c>
      <c r="DU50" s="440">
        <f t="shared" si="45"/>
        <v>0</v>
      </c>
      <c r="DV50" s="440">
        <f t="shared" si="46"/>
        <v>0</v>
      </c>
      <c r="DW50" s="440">
        <f t="shared" si="47"/>
        <v>0</v>
      </c>
      <c r="DX50" s="427">
        <f t="shared" si="79"/>
        <v>1</v>
      </c>
      <c r="DY50" s="428">
        <f t="shared" si="80"/>
        <v>10</v>
      </c>
      <c r="DZ50" s="518"/>
      <c r="EA50" s="518"/>
      <c r="EB50" s="518"/>
      <c r="EC50" s="518"/>
      <c r="ED50" s="518"/>
      <c r="EE50" s="518"/>
      <c r="EF50" s="518"/>
      <c r="EG50" s="518"/>
      <c r="EH50" s="518"/>
      <c r="EI50" s="518"/>
      <c r="EJ50" s="518"/>
      <c r="EK50" s="518"/>
      <c r="EL50" s="518"/>
      <c r="EM50" s="518"/>
      <c r="EN50" s="518"/>
      <c r="EO50" s="518"/>
      <c r="EP50" s="518"/>
      <c r="EQ50" s="518"/>
      <c r="ER50" s="518"/>
      <c r="ES50" s="518"/>
      <c r="ET50" s="518"/>
      <c r="EU50" s="518"/>
      <c r="EV50" s="518"/>
      <c r="EW50" s="518"/>
      <c r="EX50" s="518"/>
      <c r="EY50" s="518"/>
      <c r="EZ50" s="431">
        <f t="shared" si="81"/>
        <v>0</v>
      </c>
      <c r="FB50" s="445">
        <f t="shared" si="82"/>
        <v>0</v>
      </c>
    </row>
    <row r="51" spans="1:158" s="395" customFormat="1">
      <c r="A51" s="446">
        <v>40</v>
      </c>
      <c r="B51" s="446" t="str">
        <f>[1]เตรียมข้อมูล!B44</f>
        <v>บ้านม่วงทวน</v>
      </c>
      <c r="C51" s="446" t="str">
        <f>[1]เตรียมข้อมูล!C44</f>
        <v>ปากพะยูน</v>
      </c>
      <c r="D51" s="446"/>
      <c r="E51" s="384">
        <v>26</v>
      </c>
      <c r="F51" s="384">
        <v>4</v>
      </c>
      <c r="G51" s="384" t="s">
        <v>104</v>
      </c>
      <c r="H51" s="446">
        <v>22</v>
      </c>
      <c r="I51" s="447">
        <f t="shared" si="49"/>
        <v>1</v>
      </c>
      <c r="J51" s="446">
        <v>21</v>
      </c>
      <c r="K51" s="447">
        <f t="shared" si="50"/>
        <v>1</v>
      </c>
      <c r="L51" s="446">
        <v>29</v>
      </c>
      <c r="M51" s="447">
        <f t="shared" si="51"/>
        <v>1</v>
      </c>
      <c r="N51" s="446">
        <v>26</v>
      </c>
      <c r="O51" s="447">
        <f t="shared" si="52"/>
        <v>1</v>
      </c>
      <c r="P51" s="446">
        <v>19</v>
      </c>
      <c r="Q51" s="447">
        <f t="shared" si="53"/>
        <v>1</v>
      </c>
      <c r="R51" s="446">
        <v>24</v>
      </c>
      <c r="S51" s="447">
        <f t="shared" si="54"/>
        <v>1</v>
      </c>
      <c r="T51" s="446">
        <v>24</v>
      </c>
      <c r="U51" s="447">
        <f t="shared" si="55"/>
        <v>1</v>
      </c>
      <c r="V51" s="446">
        <v>19</v>
      </c>
      <c r="W51" s="447">
        <f t="shared" si="56"/>
        <v>1</v>
      </c>
      <c r="X51" s="448">
        <v>0</v>
      </c>
      <c r="Y51" s="447">
        <f t="shared" si="57"/>
        <v>0</v>
      </c>
      <c r="Z51" s="448">
        <v>0</v>
      </c>
      <c r="AA51" s="447">
        <f t="shared" si="58"/>
        <v>0</v>
      </c>
      <c r="AB51" s="448">
        <v>0</v>
      </c>
      <c r="AC51" s="447">
        <f t="shared" si="59"/>
        <v>0</v>
      </c>
      <c r="AD51" s="448"/>
      <c r="AE51" s="449"/>
      <c r="AF51" s="448"/>
      <c r="AG51" s="449"/>
      <c r="AH51" s="448"/>
      <c r="AI51" s="449"/>
      <c r="AJ51" s="450">
        <f t="shared" si="60"/>
        <v>184</v>
      </c>
      <c r="AK51" s="451">
        <f t="shared" si="61"/>
        <v>8</v>
      </c>
      <c r="AL51" s="446">
        <v>1</v>
      </c>
      <c r="AM51" s="446">
        <v>9</v>
      </c>
      <c r="AN51" s="451">
        <f t="shared" si="62"/>
        <v>10</v>
      </c>
      <c r="AO51" s="493">
        <f t="shared" si="63"/>
        <v>1</v>
      </c>
      <c r="AP51" s="494">
        <f>ROUND(((((I51+K51)*30)+(H51+J51))/50+(((M51+O51+Q51+U51+W51+S51)*40)+(L51+N51+P51+R51+T51+V51))/50+(Y51+AA51+AC51+AE51+AG51+AI51)*2),0)</f>
        <v>10</v>
      </c>
      <c r="AQ51" s="495">
        <f t="shared" si="64"/>
        <v>11</v>
      </c>
      <c r="AR51" s="496">
        <f t="shared" si="65"/>
        <v>0</v>
      </c>
      <c r="AS51" s="496">
        <f t="shared" si="66"/>
        <v>-1</v>
      </c>
      <c r="AT51" s="496">
        <f t="shared" si="67"/>
        <v>-1</v>
      </c>
      <c r="AU51" s="497">
        <f t="shared" si="68"/>
        <v>-9.0909090909090917</v>
      </c>
      <c r="AV51" s="446"/>
      <c r="AW51" s="446">
        <v>1</v>
      </c>
      <c r="AX51" s="446"/>
      <c r="AY51" s="446"/>
      <c r="AZ51" s="451">
        <f t="shared" si="69"/>
        <v>-2</v>
      </c>
      <c r="BA51" s="455">
        <f t="shared" si="70"/>
        <v>-18.181818181818183</v>
      </c>
      <c r="BB51" s="446"/>
      <c r="BC51" s="415"/>
      <c r="BD51" s="415">
        <f t="shared" si="71"/>
        <v>1</v>
      </c>
      <c r="BE51" s="415">
        <f t="shared" si="72"/>
        <v>0</v>
      </c>
      <c r="BF51" s="433"/>
      <c r="BG51" s="433"/>
      <c r="BH51" s="433">
        <v>1</v>
      </c>
      <c r="BI51" s="433">
        <v>1</v>
      </c>
      <c r="BJ51" s="433">
        <v>0</v>
      </c>
      <c r="BK51" s="433">
        <v>1</v>
      </c>
      <c r="BL51" s="433">
        <v>1</v>
      </c>
      <c r="BM51" s="433"/>
      <c r="BN51" s="433">
        <v>1</v>
      </c>
      <c r="BO51" s="434">
        <v>0</v>
      </c>
      <c r="BP51" s="434">
        <v>0</v>
      </c>
      <c r="BQ51" s="434">
        <v>0</v>
      </c>
      <c r="BR51" s="433">
        <v>1</v>
      </c>
      <c r="BS51" s="433">
        <v>1</v>
      </c>
      <c r="BT51" s="433">
        <v>1</v>
      </c>
      <c r="BU51" s="433">
        <v>0</v>
      </c>
      <c r="BV51" s="433">
        <v>0</v>
      </c>
      <c r="BW51" s="433">
        <v>0</v>
      </c>
      <c r="BX51" s="433">
        <v>0</v>
      </c>
      <c r="BY51" s="433">
        <v>0</v>
      </c>
      <c r="BZ51" s="433">
        <v>0</v>
      </c>
      <c r="CA51" s="433">
        <v>1</v>
      </c>
      <c r="CB51" s="433">
        <v>0</v>
      </c>
      <c r="CC51" s="433">
        <v>0</v>
      </c>
      <c r="CD51" s="433">
        <v>0</v>
      </c>
      <c r="CE51" s="433">
        <v>0</v>
      </c>
      <c r="CF51" s="433">
        <v>0</v>
      </c>
      <c r="CG51" s="433">
        <v>0</v>
      </c>
      <c r="CH51" s="435">
        <v>0</v>
      </c>
      <c r="CI51" s="435">
        <v>1</v>
      </c>
      <c r="CJ51" s="436">
        <f t="shared" si="73"/>
        <v>10</v>
      </c>
      <c r="CK51" s="433">
        <f t="shared" si="38"/>
        <v>1</v>
      </c>
      <c r="CL51" s="433">
        <f t="shared" si="39"/>
        <v>10</v>
      </c>
      <c r="CM51" s="437">
        <f t="shared" si="74"/>
        <v>11</v>
      </c>
      <c r="CN51" s="438">
        <f t="shared" si="75"/>
        <v>0</v>
      </c>
      <c r="CO51" s="439">
        <f t="shared" si="76"/>
        <v>-1</v>
      </c>
      <c r="CP51" s="438">
        <f t="shared" si="77"/>
        <v>-1</v>
      </c>
      <c r="CQ51" s="440"/>
      <c r="CR51" s="440"/>
      <c r="CS51" s="440"/>
      <c r="CT51" s="440">
        <v>1</v>
      </c>
      <c r="CU51" s="440"/>
      <c r="CV51" s="440"/>
      <c r="CW51" s="440"/>
      <c r="CX51" s="441"/>
      <c r="CY51" s="441"/>
      <c r="CZ51" s="441"/>
      <c r="DA51" s="440"/>
      <c r="DB51" s="440"/>
      <c r="DC51" s="440"/>
      <c r="DD51" s="440"/>
      <c r="DE51" s="440"/>
      <c r="DF51" s="440"/>
      <c r="DG51" s="440"/>
      <c r="DH51" s="440"/>
      <c r="DI51" s="440"/>
      <c r="DJ51" s="440"/>
      <c r="DK51" s="440"/>
      <c r="DL51" s="440"/>
      <c r="DM51" s="440"/>
      <c r="DN51" s="440"/>
      <c r="DO51" s="440"/>
      <c r="DP51" s="440"/>
      <c r="DQ51" s="425">
        <f t="shared" si="78"/>
        <v>1</v>
      </c>
      <c r="DR51" s="442"/>
      <c r="DS51" s="442"/>
      <c r="DT51" s="440">
        <f t="shared" si="44"/>
        <v>0</v>
      </c>
      <c r="DU51" s="440">
        <f t="shared" si="45"/>
        <v>1</v>
      </c>
      <c r="DV51" s="440">
        <f t="shared" si="46"/>
        <v>0</v>
      </c>
      <c r="DW51" s="440">
        <f t="shared" si="47"/>
        <v>0</v>
      </c>
      <c r="DX51" s="427">
        <f t="shared" si="79"/>
        <v>-2</v>
      </c>
      <c r="DY51" s="428">
        <f t="shared" si="80"/>
        <v>-18.181818181818183</v>
      </c>
      <c r="DZ51" s="518"/>
      <c r="EA51" s="518"/>
      <c r="EB51" s="518"/>
      <c r="EC51" s="518"/>
      <c r="ED51" s="518"/>
      <c r="EE51" s="518"/>
      <c r="EF51" s="518"/>
      <c r="EG51" s="518"/>
      <c r="EH51" s="518"/>
      <c r="EI51" s="518"/>
      <c r="EJ51" s="518"/>
      <c r="EK51" s="518"/>
      <c r="EL51" s="518"/>
      <c r="EM51" s="518"/>
      <c r="EN51" s="518"/>
      <c r="EO51" s="518"/>
      <c r="EP51" s="518"/>
      <c r="EQ51" s="518"/>
      <c r="ER51" s="518"/>
      <c r="ES51" s="518"/>
      <c r="ET51" s="518"/>
      <c r="EU51" s="518"/>
      <c r="EV51" s="518"/>
      <c r="EW51" s="518"/>
      <c r="EX51" s="518"/>
      <c r="EY51" s="518"/>
      <c r="EZ51" s="431">
        <f t="shared" si="81"/>
        <v>0</v>
      </c>
      <c r="FB51" s="445">
        <f t="shared" si="82"/>
        <v>0</v>
      </c>
    </row>
    <row r="52" spans="1:158" s="395" customFormat="1">
      <c r="A52" s="446">
        <v>41</v>
      </c>
      <c r="B52" s="446" t="str">
        <f>[1]เตรียมข้อมูล!B45</f>
        <v>วัดไทรพอน</v>
      </c>
      <c r="C52" s="446" t="str">
        <f>[1]เตรียมข้อมูล!C45</f>
        <v>ปากพะยูน</v>
      </c>
      <c r="D52" s="446"/>
      <c r="E52" s="384">
        <v>35</v>
      </c>
      <c r="F52" s="384">
        <v>4</v>
      </c>
      <c r="G52" s="384" t="s">
        <v>104</v>
      </c>
      <c r="H52" s="446">
        <v>8</v>
      </c>
      <c r="I52" s="447">
        <f t="shared" si="49"/>
        <v>1</v>
      </c>
      <c r="J52" s="446">
        <v>12</v>
      </c>
      <c r="K52" s="447">
        <f t="shared" si="50"/>
        <v>1</v>
      </c>
      <c r="L52" s="446">
        <v>13</v>
      </c>
      <c r="M52" s="447">
        <f t="shared" si="51"/>
        <v>1</v>
      </c>
      <c r="N52" s="446">
        <v>16</v>
      </c>
      <c r="O52" s="447">
        <f t="shared" si="52"/>
        <v>1</v>
      </c>
      <c r="P52" s="446">
        <v>19</v>
      </c>
      <c r="Q52" s="447">
        <f t="shared" si="53"/>
        <v>1</v>
      </c>
      <c r="R52" s="446">
        <v>13</v>
      </c>
      <c r="S52" s="447">
        <f t="shared" si="54"/>
        <v>1</v>
      </c>
      <c r="T52" s="446">
        <v>17</v>
      </c>
      <c r="U52" s="447">
        <f t="shared" si="55"/>
        <v>1</v>
      </c>
      <c r="V52" s="446">
        <v>12</v>
      </c>
      <c r="W52" s="447">
        <f t="shared" si="56"/>
        <v>1</v>
      </c>
      <c r="X52" s="448">
        <v>0</v>
      </c>
      <c r="Y52" s="447">
        <f t="shared" si="57"/>
        <v>0</v>
      </c>
      <c r="Z52" s="448">
        <v>0</v>
      </c>
      <c r="AA52" s="447">
        <f t="shared" si="58"/>
        <v>0</v>
      </c>
      <c r="AB52" s="448">
        <v>0</v>
      </c>
      <c r="AC52" s="447">
        <f t="shared" si="59"/>
        <v>0</v>
      </c>
      <c r="AD52" s="448"/>
      <c r="AE52" s="449"/>
      <c r="AF52" s="448"/>
      <c r="AG52" s="449"/>
      <c r="AH52" s="448"/>
      <c r="AI52" s="449"/>
      <c r="AJ52" s="450">
        <f t="shared" si="60"/>
        <v>110</v>
      </c>
      <c r="AK52" s="451">
        <f t="shared" si="61"/>
        <v>8</v>
      </c>
      <c r="AL52" s="446">
        <v>1</v>
      </c>
      <c r="AM52" s="446">
        <v>9</v>
      </c>
      <c r="AN52" s="451">
        <f t="shared" si="62"/>
        <v>10</v>
      </c>
      <c r="AO52" s="493">
        <f t="shared" si="63"/>
        <v>1</v>
      </c>
      <c r="AP52" s="498">
        <f>IF((H52+J52+L52+N52+P52+R52+T52+V52)&lt;=0,0,IF((H52+J52+L52+N52+P52+R52+T52+V52)&lt;=20,1,IF((H52+J52+L52+N52+P52+R52+T52+V52)&lt;=40,2,IF((H52+J52+L52+N52+P52+R52+T52+V52)&lt;=60,3,IF((H52+J52+L52+N52+P52+R52+T52+V52)&lt;=80,4,IF((H52+J52+L52+N52+P52+R52+T52+V52)&lt;=100,5,IF((H52+J52+L52+N52+P52+R52+T52+V52)&lt;=120,6,0)))))))+((Y52+AA52+AC52+AE52+AG52+AI52)*2)</f>
        <v>6</v>
      </c>
      <c r="AQ52" s="495">
        <f t="shared" si="64"/>
        <v>7</v>
      </c>
      <c r="AR52" s="496">
        <f t="shared" si="65"/>
        <v>0</v>
      </c>
      <c r="AS52" s="496">
        <f t="shared" si="66"/>
        <v>3</v>
      </c>
      <c r="AT52" s="496">
        <f t="shared" si="67"/>
        <v>3</v>
      </c>
      <c r="AU52" s="497">
        <f t="shared" si="68"/>
        <v>42.857142857142854</v>
      </c>
      <c r="AV52" s="446"/>
      <c r="AW52" s="446"/>
      <c r="AX52" s="446"/>
      <c r="AY52" s="446"/>
      <c r="AZ52" s="451">
        <f t="shared" si="69"/>
        <v>3</v>
      </c>
      <c r="BA52" s="455">
        <f t="shared" si="70"/>
        <v>42.857142857142854</v>
      </c>
      <c r="BB52" s="446"/>
      <c r="BC52" s="415"/>
      <c r="BD52" s="415">
        <f t="shared" si="71"/>
        <v>1</v>
      </c>
      <c r="BE52" s="415">
        <f t="shared" si="72"/>
        <v>6</v>
      </c>
      <c r="BF52" s="433"/>
      <c r="BG52" s="433"/>
      <c r="BH52" s="433">
        <v>1</v>
      </c>
      <c r="BI52" s="433">
        <v>1</v>
      </c>
      <c r="BJ52" s="433">
        <v>0</v>
      </c>
      <c r="BK52" s="433">
        <v>2</v>
      </c>
      <c r="BL52" s="433">
        <v>2</v>
      </c>
      <c r="BM52" s="433">
        <v>0</v>
      </c>
      <c r="BN52" s="433">
        <v>0</v>
      </c>
      <c r="BO52" s="434">
        <v>0</v>
      </c>
      <c r="BP52" s="434">
        <v>0</v>
      </c>
      <c r="BQ52" s="434">
        <v>0</v>
      </c>
      <c r="BR52" s="433">
        <v>1</v>
      </c>
      <c r="BS52" s="433">
        <v>0</v>
      </c>
      <c r="BT52" s="433">
        <v>0</v>
      </c>
      <c r="BU52" s="433">
        <v>0</v>
      </c>
      <c r="BV52" s="433">
        <v>0</v>
      </c>
      <c r="BW52" s="433">
        <v>1</v>
      </c>
      <c r="BX52" s="433">
        <v>1</v>
      </c>
      <c r="BY52" s="433"/>
      <c r="BZ52" s="433"/>
      <c r="CA52" s="433">
        <v>1</v>
      </c>
      <c r="CB52" s="433"/>
      <c r="CC52" s="433"/>
      <c r="CD52" s="433"/>
      <c r="CE52" s="433"/>
      <c r="CF52" s="433"/>
      <c r="CG52" s="433"/>
      <c r="CH52" s="435">
        <v>0</v>
      </c>
      <c r="CI52" s="435"/>
      <c r="CJ52" s="436">
        <f t="shared" si="73"/>
        <v>10</v>
      </c>
      <c r="CK52" s="433">
        <f t="shared" si="38"/>
        <v>1</v>
      </c>
      <c r="CL52" s="433">
        <f t="shared" si="39"/>
        <v>6</v>
      </c>
      <c r="CM52" s="437">
        <f t="shared" si="74"/>
        <v>7</v>
      </c>
      <c r="CN52" s="438">
        <f t="shared" si="75"/>
        <v>0</v>
      </c>
      <c r="CO52" s="439">
        <f t="shared" si="76"/>
        <v>3</v>
      </c>
      <c r="CP52" s="438">
        <f t="shared" si="77"/>
        <v>3</v>
      </c>
      <c r="CQ52" s="440"/>
      <c r="CR52" s="440"/>
      <c r="CS52" s="440"/>
      <c r="CT52" s="440"/>
      <c r="CU52" s="440"/>
      <c r="CV52" s="440"/>
      <c r="CW52" s="440"/>
      <c r="CX52" s="441"/>
      <c r="CY52" s="441"/>
      <c r="CZ52" s="441"/>
      <c r="DA52" s="440"/>
      <c r="DB52" s="440"/>
      <c r="DC52" s="440"/>
      <c r="DD52" s="440"/>
      <c r="DE52" s="440"/>
      <c r="DF52" s="440"/>
      <c r="DG52" s="440"/>
      <c r="DH52" s="440"/>
      <c r="DI52" s="440"/>
      <c r="DJ52" s="440"/>
      <c r="DK52" s="440"/>
      <c r="DL52" s="440"/>
      <c r="DM52" s="440"/>
      <c r="DN52" s="440"/>
      <c r="DO52" s="440"/>
      <c r="DP52" s="440"/>
      <c r="DQ52" s="425">
        <f t="shared" si="78"/>
        <v>0</v>
      </c>
      <c r="DR52" s="442"/>
      <c r="DS52" s="442"/>
      <c r="DT52" s="440">
        <f t="shared" si="44"/>
        <v>0</v>
      </c>
      <c r="DU52" s="440">
        <f t="shared" si="45"/>
        <v>0</v>
      </c>
      <c r="DV52" s="440">
        <f t="shared" si="46"/>
        <v>0</v>
      </c>
      <c r="DW52" s="440">
        <f t="shared" si="47"/>
        <v>0</v>
      </c>
      <c r="DX52" s="427">
        <f t="shared" si="79"/>
        <v>3</v>
      </c>
      <c r="DY52" s="428">
        <f t="shared" si="80"/>
        <v>42.857142857142854</v>
      </c>
      <c r="DZ52" s="518"/>
      <c r="EA52" s="518"/>
      <c r="EB52" s="518"/>
      <c r="EC52" s="518"/>
      <c r="ED52" s="518"/>
      <c r="EE52" s="518"/>
      <c r="EF52" s="518"/>
      <c r="EG52" s="518"/>
      <c r="EH52" s="518"/>
      <c r="EI52" s="518"/>
      <c r="EJ52" s="518"/>
      <c r="EK52" s="518"/>
      <c r="EL52" s="518"/>
      <c r="EM52" s="518"/>
      <c r="EN52" s="518"/>
      <c r="EO52" s="518"/>
      <c r="EP52" s="518"/>
      <c r="EQ52" s="518"/>
      <c r="ER52" s="518"/>
      <c r="ES52" s="518"/>
      <c r="ET52" s="518"/>
      <c r="EU52" s="518"/>
      <c r="EV52" s="518"/>
      <c r="EW52" s="518"/>
      <c r="EX52" s="518"/>
      <c r="EY52" s="518"/>
      <c r="EZ52" s="431">
        <f t="shared" si="81"/>
        <v>0</v>
      </c>
      <c r="FB52" s="445">
        <f t="shared" si="82"/>
        <v>0</v>
      </c>
    </row>
    <row r="53" spans="1:158" s="395" customFormat="1">
      <c r="A53" s="446">
        <v>42</v>
      </c>
      <c r="B53" s="446" t="str">
        <f>[1]เตรียมข้อมูล!B46</f>
        <v>สำนักสงฆ์ห้วยเรือ</v>
      </c>
      <c r="C53" s="446" t="str">
        <f>[1]เตรียมข้อมูล!C46</f>
        <v>ปากพะยูน</v>
      </c>
      <c r="D53" s="446"/>
      <c r="E53" s="384">
        <v>45</v>
      </c>
      <c r="F53" s="384">
        <v>4</v>
      </c>
      <c r="G53" s="384" t="s">
        <v>104</v>
      </c>
      <c r="H53" s="446">
        <v>29</v>
      </c>
      <c r="I53" s="447">
        <f t="shared" si="49"/>
        <v>1</v>
      </c>
      <c r="J53" s="446">
        <v>20</v>
      </c>
      <c r="K53" s="447">
        <f t="shared" si="50"/>
        <v>1</v>
      </c>
      <c r="L53" s="446">
        <v>21</v>
      </c>
      <c r="M53" s="447">
        <f t="shared" si="51"/>
        <v>1</v>
      </c>
      <c r="N53" s="446">
        <v>18</v>
      </c>
      <c r="O53" s="447">
        <f t="shared" si="52"/>
        <v>1</v>
      </c>
      <c r="P53" s="446">
        <v>18</v>
      </c>
      <c r="Q53" s="447">
        <f t="shared" si="53"/>
        <v>1</v>
      </c>
      <c r="R53" s="446">
        <v>29</v>
      </c>
      <c r="S53" s="447">
        <f t="shared" si="54"/>
        <v>1</v>
      </c>
      <c r="T53" s="446">
        <v>16</v>
      </c>
      <c r="U53" s="447">
        <f t="shared" si="55"/>
        <v>1</v>
      </c>
      <c r="V53" s="446">
        <v>17</v>
      </c>
      <c r="W53" s="447">
        <f t="shared" si="56"/>
        <v>1</v>
      </c>
      <c r="X53" s="448">
        <v>0</v>
      </c>
      <c r="Y53" s="447">
        <f t="shared" si="57"/>
        <v>0</v>
      </c>
      <c r="Z53" s="448">
        <v>0</v>
      </c>
      <c r="AA53" s="447">
        <f t="shared" si="58"/>
        <v>0</v>
      </c>
      <c r="AB53" s="448">
        <v>0</v>
      </c>
      <c r="AC53" s="447">
        <f t="shared" si="59"/>
        <v>0</v>
      </c>
      <c r="AD53" s="448"/>
      <c r="AE53" s="449"/>
      <c r="AF53" s="448"/>
      <c r="AG53" s="449"/>
      <c r="AH53" s="448"/>
      <c r="AI53" s="449"/>
      <c r="AJ53" s="450">
        <f t="shared" si="60"/>
        <v>168</v>
      </c>
      <c r="AK53" s="451">
        <f t="shared" si="61"/>
        <v>8</v>
      </c>
      <c r="AL53" s="446">
        <v>1</v>
      </c>
      <c r="AM53" s="446">
        <v>9</v>
      </c>
      <c r="AN53" s="451">
        <f t="shared" si="62"/>
        <v>10</v>
      </c>
      <c r="AO53" s="493">
        <f t="shared" si="63"/>
        <v>1</v>
      </c>
      <c r="AP53" s="494">
        <f t="shared" ref="AP53:AP60" si="83">ROUND(((((I53+K53)*30)+(H53+J53))/50+(((M53+O53+Q53+U53+W53+S53)*40)+(L53+N53+P53+R53+T53+V53))/50+(Y53+AA53+AC53+AE53+AG53+AI53)*2),0)</f>
        <v>9</v>
      </c>
      <c r="AQ53" s="495">
        <f t="shared" si="64"/>
        <v>10</v>
      </c>
      <c r="AR53" s="496">
        <f t="shared" si="65"/>
        <v>0</v>
      </c>
      <c r="AS53" s="496">
        <f t="shared" si="66"/>
        <v>0</v>
      </c>
      <c r="AT53" s="496">
        <f t="shared" si="67"/>
        <v>0</v>
      </c>
      <c r="AU53" s="497">
        <f t="shared" si="68"/>
        <v>0</v>
      </c>
      <c r="AV53" s="446"/>
      <c r="AW53" s="446">
        <v>1</v>
      </c>
      <c r="AX53" s="446"/>
      <c r="AY53" s="446"/>
      <c r="AZ53" s="451">
        <f t="shared" si="69"/>
        <v>-1</v>
      </c>
      <c r="BA53" s="455">
        <f t="shared" si="70"/>
        <v>-10</v>
      </c>
      <c r="BB53" s="446"/>
      <c r="BC53" s="415"/>
      <c r="BD53" s="415">
        <f t="shared" si="71"/>
        <v>1</v>
      </c>
      <c r="BE53" s="415">
        <f t="shared" si="72"/>
        <v>0</v>
      </c>
      <c r="BF53" s="433"/>
      <c r="BG53" s="433"/>
      <c r="BH53" s="433">
        <v>1</v>
      </c>
      <c r="BI53" s="433">
        <v>1</v>
      </c>
      <c r="BJ53" s="433">
        <v>3</v>
      </c>
      <c r="BK53" s="433">
        <v>0</v>
      </c>
      <c r="BL53" s="433">
        <v>1</v>
      </c>
      <c r="BM53" s="433">
        <v>0</v>
      </c>
      <c r="BN53" s="433">
        <v>0</v>
      </c>
      <c r="BO53" s="434">
        <v>0</v>
      </c>
      <c r="BP53" s="434">
        <v>0</v>
      </c>
      <c r="BQ53" s="434">
        <v>0</v>
      </c>
      <c r="BR53" s="433">
        <v>1</v>
      </c>
      <c r="BS53" s="433">
        <v>0</v>
      </c>
      <c r="BT53" s="433">
        <v>0</v>
      </c>
      <c r="BU53" s="433">
        <v>1</v>
      </c>
      <c r="BV53" s="433">
        <v>0</v>
      </c>
      <c r="BW53" s="433">
        <v>0</v>
      </c>
      <c r="BX53" s="433">
        <v>0</v>
      </c>
      <c r="BY53" s="433">
        <v>1</v>
      </c>
      <c r="BZ53" s="433">
        <v>0</v>
      </c>
      <c r="CA53" s="433">
        <v>1</v>
      </c>
      <c r="CB53" s="433">
        <v>0</v>
      </c>
      <c r="CC53" s="433">
        <v>0</v>
      </c>
      <c r="CD53" s="433">
        <v>0</v>
      </c>
      <c r="CE53" s="433">
        <v>0</v>
      </c>
      <c r="CF53" s="433">
        <v>0</v>
      </c>
      <c r="CG53" s="433">
        <v>0</v>
      </c>
      <c r="CH53" s="435">
        <v>0</v>
      </c>
      <c r="CI53" s="435">
        <v>1</v>
      </c>
      <c r="CJ53" s="436">
        <f t="shared" si="73"/>
        <v>11</v>
      </c>
      <c r="CK53" s="433">
        <f t="shared" si="38"/>
        <v>1</v>
      </c>
      <c r="CL53" s="433">
        <f t="shared" si="39"/>
        <v>9</v>
      </c>
      <c r="CM53" s="437">
        <f t="shared" si="74"/>
        <v>10</v>
      </c>
      <c r="CN53" s="438">
        <f t="shared" si="75"/>
        <v>0</v>
      </c>
      <c r="CO53" s="439">
        <f t="shared" si="76"/>
        <v>1</v>
      </c>
      <c r="CP53" s="438">
        <f t="shared" si="77"/>
        <v>1</v>
      </c>
      <c r="CQ53" s="440"/>
      <c r="CR53" s="440"/>
      <c r="CS53" s="440"/>
      <c r="CT53" s="440"/>
      <c r="CU53" s="440"/>
      <c r="CV53" s="440"/>
      <c r="CW53" s="440"/>
      <c r="CX53" s="441"/>
      <c r="CY53" s="441"/>
      <c r="CZ53" s="441"/>
      <c r="DA53" s="440"/>
      <c r="DB53" s="440"/>
      <c r="DC53" s="440"/>
      <c r="DD53" s="440"/>
      <c r="DE53" s="440"/>
      <c r="DF53" s="440"/>
      <c r="DG53" s="440"/>
      <c r="DH53" s="440"/>
      <c r="DI53" s="440"/>
      <c r="DJ53" s="440"/>
      <c r="DK53" s="440"/>
      <c r="DL53" s="440"/>
      <c r="DM53" s="440"/>
      <c r="DN53" s="440"/>
      <c r="DO53" s="440"/>
      <c r="DP53" s="440"/>
      <c r="DQ53" s="425">
        <f t="shared" si="78"/>
        <v>0</v>
      </c>
      <c r="DR53" s="442"/>
      <c r="DS53" s="442"/>
      <c r="DT53" s="440">
        <f t="shared" si="44"/>
        <v>0</v>
      </c>
      <c r="DU53" s="440">
        <f t="shared" si="45"/>
        <v>1</v>
      </c>
      <c r="DV53" s="440">
        <f t="shared" si="46"/>
        <v>0</v>
      </c>
      <c r="DW53" s="440">
        <f t="shared" si="47"/>
        <v>0</v>
      </c>
      <c r="DX53" s="427">
        <f t="shared" si="79"/>
        <v>0</v>
      </c>
      <c r="DY53" s="428">
        <f t="shared" si="80"/>
        <v>0</v>
      </c>
      <c r="DZ53" s="518"/>
      <c r="EA53" s="518"/>
      <c r="EB53" s="518"/>
      <c r="EC53" s="518"/>
      <c r="ED53" s="518"/>
      <c r="EE53" s="518"/>
      <c r="EF53" s="518"/>
      <c r="EG53" s="518"/>
      <c r="EH53" s="518"/>
      <c r="EI53" s="518"/>
      <c r="EJ53" s="518"/>
      <c r="EK53" s="518"/>
      <c r="EL53" s="518"/>
      <c r="EM53" s="518"/>
      <c r="EN53" s="518"/>
      <c r="EO53" s="518"/>
      <c r="EP53" s="518"/>
      <c r="EQ53" s="518"/>
      <c r="ER53" s="518"/>
      <c r="ES53" s="518"/>
      <c r="ET53" s="518"/>
      <c r="EU53" s="518"/>
      <c r="EV53" s="518"/>
      <c r="EW53" s="518"/>
      <c r="EX53" s="518"/>
      <c r="EY53" s="518"/>
      <c r="EZ53" s="431">
        <f t="shared" si="81"/>
        <v>0</v>
      </c>
      <c r="FB53" s="445">
        <f t="shared" si="82"/>
        <v>0</v>
      </c>
    </row>
    <row r="54" spans="1:158" s="395" customFormat="1">
      <c r="A54" s="446">
        <v>43</v>
      </c>
      <c r="B54" s="446" t="str">
        <f>[1]เตรียมข้อมูล!B47</f>
        <v>วัดฝาละมี</v>
      </c>
      <c r="C54" s="446" t="str">
        <f>[1]เตรียมข้อมูล!C47</f>
        <v>ปากพะยูน</v>
      </c>
      <c r="D54" s="446"/>
      <c r="E54" s="384">
        <v>36</v>
      </c>
      <c r="F54" s="384">
        <v>4</v>
      </c>
      <c r="G54" s="384" t="s">
        <v>104</v>
      </c>
      <c r="H54" s="446">
        <v>9</v>
      </c>
      <c r="I54" s="447">
        <f t="shared" si="49"/>
        <v>1</v>
      </c>
      <c r="J54" s="446">
        <v>13</v>
      </c>
      <c r="K54" s="447">
        <f t="shared" si="50"/>
        <v>1</v>
      </c>
      <c r="L54" s="446">
        <v>21</v>
      </c>
      <c r="M54" s="447">
        <f t="shared" si="51"/>
        <v>1</v>
      </c>
      <c r="N54" s="446">
        <v>15</v>
      </c>
      <c r="O54" s="447">
        <f t="shared" si="52"/>
        <v>1</v>
      </c>
      <c r="P54" s="446">
        <v>14</v>
      </c>
      <c r="Q54" s="447">
        <f t="shared" si="53"/>
        <v>1</v>
      </c>
      <c r="R54" s="446">
        <v>14</v>
      </c>
      <c r="S54" s="447">
        <f t="shared" si="54"/>
        <v>1</v>
      </c>
      <c r="T54" s="446">
        <v>7</v>
      </c>
      <c r="U54" s="447">
        <f t="shared" si="55"/>
        <v>1</v>
      </c>
      <c r="V54" s="446">
        <v>22</v>
      </c>
      <c r="W54" s="447">
        <f t="shared" si="56"/>
        <v>1</v>
      </c>
      <c r="X54" s="448">
        <v>5</v>
      </c>
      <c r="Y54" s="447">
        <f t="shared" si="57"/>
        <v>1</v>
      </c>
      <c r="Z54" s="448">
        <v>2</v>
      </c>
      <c r="AA54" s="447">
        <f t="shared" si="58"/>
        <v>1</v>
      </c>
      <c r="AB54" s="448">
        <v>12</v>
      </c>
      <c r="AC54" s="447">
        <f t="shared" si="59"/>
        <v>1</v>
      </c>
      <c r="AD54" s="448"/>
      <c r="AE54" s="449"/>
      <c r="AF54" s="448"/>
      <c r="AG54" s="449"/>
      <c r="AH54" s="448"/>
      <c r="AI54" s="449"/>
      <c r="AJ54" s="450">
        <f t="shared" si="60"/>
        <v>134</v>
      </c>
      <c r="AK54" s="451">
        <f t="shared" si="61"/>
        <v>11</v>
      </c>
      <c r="AL54" s="446">
        <v>1</v>
      </c>
      <c r="AM54" s="446">
        <v>14</v>
      </c>
      <c r="AN54" s="451">
        <f t="shared" si="62"/>
        <v>15</v>
      </c>
      <c r="AO54" s="493">
        <f t="shared" si="63"/>
        <v>1</v>
      </c>
      <c r="AP54" s="494">
        <f t="shared" si="83"/>
        <v>14</v>
      </c>
      <c r="AQ54" s="495">
        <f t="shared" si="64"/>
        <v>15</v>
      </c>
      <c r="AR54" s="496">
        <f t="shared" si="65"/>
        <v>0</v>
      </c>
      <c r="AS54" s="496">
        <f t="shared" si="66"/>
        <v>0</v>
      </c>
      <c r="AT54" s="496">
        <f t="shared" si="67"/>
        <v>0</v>
      </c>
      <c r="AU54" s="497">
        <f t="shared" si="68"/>
        <v>0</v>
      </c>
      <c r="AV54" s="446">
        <v>1</v>
      </c>
      <c r="AW54" s="446"/>
      <c r="AX54" s="446"/>
      <c r="AY54" s="446"/>
      <c r="AZ54" s="451">
        <f t="shared" si="69"/>
        <v>-1</v>
      </c>
      <c r="BA54" s="455">
        <f t="shared" si="70"/>
        <v>-6.666666666666667</v>
      </c>
      <c r="BB54" s="446"/>
      <c r="BC54" s="415"/>
      <c r="BD54" s="415">
        <f t="shared" si="71"/>
        <v>1</v>
      </c>
      <c r="BE54" s="415">
        <f t="shared" si="72"/>
        <v>12</v>
      </c>
      <c r="BF54" s="433"/>
      <c r="BG54" s="433"/>
      <c r="BH54" s="433">
        <v>1</v>
      </c>
      <c r="BI54" s="433">
        <v>2</v>
      </c>
      <c r="BJ54" s="433">
        <v>2</v>
      </c>
      <c r="BK54" s="433">
        <v>1</v>
      </c>
      <c r="BL54" s="433">
        <v>1</v>
      </c>
      <c r="BM54" s="433"/>
      <c r="BN54" s="433">
        <v>1</v>
      </c>
      <c r="BO54" s="434"/>
      <c r="BP54" s="434"/>
      <c r="BQ54" s="434"/>
      <c r="BR54" s="433">
        <v>2</v>
      </c>
      <c r="BS54" s="433"/>
      <c r="BT54" s="433">
        <v>1</v>
      </c>
      <c r="BU54" s="433">
        <v>1</v>
      </c>
      <c r="BV54" s="433"/>
      <c r="BW54" s="433"/>
      <c r="BX54" s="433"/>
      <c r="BY54" s="433">
        <v>1</v>
      </c>
      <c r="BZ54" s="433"/>
      <c r="CA54" s="433">
        <v>1</v>
      </c>
      <c r="CB54" s="433"/>
      <c r="CC54" s="433">
        <v>1</v>
      </c>
      <c r="CD54" s="433"/>
      <c r="CE54" s="433"/>
      <c r="CF54" s="433"/>
      <c r="CG54" s="433"/>
      <c r="CH54" s="435">
        <v>0</v>
      </c>
      <c r="CI54" s="435"/>
      <c r="CJ54" s="436">
        <f t="shared" si="73"/>
        <v>15</v>
      </c>
      <c r="CK54" s="433">
        <f t="shared" si="38"/>
        <v>1</v>
      </c>
      <c r="CL54" s="433">
        <f t="shared" si="39"/>
        <v>14</v>
      </c>
      <c r="CM54" s="437">
        <f t="shared" si="74"/>
        <v>15</v>
      </c>
      <c r="CN54" s="438">
        <f t="shared" si="75"/>
        <v>0</v>
      </c>
      <c r="CO54" s="439">
        <f t="shared" si="76"/>
        <v>0</v>
      </c>
      <c r="CP54" s="438">
        <f t="shared" si="77"/>
        <v>0</v>
      </c>
      <c r="CQ54" s="440"/>
      <c r="CR54" s="440"/>
      <c r="CS54" s="440"/>
      <c r="CT54" s="440"/>
      <c r="CU54" s="440"/>
      <c r="CV54" s="440"/>
      <c r="CW54" s="440"/>
      <c r="CX54" s="441"/>
      <c r="CY54" s="441"/>
      <c r="CZ54" s="441"/>
      <c r="DA54" s="440"/>
      <c r="DB54" s="440"/>
      <c r="DC54" s="440"/>
      <c r="DD54" s="440"/>
      <c r="DE54" s="440"/>
      <c r="DF54" s="440"/>
      <c r="DG54" s="440"/>
      <c r="DH54" s="440"/>
      <c r="DI54" s="440"/>
      <c r="DJ54" s="440"/>
      <c r="DK54" s="440"/>
      <c r="DL54" s="440"/>
      <c r="DM54" s="440"/>
      <c r="DN54" s="440"/>
      <c r="DO54" s="440"/>
      <c r="DP54" s="440"/>
      <c r="DQ54" s="425">
        <f t="shared" si="78"/>
        <v>0</v>
      </c>
      <c r="DR54" s="442"/>
      <c r="DS54" s="442"/>
      <c r="DT54" s="440">
        <f t="shared" si="44"/>
        <v>1</v>
      </c>
      <c r="DU54" s="440">
        <f t="shared" si="45"/>
        <v>0</v>
      </c>
      <c r="DV54" s="440">
        <f t="shared" si="46"/>
        <v>0</v>
      </c>
      <c r="DW54" s="440">
        <f t="shared" si="47"/>
        <v>0</v>
      </c>
      <c r="DX54" s="427">
        <f t="shared" si="79"/>
        <v>-1</v>
      </c>
      <c r="DY54" s="428">
        <f t="shared" si="80"/>
        <v>-6.666666666666667</v>
      </c>
      <c r="DZ54" s="518"/>
      <c r="EA54" s="518"/>
      <c r="EB54" s="518"/>
      <c r="EC54" s="518">
        <v>1</v>
      </c>
      <c r="ED54" s="518"/>
      <c r="EE54" s="518"/>
      <c r="EF54" s="518"/>
      <c r="EG54" s="518"/>
      <c r="EH54" s="518"/>
      <c r="EI54" s="518"/>
      <c r="EJ54" s="518"/>
      <c r="EK54" s="518"/>
      <c r="EL54" s="518"/>
      <c r="EM54" s="518"/>
      <c r="EN54" s="518"/>
      <c r="EO54" s="518"/>
      <c r="EP54" s="518"/>
      <c r="EQ54" s="518"/>
      <c r="ER54" s="518"/>
      <c r="ES54" s="518"/>
      <c r="ET54" s="518"/>
      <c r="EU54" s="518"/>
      <c r="EV54" s="518"/>
      <c r="EW54" s="518"/>
      <c r="EX54" s="518"/>
      <c r="EY54" s="518"/>
      <c r="EZ54" s="431">
        <f t="shared" si="81"/>
        <v>1</v>
      </c>
      <c r="FB54" s="445">
        <f t="shared" si="82"/>
        <v>0</v>
      </c>
    </row>
    <row r="55" spans="1:158" s="395" customFormat="1">
      <c r="A55" s="446">
        <v>44</v>
      </c>
      <c r="B55" s="446" t="str">
        <f>[1]เตรียมข้อมูล!B48</f>
        <v>บ้านโคกทราย</v>
      </c>
      <c r="C55" s="446" t="str">
        <f>[1]เตรียมข้อมูล!C48</f>
        <v>ปากพะยูน</v>
      </c>
      <c r="D55" s="446"/>
      <c r="E55" s="384">
        <v>31</v>
      </c>
      <c r="F55" s="384">
        <v>4</v>
      </c>
      <c r="G55" s="384" t="s">
        <v>104</v>
      </c>
      <c r="H55" s="446">
        <v>13</v>
      </c>
      <c r="I55" s="447">
        <f t="shared" si="49"/>
        <v>1</v>
      </c>
      <c r="J55" s="446">
        <v>20</v>
      </c>
      <c r="K55" s="447">
        <f t="shared" si="50"/>
        <v>1</v>
      </c>
      <c r="L55" s="446">
        <v>12</v>
      </c>
      <c r="M55" s="447">
        <f t="shared" si="51"/>
        <v>1</v>
      </c>
      <c r="N55" s="446">
        <v>18</v>
      </c>
      <c r="O55" s="447">
        <f t="shared" si="52"/>
        <v>1</v>
      </c>
      <c r="P55" s="446">
        <v>23</v>
      </c>
      <c r="Q55" s="447">
        <f t="shared" si="53"/>
        <v>1</v>
      </c>
      <c r="R55" s="446">
        <v>31</v>
      </c>
      <c r="S55" s="447">
        <f t="shared" si="54"/>
        <v>1</v>
      </c>
      <c r="T55" s="446">
        <v>23</v>
      </c>
      <c r="U55" s="447">
        <f t="shared" si="55"/>
        <v>1</v>
      </c>
      <c r="V55" s="446">
        <v>15</v>
      </c>
      <c r="W55" s="447">
        <f t="shared" si="56"/>
        <v>1</v>
      </c>
      <c r="X55" s="448">
        <v>0</v>
      </c>
      <c r="Y55" s="447">
        <f t="shared" si="57"/>
        <v>0</v>
      </c>
      <c r="Z55" s="448">
        <v>0</v>
      </c>
      <c r="AA55" s="447">
        <f t="shared" si="58"/>
        <v>0</v>
      </c>
      <c r="AB55" s="448">
        <v>0</v>
      </c>
      <c r="AC55" s="447">
        <f t="shared" si="59"/>
        <v>0</v>
      </c>
      <c r="AD55" s="448"/>
      <c r="AE55" s="449"/>
      <c r="AF55" s="448"/>
      <c r="AG55" s="449"/>
      <c r="AH55" s="448"/>
      <c r="AI55" s="449"/>
      <c r="AJ55" s="450">
        <f t="shared" si="60"/>
        <v>155</v>
      </c>
      <c r="AK55" s="451">
        <f t="shared" si="61"/>
        <v>8</v>
      </c>
      <c r="AL55" s="446">
        <v>1</v>
      </c>
      <c r="AM55" s="446">
        <v>10</v>
      </c>
      <c r="AN55" s="451">
        <f t="shared" si="62"/>
        <v>11</v>
      </c>
      <c r="AO55" s="493">
        <f t="shared" si="63"/>
        <v>1</v>
      </c>
      <c r="AP55" s="494">
        <f t="shared" si="83"/>
        <v>9</v>
      </c>
      <c r="AQ55" s="495">
        <f t="shared" si="64"/>
        <v>10</v>
      </c>
      <c r="AR55" s="496">
        <f t="shared" si="65"/>
        <v>0</v>
      </c>
      <c r="AS55" s="496">
        <f t="shared" si="66"/>
        <v>1</v>
      </c>
      <c r="AT55" s="496">
        <f t="shared" si="67"/>
        <v>1</v>
      </c>
      <c r="AU55" s="497">
        <f t="shared" si="68"/>
        <v>10</v>
      </c>
      <c r="AV55" s="446"/>
      <c r="AW55" s="446"/>
      <c r="AX55" s="446"/>
      <c r="AY55" s="446">
        <v>1</v>
      </c>
      <c r="AZ55" s="451">
        <f t="shared" si="69"/>
        <v>2</v>
      </c>
      <c r="BA55" s="455">
        <f t="shared" si="70"/>
        <v>20</v>
      </c>
      <c r="BB55" s="446"/>
      <c r="BC55" s="415"/>
      <c r="BD55" s="415">
        <f t="shared" si="71"/>
        <v>1</v>
      </c>
      <c r="BE55" s="415">
        <f t="shared" si="72"/>
        <v>0</v>
      </c>
      <c r="BF55" s="433"/>
      <c r="BG55" s="433"/>
      <c r="BH55" s="433">
        <v>0</v>
      </c>
      <c r="BI55" s="433"/>
      <c r="BJ55" s="433">
        <v>4</v>
      </c>
      <c r="BK55" s="433">
        <v>1</v>
      </c>
      <c r="BL55" s="433">
        <v>2</v>
      </c>
      <c r="BM55" s="433"/>
      <c r="BN55" s="433">
        <v>1</v>
      </c>
      <c r="BO55" s="434"/>
      <c r="BP55" s="434"/>
      <c r="BQ55" s="434"/>
      <c r="BR55" s="433">
        <v>1</v>
      </c>
      <c r="BS55" s="433"/>
      <c r="BT55" s="433"/>
      <c r="BU55" s="433"/>
      <c r="BV55" s="433"/>
      <c r="BW55" s="433"/>
      <c r="BX55" s="433"/>
      <c r="BY55" s="433"/>
      <c r="BZ55" s="433"/>
      <c r="CA55" s="433">
        <v>1</v>
      </c>
      <c r="CB55" s="433"/>
      <c r="CC55" s="433"/>
      <c r="CD55" s="433"/>
      <c r="CE55" s="433"/>
      <c r="CF55" s="433"/>
      <c r="CG55" s="433"/>
      <c r="CH55" s="435">
        <v>0</v>
      </c>
      <c r="CI55" s="435"/>
      <c r="CJ55" s="436">
        <f t="shared" si="73"/>
        <v>10</v>
      </c>
      <c r="CK55" s="433">
        <f t="shared" si="38"/>
        <v>1</v>
      </c>
      <c r="CL55" s="433">
        <f t="shared" si="39"/>
        <v>9</v>
      </c>
      <c r="CM55" s="437">
        <f t="shared" si="74"/>
        <v>10</v>
      </c>
      <c r="CN55" s="438">
        <f t="shared" si="75"/>
        <v>-1</v>
      </c>
      <c r="CO55" s="439">
        <f t="shared" si="76"/>
        <v>1</v>
      </c>
      <c r="CP55" s="438">
        <f t="shared" si="77"/>
        <v>0</v>
      </c>
      <c r="CQ55" s="440"/>
      <c r="CR55" s="440"/>
      <c r="CS55" s="440"/>
      <c r="CT55" s="440"/>
      <c r="CU55" s="440"/>
      <c r="CV55" s="440"/>
      <c r="CW55" s="440"/>
      <c r="CX55" s="441"/>
      <c r="CY55" s="441"/>
      <c r="CZ55" s="441"/>
      <c r="DA55" s="440"/>
      <c r="DB55" s="440"/>
      <c r="DC55" s="440"/>
      <c r="DD55" s="440"/>
      <c r="DE55" s="440"/>
      <c r="DF55" s="440"/>
      <c r="DG55" s="440"/>
      <c r="DH55" s="440"/>
      <c r="DI55" s="440"/>
      <c r="DJ55" s="440"/>
      <c r="DK55" s="440"/>
      <c r="DL55" s="440"/>
      <c r="DM55" s="440"/>
      <c r="DN55" s="440"/>
      <c r="DO55" s="440"/>
      <c r="DP55" s="440"/>
      <c r="DQ55" s="425">
        <f t="shared" si="78"/>
        <v>0</v>
      </c>
      <c r="DR55" s="442"/>
      <c r="DS55" s="442"/>
      <c r="DT55" s="440">
        <f t="shared" si="44"/>
        <v>0</v>
      </c>
      <c r="DU55" s="440">
        <f t="shared" si="45"/>
        <v>0</v>
      </c>
      <c r="DV55" s="440">
        <f t="shared" si="46"/>
        <v>0</v>
      </c>
      <c r="DW55" s="440">
        <f t="shared" si="47"/>
        <v>1</v>
      </c>
      <c r="DX55" s="427">
        <f t="shared" si="79"/>
        <v>1</v>
      </c>
      <c r="DY55" s="428">
        <f t="shared" si="80"/>
        <v>10</v>
      </c>
      <c r="DZ55" s="518"/>
      <c r="EA55" s="518"/>
      <c r="EB55" s="518"/>
      <c r="EC55" s="518"/>
      <c r="ED55" s="518"/>
      <c r="EE55" s="518"/>
      <c r="EF55" s="518"/>
      <c r="EG55" s="518"/>
      <c r="EH55" s="518"/>
      <c r="EI55" s="518"/>
      <c r="EJ55" s="518"/>
      <c r="EK55" s="518"/>
      <c r="EL55" s="518"/>
      <c r="EM55" s="518"/>
      <c r="EN55" s="518"/>
      <c r="EO55" s="518"/>
      <c r="EP55" s="518"/>
      <c r="EQ55" s="518"/>
      <c r="ER55" s="518"/>
      <c r="ES55" s="518"/>
      <c r="ET55" s="518"/>
      <c r="EU55" s="518"/>
      <c r="EV55" s="518"/>
      <c r="EW55" s="518"/>
      <c r="EX55" s="518"/>
      <c r="EY55" s="518"/>
      <c r="EZ55" s="431">
        <f t="shared" si="81"/>
        <v>0</v>
      </c>
      <c r="FB55" s="445">
        <f t="shared" si="82"/>
        <v>0</v>
      </c>
    </row>
    <row r="56" spans="1:158" s="395" customFormat="1">
      <c r="A56" s="446">
        <v>45</v>
      </c>
      <c r="B56" s="446" t="str">
        <f>[1]เตรียมข้อมูล!B49</f>
        <v>บ้านดอนประดู่</v>
      </c>
      <c r="C56" s="446" t="str">
        <f>[1]เตรียมข้อมูล!C49</f>
        <v>ปากพะยูน</v>
      </c>
      <c r="D56" s="446"/>
      <c r="E56" s="384">
        <v>13</v>
      </c>
      <c r="F56" s="384">
        <v>4</v>
      </c>
      <c r="G56" s="384" t="s">
        <v>104</v>
      </c>
      <c r="H56" s="446">
        <v>17</v>
      </c>
      <c r="I56" s="447">
        <f t="shared" si="49"/>
        <v>1</v>
      </c>
      <c r="J56" s="446">
        <v>28</v>
      </c>
      <c r="K56" s="447">
        <f t="shared" si="50"/>
        <v>1</v>
      </c>
      <c r="L56" s="446">
        <v>17</v>
      </c>
      <c r="M56" s="447">
        <f t="shared" si="51"/>
        <v>1</v>
      </c>
      <c r="N56" s="446">
        <v>24</v>
      </c>
      <c r="O56" s="447">
        <f t="shared" si="52"/>
        <v>1</v>
      </c>
      <c r="P56" s="446">
        <v>21</v>
      </c>
      <c r="Q56" s="447">
        <f t="shared" si="53"/>
        <v>1</v>
      </c>
      <c r="R56" s="446">
        <v>27</v>
      </c>
      <c r="S56" s="447">
        <f t="shared" si="54"/>
        <v>1</v>
      </c>
      <c r="T56" s="446">
        <v>26</v>
      </c>
      <c r="U56" s="447">
        <f t="shared" si="55"/>
        <v>1</v>
      </c>
      <c r="V56" s="446">
        <v>11</v>
      </c>
      <c r="W56" s="447">
        <f t="shared" si="56"/>
        <v>1</v>
      </c>
      <c r="X56" s="448">
        <v>0</v>
      </c>
      <c r="Y56" s="447">
        <f t="shared" si="57"/>
        <v>0</v>
      </c>
      <c r="Z56" s="448">
        <v>0</v>
      </c>
      <c r="AA56" s="447">
        <f t="shared" si="58"/>
        <v>0</v>
      </c>
      <c r="AB56" s="448">
        <v>0</v>
      </c>
      <c r="AC56" s="447">
        <f t="shared" si="59"/>
        <v>0</v>
      </c>
      <c r="AD56" s="448"/>
      <c r="AE56" s="449"/>
      <c r="AF56" s="448"/>
      <c r="AG56" s="449"/>
      <c r="AH56" s="448"/>
      <c r="AI56" s="449"/>
      <c r="AJ56" s="450">
        <f t="shared" si="60"/>
        <v>171</v>
      </c>
      <c r="AK56" s="451">
        <f t="shared" si="61"/>
        <v>8</v>
      </c>
      <c r="AL56" s="446">
        <v>1</v>
      </c>
      <c r="AM56" s="446">
        <v>10</v>
      </c>
      <c r="AN56" s="451">
        <f t="shared" si="62"/>
        <v>11</v>
      </c>
      <c r="AO56" s="493">
        <f t="shared" si="63"/>
        <v>1</v>
      </c>
      <c r="AP56" s="494">
        <f t="shared" si="83"/>
        <v>9</v>
      </c>
      <c r="AQ56" s="495">
        <f t="shared" si="64"/>
        <v>10</v>
      </c>
      <c r="AR56" s="496">
        <f t="shared" si="65"/>
        <v>0</v>
      </c>
      <c r="AS56" s="496">
        <f t="shared" si="66"/>
        <v>1</v>
      </c>
      <c r="AT56" s="496">
        <f t="shared" si="67"/>
        <v>1</v>
      </c>
      <c r="AU56" s="497">
        <f t="shared" si="68"/>
        <v>10</v>
      </c>
      <c r="AV56" s="446"/>
      <c r="AW56" s="446"/>
      <c r="AX56" s="446"/>
      <c r="AY56" s="446"/>
      <c r="AZ56" s="451">
        <f t="shared" si="69"/>
        <v>1</v>
      </c>
      <c r="BA56" s="455">
        <f t="shared" si="70"/>
        <v>10</v>
      </c>
      <c r="BB56" s="446"/>
      <c r="BC56" s="415"/>
      <c r="BD56" s="415">
        <f t="shared" si="71"/>
        <v>1</v>
      </c>
      <c r="BE56" s="415">
        <f t="shared" si="72"/>
        <v>0</v>
      </c>
      <c r="BF56" s="433"/>
      <c r="BG56" s="433"/>
      <c r="BH56" s="433">
        <v>1</v>
      </c>
      <c r="BI56" s="433">
        <v>2</v>
      </c>
      <c r="BJ56" s="433"/>
      <c r="BK56" s="433">
        <v>3</v>
      </c>
      <c r="BL56" s="433">
        <v>1</v>
      </c>
      <c r="BM56" s="433"/>
      <c r="BN56" s="433">
        <v>1</v>
      </c>
      <c r="BO56" s="434"/>
      <c r="BP56" s="434"/>
      <c r="BQ56" s="434"/>
      <c r="BR56" s="433">
        <v>1</v>
      </c>
      <c r="BS56" s="433"/>
      <c r="BT56" s="433"/>
      <c r="BU56" s="433"/>
      <c r="BV56" s="433"/>
      <c r="BW56" s="433"/>
      <c r="BX56" s="433"/>
      <c r="BY56" s="433"/>
      <c r="BZ56" s="433"/>
      <c r="CA56" s="433">
        <v>1</v>
      </c>
      <c r="CB56" s="433"/>
      <c r="CC56" s="433">
        <v>1</v>
      </c>
      <c r="CD56" s="433"/>
      <c r="CE56" s="433"/>
      <c r="CF56" s="433"/>
      <c r="CG56" s="433"/>
      <c r="CH56" s="435">
        <v>0</v>
      </c>
      <c r="CI56" s="435"/>
      <c r="CJ56" s="436">
        <f t="shared" si="73"/>
        <v>11</v>
      </c>
      <c r="CK56" s="433">
        <f t="shared" si="38"/>
        <v>1</v>
      </c>
      <c r="CL56" s="433">
        <f t="shared" si="39"/>
        <v>9</v>
      </c>
      <c r="CM56" s="437">
        <f t="shared" si="74"/>
        <v>10</v>
      </c>
      <c r="CN56" s="438">
        <f t="shared" si="75"/>
        <v>0</v>
      </c>
      <c r="CO56" s="439">
        <f t="shared" si="76"/>
        <v>1</v>
      </c>
      <c r="CP56" s="438">
        <f t="shared" si="77"/>
        <v>1</v>
      </c>
      <c r="CQ56" s="440"/>
      <c r="CR56" s="440"/>
      <c r="CS56" s="440"/>
      <c r="CT56" s="440"/>
      <c r="CU56" s="440"/>
      <c r="CV56" s="440"/>
      <c r="CW56" s="440"/>
      <c r="CX56" s="441"/>
      <c r="CY56" s="441"/>
      <c r="CZ56" s="441"/>
      <c r="DA56" s="440"/>
      <c r="DB56" s="440"/>
      <c r="DC56" s="440"/>
      <c r="DD56" s="440"/>
      <c r="DE56" s="440"/>
      <c r="DF56" s="440"/>
      <c r="DG56" s="440"/>
      <c r="DH56" s="440"/>
      <c r="DI56" s="440"/>
      <c r="DJ56" s="440"/>
      <c r="DK56" s="440"/>
      <c r="DL56" s="440"/>
      <c r="DM56" s="440"/>
      <c r="DN56" s="440"/>
      <c r="DO56" s="440"/>
      <c r="DP56" s="440"/>
      <c r="DQ56" s="425">
        <f t="shared" si="78"/>
        <v>0</v>
      </c>
      <c r="DR56" s="442"/>
      <c r="DS56" s="442"/>
      <c r="DT56" s="440">
        <f t="shared" si="44"/>
        <v>0</v>
      </c>
      <c r="DU56" s="440">
        <f t="shared" si="45"/>
        <v>0</v>
      </c>
      <c r="DV56" s="440">
        <f t="shared" si="46"/>
        <v>0</v>
      </c>
      <c r="DW56" s="440">
        <f t="shared" si="47"/>
        <v>0</v>
      </c>
      <c r="DX56" s="427">
        <f t="shared" si="79"/>
        <v>1</v>
      </c>
      <c r="DY56" s="428">
        <f t="shared" si="80"/>
        <v>10</v>
      </c>
      <c r="DZ56" s="518"/>
      <c r="EA56" s="518"/>
      <c r="EB56" s="518"/>
      <c r="EC56" s="518"/>
      <c r="ED56" s="518"/>
      <c r="EE56" s="518"/>
      <c r="EF56" s="518"/>
      <c r="EG56" s="518"/>
      <c r="EH56" s="518"/>
      <c r="EI56" s="518"/>
      <c r="EJ56" s="518"/>
      <c r="EK56" s="518"/>
      <c r="EL56" s="518"/>
      <c r="EM56" s="518"/>
      <c r="EN56" s="518"/>
      <c r="EO56" s="518"/>
      <c r="EP56" s="518"/>
      <c r="EQ56" s="518"/>
      <c r="ER56" s="518"/>
      <c r="ES56" s="518"/>
      <c r="ET56" s="518"/>
      <c r="EU56" s="518"/>
      <c r="EV56" s="518"/>
      <c r="EW56" s="518"/>
      <c r="EX56" s="518"/>
      <c r="EY56" s="518"/>
      <c r="EZ56" s="431">
        <f t="shared" si="81"/>
        <v>0</v>
      </c>
      <c r="FB56" s="445">
        <f t="shared" si="82"/>
        <v>0</v>
      </c>
    </row>
    <row r="57" spans="1:158" s="395" customFormat="1">
      <c r="A57" s="446">
        <v>46</v>
      </c>
      <c r="B57" s="446" t="str">
        <f>[1]เตรียมข้อมูล!B50</f>
        <v>วัดหัวควน</v>
      </c>
      <c r="C57" s="446" t="str">
        <f>[1]เตรียมข้อมูล!C50</f>
        <v>ปากพะยูน</v>
      </c>
      <c r="D57" s="446"/>
      <c r="E57" s="384">
        <v>27</v>
      </c>
      <c r="F57" s="384">
        <v>4</v>
      </c>
      <c r="G57" s="384" t="s">
        <v>104</v>
      </c>
      <c r="H57" s="446">
        <v>25</v>
      </c>
      <c r="I57" s="447">
        <f t="shared" si="49"/>
        <v>1</v>
      </c>
      <c r="J57" s="446">
        <v>23</v>
      </c>
      <c r="K57" s="447">
        <f t="shared" si="50"/>
        <v>1</v>
      </c>
      <c r="L57" s="446">
        <v>29</v>
      </c>
      <c r="M57" s="447">
        <f t="shared" si="51"/>
        <v>1</v>
      </c>
      <c r="N57" s="446">
        <v>26</v>
      </c>
      <c r="O57" s="447">
        <f t="shared" si="52"/>
        <v>1</v>
      </c>
      <c r="P57" s="446">
        <v>31</v>
      </c>
      <c r="Q57" s="447">
        <f t="shared" si="53"/>
        <v>1</v>
      </c>
      <c r="R57" s="446">
        <v>36</v>
      </c>
      <c r="S57" s="447">
        <f t="shared" si="54"/>
        <v>1</v>
      </c>
      <c r="T57" s="446">
        <v>25</v>
      </c>
      <c r="U57" s="447">
        <f t="shared" si="55"/>
        <v>1</v>
      </c>
      <c r="V57" s="446">
        <v>31</v>
      </c>
      <c r="W57" s="447">
        <f t="shared" si="56"/>
        <v>1</v>
      </c>
      <c r="X57" s="448">
        <v>0</v>
      </c>
      <c r="Y57" s="447">
        <f t="shared" si="57"/>
        <v>0</v>
      </c>
      <c r="Z57" s="448">
        <v>0</v>
      </c>
      <c r="AA57" s="447">
        <f t="shared" si="58"/>
        <v>0</v>
      </c>
      <c r="AB57" s="448">
        <v>0</v>
      </c>
      <c r="AC57" s="447">
        <f t="shared" si="59"/>
        <v>0</v>
      </c>
      <c r="AD57" s="448"/>
      <c r="AE57" s="449"/>
      <c r="AF57" s="448"/>
      <c r="AG57" s="449"/>
      <c r="AH57" s="448"/>
      <c r="AI57" s="449"/>
      <c r="AJ57" s="450">
        <f t="shared" si="60"/>
        <v>226</v>
      </c>
      <c r="AK57" s="451">
        <f t="shared" si="61"/>
        <v>8</v>
      </c>
      <c r="AL57" s="446">
        <v>1</v>
      </c>
      <c r="AM57" s="446">
        <v>11</v>
      </c>
      <c r="AN57" s="451">
        <f t="shared" si="62"/>
        <v>12</v>
      </c>
      <c r="AO57" s="493">
        <f t="shared" si="63"/>
        <v>1</v>
      </c>
      <c r="AP57" s="494">
        <f t="shared" si="83"/>
        <v>11</v>
      </c>
      <c r="AQ57" s="495">
        <f t="shared" si="64"/>
        <v>12</v>
      </c>
      <c r="AR57" s="496">
        <f t="shared" si="65"/>
        <v>0</v>
      </c>
      <c r="AS57" s="496">
        <f t="shared" si="66"/>
        <v>0</v>
      </c>
      <c r="AT57" s="496">
        <f t="shared" si="67"/>
        <v>0</v>
      </c>
      <c r="AU57" s="497">
        <f t="shared" si="68"/>
        <v>0</v>
      </c>
      <c r="AV57" s="446"/>
      <c r="AW57" s="446"/>
      <c r="AX57" s="446"/>
      <c r="AY57" s="446"/>
      <c r="AZ57" s="451">
        <f t="shared" si="69"/>
        <v>0</v>
      </c>
      <c r="BA57" s="455">
        <f t="shared" si="70"/>
        <v>0</v>
      </c>
      <c r="BB57" s="446"/>
      <c r="BC57" s="415"/>
      <c r="BD57" s="415">
        <f t="shared" si="71"/>
        <v>1</v>
      </c>
      <c r="BE57" s="415">
        <f t="shared" si="72"/>
        <v>0</v>
      </c>
      <c r="BF57" s="433"/>
      <c r="BG57" s="433"/>
      <c r="BH57" s="433">
        <v>1</v>
      </c>
      <c r="BI57" s="433">
        <v>2</v>
      </c>
      <c r="BJ57" s="433"/>
      <c r="BK57" s="433">
        <v>3</v>
      </c>
      <c r="BL57" s="433">
        <v>1</v>
      </c>
      <c r="BM57" s="433"/>
      <c r="BN57" s="433">
        <v>1</v>
      </c>
      <c r="BO57" s="434"/>
      <c r="BP57" s="434"/>
      <c r="BQ57" s="434"/>
      <c r="BR57" s="433">
        <v>1</v>
      </c>
      <c r="BS57" s="433"/>
      <c r="BT57" s="433"/>
      <c r="BU57" s="433">
        <v>1</v>
      </c>
      <c r="BV57" s="433"/>
      <c r="BW57" s="433">
        <v>1</v>
      </c>
      <c r="BX57" s="433"/>
      <c r="BY57" s="433"/>
      <c r="BZ57" s="433"/>
      <c r="CA57" s="433">
        <v>1</v>
      </c>
      <c r="CB57" s="433"/>
      <c r="CC57" s="433"/>
      <c r="CD57" s="433"/>
      <c r="CE57" s="433"/>
      <c r="CF57" s="433"/>
      <c r="CG57" s="433"/>
      <c r="CH57" s="435">
        <v>0</v>
      </c>
      <c r="CI57" s="435"/>
      <c r="CJ57" s="436">
        <f t="shared" si="73"/>
        <v>12</v>
      </c>
      <c r="CK57" s="433">
        <f t="shared" si="38"/>
        <v>1</v>
      </c>
      <c r="CL57" s="433">
        <f t="shared" si="39"/>
        <v>11</v>
      </c>
      <c r="CM57" s="437">
        <f t="shared" si="74"/>
        <v>12</v>
      </c>
      <c r="CN57" s="438">
        <f t="shared" si="75"/>
        <v>0</v>
      </c>
      <c r="CO57" s="439">
        <f t="shared" si="76"/>
        <v>0</v>
      </c>
      <c r="CP57" s="438">
        <f t="shared" si="77"/>
        <v>0</v>
      </c>
      <c r="CQ57" s="440"/>
      <c r="CR57" s="440"/>
      <c r="CS57" s="440"/>
      <c r="CT57" s="440"/>
      <c r="CU57" s="440"/>
      <c r="CV57" s="440"/>
      <c r="CW57" s="440"/>
      <c r="CX57" s="441"/>
      <c r="CY57" s="441"/>
      <c r="CZ57" s="441"/>
      <c r="DA57" s="440"/>
      <c r="DB57" s="440"/>
      <c r="DC57" s="440"/>
      <c r="DD57" s="440"/>
      <c r="DE57" s="440"/>
      <c r="DF57" s="440"/>
      <c r="DG57" s="440"/>
      <c r="DH57" s="440"/>
      <c r="DI57" s="440"/>
      <c r="DJ57" s="440"/>
      <c r="DK57" s="440"/>
      <c r="DL57" s="440"/>
      <c r="DM57" s="440"/>
      <c r="DN57" s="440"/>
      <c r="DO57" s="440"/>
      <c r="DP57" s="440"/>
      <c r="DQ57" s="425">
        <f t="shared" si="78"/>
        <v>0</v>
      </c>
      <c r="DR57" s="442"/>
      <c r="DS57" s="442"/>
      <c r="DT57" s="440">
        <f t="shared" si="44"/>
        <v>0</v>
      </c>
      <c r="DU57" s="440">
        <f t="shared" si="45"/>
        <v>0</v>
      </c>
      <c r="DV57" s="440">
        <f t="shared" si="46"/>
        <v>0</v>
      </c>
      <c r="DW57" s="440">
        <f t="shared" si="47"/>
        <v>0</v>
      </c>
      <c r="DX57" s="427">
        <f t="shared" si="79"/>
        <v>0</v>
      </c>
      <c r="DY57" s="428">
        <f t="shared" si="80"/>
        <v>0</v>
      </c>
      <c r="DZ57" s="518"/>
      <c r="EA57" s="518"/>
      <c r="EB57" s="518"/>
      <c r="EC57" s="518"/>
      <c r="ED57" s="518"/>
      <c r="EE57" s="518"/>
      <c r="EF57" s="518"/>
      <c r="EG57" s="518"/>
      <c r="EH57" s="518"/>
      <c r="EI57" s="518"/>
      <c r="EJ57" s="518"/>
      <c r="EK57" s="518"/>
      <c r="EL57" s="518"/>
      <c r="EM57" s="518"/>
      <c r="EN57" s="518"/>
      <c r="EO57" s="518"/>
      <c r="EP57" s="518"/>
      <c r="EQ57" s="518"/>
      <c r="ER57" s="518"/>
      <c r="ES57" s="518"/>
      <c r="ET57" s="518"/>
      <c r="EU57" s="518"/>
      <c r="EV57" s="518"/>
      <c r="EW57" s="518"/>
      <c r="EX57" s="518"/>
      <c r="EY57" s="518"/>
      <c r="EZ57" s="431">
        <f t="shared" si="81"/>
        <v>0</v>
      </c>
      <c r="FB57" s="445">
        <f t="shared" si="82"/>
        <v>0</v>
      </c>
    </row>
    <row r="58" spans="1:158" s="395" customFormat="1">
      <c r="A58" s="446">
        <v>47</v>
      </c>
      <c r="B58" s="446" t="str">
        <f>[1]เตรียมข้อมูล!B51</f>
        <v>วัดควนเผยอ</v>
      </c>
      <c r="C58" s="446" t="str">
        <f>[1]เตรียมข้อมูล!C51</f>
        <v>ปากพะยูน</v>
      </c>
      <c r="D58" s="446"/>
      <c r="E58" s="384">
        <v>22</v>
      </c>
      <c r="F58" s="384">
        <v>4</v>
      </c>
      <c r="G58" s="384" t="s">
        <v>104</v>
      </c>
      <c r="H58" s="446">
        <v>12</v>
      </c>
      <c r="I58" s="447">
        <f t="shared" si="49"/>
        <v>1</v>
      </c>
      <c r="J58" s="446">
        <v>21</v>
      </c>
      <c r="K58" s="447">
        <f t="shared" si="50"/>
        <v>1</v>
      </c>
      <c r="L58" s="446">
        <v>23</v>
      </c>
      <c r="M58" s="447">
        <f t="shared" si="51"/>
        <v>1</v>
      </c>
      <c r="N58" s="446">
        <v>17</v>
      </c>
      <c r="O58" s="447">
        <f t="shared" si="52"/>
        <v>1</v>
      </c>
      <c r="P58" s="446">
        <v>21</v>
      </c>
      <c r="Q58" s="447">
        <f t="shared" si="53"/>
        <v>1</v>
      </c>
      <c r="R58" s="446">
        <v>16</v>
      </c>
      <c r="S58" s="447">
        <f t="shared" si="54"/>
        <v>1</v>
      </c>
      <c r="T58" s="446">
        <v>13</v>
      </c>
      <c r="U58" s="447">
        <f t="shared" si="55"/>
        <v>1</v>
      </c>
      <c r="V58" s="446">
        <v>23</v>
      </c>
      <c r="W58" s="447">
        <f t="shared" si="56"/>
        <v>1</v>
      </c>
      <c r="X58" s="448">
        <v>0</v>
      </c>
      <c r="Y58" s="447">
        <f t="shared" si="57"/>
        <v>0</v>
      </c>
      <c r="Z58" s="448">
        <v>0</v>
      </c>
      <c r="AA58" s="447">
        <f t="shared" si="58"/>
        <v>0</v>
      </c>
      <c r="AB58" s="448">
        <v>0</v>
      </c>
      <c r="AC58" s="447">
        <f t="shared" si="59"/>
        <v>0</v>
      </c>
      <c r="AD58" s="448"/>
      <c r="AE58" s="449"/>
      <c r="AF58" s="448"/>
      <c r="AG58" s="449"/>
      <c r="AH58" s="448"/>
      <c r="AI58" s="449"/>
      <c r="AJ58" s="450">
        <f t="shared" si="60"/>
        <v>146</v>
      </c>
      <c r="AK58" s="451">
        <f t="shared" si="61"/>
        <v>8</v>
      </c>
      <c r="AL58" s="446">
        <v>1</v>
      </c>
      <c r="AM58" s="446">
        <v>10</v>
      </c>
      <c r="AN58" s="451">
        <f t="shared" si="62"/>
        <v>11</v>
      </c>
      <c r="AO58" s="493">
        <f t="shared" si="63"/>
        <v>1</v>
      </c>
      <c r="AP58" s="494">
        <f t="shared" si="83"/>
        <v>9</v>
      </c>
      <c r="AQ58" s="495">
        <f t="shared" si="64"/>
        <v>10</v>
      </c>
      <c r="AR58" s="496">
        <f t="shared" si="65"/>
        <v>0</v>
      </c>
      <c r="AS58" s="496">
        <f t="shared" si="66"/>
        <v>1</v>
      </c>
      <c r="AT58" s="496">
        <f t="shared" si="67"/>
        <v>1</v>
      </c>
      <c r="AU58" s="497">
        <f t="shared" si="68"/>
        <v>10</v>
      </c>
      <c r="AV58" s="446"/>
      <c r="AW58" s="446"/>
      <c r="AX58" s="446"/>
      <c r="AY58" s="446"/>
      <c r="AZ58" s="451">
        <f t="shared" si="69"/>
        <v>1</v>
      </c>
      <c r="BA58" s="455">
        <f t="shared" si="70"/>
        <v>10</v>
      </c>
      <c r="BB58" s="446"/>
      <c r="BC58" s="415"/>
      <c r="BD58" s="415">
        <f t="shared" si="71"/>
        <v>1</v>
      </c>
      <c r="BE58" s="415">
        <f t="shared" si="72"/>
        <v>0</v>
      </c>
      <c r="BF58" s="433"/>
      <c r="BG58" s="433"/>
      <c r="BH58" s="433">
        <v>0</v>
      </c>
      <c r="BI58" s="433"/>
      <c r="BJ58" s="433">
        <v>3</v>
      </c>
      <c r="BK58" s="433">
        <v>2</v>
      </c>
      <c r="BL58" s="433">
        <v>1</v>
      </c>
      <c r="BM58" s="433"/>
      <c r="BN58" s="433">
        <v>1</v>
      </c>
      <c r="BO58" s="434"/>
      <c r="BP58" s="434"/>
      <c r="BQ58" s="434"/>
      <c r="BR58" s="433">
        <v>1</v>
      </c>
      <c r="BS58" s="433"/>
      <c r="BT58" s="433">
        <v>1</v>
      </c>
      <c r="BU58" s="433"/>
      <c r="BV58" s="433"/>
      <c r="BW58" s="433"/>
      <c r="BX58" s="433"/>
      <c r="BY58" s="433"/>
      <c r="BZ58" s="433"/>
      <c r="CA58" s="433">
        <v>1</v>
      </c>
      <c r="CB58" s="433"/>
      <c r="CC58" s="433"/>
      <c r="CD58" s="433"/>
      <c r="CE58" s="433"/>
      <c r="CF58" s="433"/>
      <c r="CG58" s="433"/>
      <c r="CH58" s="435">
        <v>0</v>
      </c>
      <c r="CI58" s="435"/>
      <c r="CJ58" s="436">
        <f t="shared" si="73"/>
        <v>10</v>
      </c>
      <c r="CK58" s="433">
        <f t="shared" si="38"/>
        <v>1</v>
      </c>
      <c r="CL58" s="433">
        <f t="shared" si="39"/>
        <v>9</v>
      </c>
      <c r="CM58" s="437">
        <f t="shared" si="74"/>
        <v>10</v>
      </c>
      <c r="CN58" s="438">
        <f t="shared" si="75"/>
        <v>-1</v>
      </c>
      <c r="CO58" s="439">
        <f t="shared" si="76"/>
        <v>1</v>
      </c>
      <c r="CP58" s="438">
        <f t="shared" si="77"/>
        <v>0</v>
      </c>
      <c r="CQ58" s="440"/>
      <c r="CR58" s="440"/>
      <c r="CS58" s="440"/>
      <c r="CT58" s="440"/>
      <c r="CU58" s="440"/>
      <c r="CV58" s="440"/>
      <c r="CW58" s="440"/>
      <c r="CX58" s="441"/>
      <c r="CY58" s="441"/>
      <c r="CZ58" s="441"/>
      <c r="DA58" s="440"/>
      <c r="DB58" s="440"/>
      <c r="DC58" s="440"/>
      <c r="DD58" s="440"/>
      <c r="DE58" s="440"/>
      <c r="DF58" s="440"/>
      <c r="DG58" s="440"/>
      <c r="DH58" s="440"/>
      <c r="DI58" s="440"/>
      <c r="DJ58" s="440"/>
      <c r="DK58" s="440"/>
      <c r="DL58" s="440"/>
      <c r="DM58" s="440"/>
      <c r="DN58" s="440"/>
      <c r="DO58" s="440"/>
      <c r="DP58" s="440"/>
      <c r="DQ58" s="425">
        <f t="shared" si="78"/>
        <v>0</v>
      </c>
      <c r="DR58" s="442"/>
      <c r="DS58" s="442"/>
      <c r="DT58" s="440">
        <f t="shared" si="44"/>
        <v>0</v>
      </c>
      <c r="DU58" s="440">
        <f t="shared" si="45"/>
        <v>0</v>
      </c>
      <c r="DV58" s="440">
        <f t="shared" si="46"/>
        <v>0</v>
      </c>
      <c r="DW58" s="440">
        <f t="shared" si="47"/>
        <v>0</v>
      </c>
      <c r="DX58" s="427">
        <f t="shared" si="79"/>
        <v>0</v>
      </c>
      <c r="DY58" s="428">
        <f t="shared" si="80"/>
        <v>0</v>
      </c>
      <c r="DZ58" s="518"/>
      <c r="EA58" s="518"/>
      <c r="EB58" s="518"/>
      <c r="EC58" s="518"/>
      <c r="ED58" s="518"/>
      <c r="EE58" s="518"/>
      <c r="EF58" s="518"/>
      <c r="EG58" s="518"/>
      <c r="EH58" s="518"/>
      <c r="EI58" s="518"/>
      <c r="EJ58" s="518"/>
      <c r="EK58" s="518"/>
      <c r="EL58" s="518"/>
      <c r="EM58" s="518"/>
      <c r="EN58" s="518"/>
      <c r="EO58" s="518"/>
      <c r="EP58" s="518"/>
      <c r="EQ58" s="518"/>
      <c r="ER58" s="518"/>
      <c r="ES58" s="518"/>
      <c r="ET58" s="518"/>
      <c r="EU58" s="518"/>
      <c r="EV58" s="518"/>
      <c r="EW58" s="518"/>
      <c r="EX58" s="518"/>
      <c r="EY58" s="518"/>
      <c r="EZ58" s="431">
        <f t="shared" si="81"/>
        <v>0</v>
      </c>
      <c r="FB58" s="445">
        <f t="shared" si="82"/>
        <v>0</v>
      </c>
    </row>
    <row r="59" spans="1:158" s="395" customFormat="1">
      <c r="A59" s="446">
        <v>48</v>
      </c>
      <c r="B59" s="446" t="str">
        <f>[1]เตรียมข้อมูล!B52</f>
        <v>บ้านควนพระสาครินทร์</v>
      </c>
      <c r="C59" s="446" t="str">
        <f>[1]เตรียมข้อมูล!C52</f>
        <v>ปากพะยูน</v>
      </c>
      <c r="D59" s="446"/>
      <c r="E59" s="384">
        <v>15</v>
      </c>
      <c r="F59" s="384">
        <v>4</v>
      </c>
      <c r="G59" s="384" t="s">
        <v>104</v>
      </c>
      <c r="H59" s="446">
        <v>11</v>
      </c>
      <c r="I59" s="447">
        <f t="shared" si="49"/>
        <v>1</v>
      </c>
      <c r="J59" s="446">
        <v>33</v>
      </c>
      <c r="K59" s="447">
        <f t="shared" si="50"/>
        <v>1</v>
      </c>
      <c r="L59" s="446">
        <v>36</v>
      </c>
      <c r="M59" s="447">
        <f t="shared" si="51"/>
        <v>1</v>
      </c>
      <c r="N59" s="446">
        <v>33</v>
      </c>
      <c r="O59" s="447">
        <f t="shared" si="52"/>
        <v>1</v>
      </c>
      <c r="P59" s="446">
        <v>34</v>
      </c>
      <c r="Q59" s="447">
        <f t="shared" si="53"/>
        <v>1</v>
      </c>
      <c r="R59" s="446">
        <v>37</v>
      </c>
      <c r="S59" s="447">
        <f t="shared" si="54"/>
        <v>1</v>
      </c>
      <c r="T59" s="446">
        <v>32</v>
      </c>
      <c r="U59" s="447">
        <f t="shared" si="55"/>
        <v>1</v>
      </c>
      <c r="V59" s="446">
        <v>37</v>
      </c>
      <c r="W59" s="447">
        <f t="shared" si="56"/>
        <v>1</v>
      </c>
      <c r="X59" s="448">
        <v>0</v>
      </c>
      <c r="Y59" s="447">
        <f t="shared" si="57"/>
        <v>0</v>
      </c>
      <c r="Z59" s="448">
        <v>0</v>
      </c>
      <c r="AA59" s="447">
        <f t="shared" si="58"/>
        <v>0</v>
      </c>
      <c r="AB59" s="448">
        <v>0</v>
      </c>
      <c r="AC59" s="447">
        <f t="shared" si="59"/>
        <v>0</v>
      </c>
      <c r="AD59" s="448"/>
      <c r="AE59" s="449"/>
      <c r="AF59" s="448"/>
      <c r="AG59" s="449"/>
      <c r="AH59" s="448"/>
      <c r="AI59" s="449"/>
      <c r="AJ59" s="450">
        <f t="shared" si="60"/>
        <v>253</v>
      </c>
      <c r="AK59" s="451">
        <f t="shared" si="61"/>
        <v>8</v>
      </c>
      <c r="AL59" s="446">
        <v>1</v>
      </c>
      <c r="AM59" s="446">
        <v>12</v>
      </c>
      <c r="AN59" s="451">
        <f t="shared" si="62"/>
        <v>13</v>
      </c>
      <c r="AO59" s="493">
        <f t="shared" si="63"/>
        <v>1</v>
      </c>
      <c r="AP59" s="494">
        <f t="shared" si="83"/>
        <v>11</v>
      </c>
      <c r="AQ59" s="495">
        <f t="shared" si="64"/>
        <v>12</v>
      </c>
      <c r="AR59" s="496">
        <f t="shared" si="65"/>
        <v>0</v>
      </c>
      <c r="AS59" s="496">
        <f t="shared" si="66"/>
        <v>1</v>
      </c>
      <c r="AT59" s="496">
        <f t="shared" si="67"/>
        <v>1</v>
      </c>
      <c r="AU59" s="497">
        <f t="shared" si="68"/>
        <v>8.3333333333333321</v>
      </c>
      <c r="AV59" s="446">
        <v>1</v>
      </c>
      <c r="AW59" s="446"/>
      <c r="AX59" s="446"/>
      <c r="AY59" s="446"/>
      <c r="AZ59" s="451">
        <f t="shared" si="69"/>
        <v>0</v>
      </c>
      <c r="BA59" s="455">
        <f t="shared" si="70"/>
        <v>0</v>
      </c>
      <c r="BB59" s="446"/>
      <c r="BC59" s="415"/>
      <c r="BD59" s="415">
        <f t="shared" si="71"/>
        <v>1</v>
      </c>
      <c r="BE59" s="415">
        <f t="shared" si="72"/>
        <v>0</v>
      </c>
      <c r="BF59" s="433"/>
      <c r="BG59" s="433"/>
      <c r="BH59" s="433">
        <v>1</v>
      </c>
      <c r="BI59" s="433">
        <v>1</v>
      </c>
      <c r="BJ59" s="433">
        <v>7</v>
      </c>
      <c r="BK59" s="433">
        <v>3</v>
      </c>
      <c r="BL59" s="433">
        <v>0</v>
      </c>
      <c r="BM59" s="433">
        <v>0</v>
      </c>
      <c r="BN59" s="433">
        <v>0</v>
      </c>
      <c r="BO59" s="434">
        <v>0</v>
      </c>
      <c r="BP59" s="434">
        <v>0</v>
      </c>
      <c r="BQ59" s="434">
        <v>0</v>
      </c>
      <c r="BR59" s="433">
        <v>0</v>
      </c>
      <c r="BS59" s="433">
        <v>0</v>
      </c>
      <c r="BT59" s="433">
        <v>0</v>
      </c>
      <c r="BU59" s="433">
        <v>0</v>
      </c>
      <c r="BV59" s="433">
        <v>0</v>
      </c>
      <c r="BW59" s="433">
        <v>0</v>
      </c>
      <c r="BX59" s="433">
        <v>1</v>
      </c>
      <c r="BY59" s="433"/>
      <c r="BZ59" s="433"/>
      <c r="CA59" s="433"/>
      <c r="CB59" s="433"/>
      <c r="CC59" s="433"/>
      <c r="CD59" s="433"/>
      <c r="CE59" s="433"/>
      <c r="CF59" s="433"/>
      <c r="CG59" s="433"/>
      <c r="CH59" s="435">
        <v>0</v>
      </c>
      <c r="CI59" s="435"/>
      <c r="CJ59" s="436">
        <f t="shared" si="73"/>
        <v>13</v>
      </c>
      <c r="CK59" s="433">
        <f t="shared" si="38"/>
        <v>1</v>
      </c>
      <c r="CL59" s="433">
        <f t="shared" si="39"/>
        <v>11</v>
      </c>
      <c r="CM59" s="437">
        <f t="shared" si="74"/>
        <v>12</v>
      </c>
      <c r="CN59" s="438">
        <f t="shared" si="75"/>
        <v>0</v>
      </c>
      <c r="CO59" s="439">
        <f t="shared" si="76"/>
        <v>1</v>
      </c>
      <c r="CP59" s="438">
        <f t="shared" si="77"/>
        <v>1</v>
      </c>
      <c r="CQ59" s="440"/>
      <c r="CR59" s="440"/>
      <c r="CS59" s="440"/>
      <c r="CT59" s="440"/>
      <c r="CU59" s="440"/>
      <c r="CV59" s="440"/>
      <c r="CW59" s="440"/>
      <c r="CX59" s="441"/>
      <c r="CY59" s="441"/>
      <c r="CZ59" s="441"/>
      <c r="DA59" s="440"/>
      <c r="DB59" s="440"/>
      <c r="DC59" s="440"/>
      <c r="DD59" s="440"/>
      <c r="DE59" s="440"/>
      <c r="DF59" s="440"/>
      <c r="DG59" s="440"/>
      <c r="DH59" s="440"/>
      <c r="DI59" s="440"/>
      <c r="DJ59" s="440"/>
      <c r="DK59" s="440"/>
      <c r="DL59" s="440"/>
      <c r="DM59" s="440"/>
      <c r="DN59" s="440"/>
      <c r="DO59" s="440"/>
      <c r="DP59" s="440"/>
      <c r="DQ59" s="425">
        <f t="shared" si="78"/>
        <v>0</v>
      </c>
      <c r="DR59" s="442"/>
      <c r="DS59" s="442"/>
      <c r="DT59" s="440">
        <f t="shared" si="44"/>
        <v>1</v>
      </c>
      <c r="DU59" s="440">
        <f t="shared" si="45"/>
        <v>0</v>
      </c>
      <c r="DV59" s="440">
        <f t="shared" si="46"/>
        <v>0</v>
      </c>
      <c r="DW59" s="440">
        <f t="shared" si="47"/>
        <v>0</v>
      </c>
      <c r="DX59" s="427">
        <f t="shared" si="79"/>
        <v>0</v>
      </c>
      <c r="DY59" s="428">
        <f t="shared" si="80"/>
        <v>0</v>
      </c>
      <c r="DZ59" s="517">
        <v>0</v>
      </c>
      <c r="EA59" s="517">
        <v>0</v>
      </c>
      <c r="EB59" s="517">
        <v>1</v>
      </c>
      <c r="EC59" s="517">
        <v>0</v>
      </c>
      <c r="ED59" s="518"/>
      <c r="EE59" s="518"/>
      <c r="EF59" s="518"/>
      <c r="EG59" s="518"/>
      <c r="EH59" s="518"/>
      <c r="EI59" s="518"/>
      <c r="EJ59" s="518"/>
      <c r="EK59" s="518"/>
      <c r="EL59" s="518"/>
      <c r="EM59" s="518"/>
      <c r="EN59" s="518"/>
      <c r="EO59" s="518"/>
      <c r="EP59" s="518"/>
      <c r="EQ59" s="518"/>
      <c r="ER59" s="518"/>
      <c r="ES59" s="518"/>
      <c r="ET59" s="518"/>
      <c r="EU59" s="518"/>
      <c r="EV59" s="518"/>
      <c r="EW59" s="518"/>
      <c r="EX59" s="518"/>
      <c r="EY59" s="518"/>
      <c r="EZ59" s="431">
        <f t="shared" si="81"/>
        <v>1</v>
      </c>
      <c r="FB59" s="445">
        <f t="shared" si="82"/>
        <v>0</v>
      </c>
    </row>
    <row r="60" spans="1:158" s="395" customFormat="1">
      <c r="A60" s="446">
        <v>49</v>
      </c>
      <c r="B60" s="446" t="str">
        <f>[1]เตรียมข้อมูล!B53</f>
        <v>บ้านบางมวง</v>
      </c>
      <c r="C60" s="446" t="str">
        <f>[1]เตรียมข้อมูล!C53</f>
        <v>ปากพะยูน</v>
      </c>
      <c r="D60" s="446"/>
      <c r="E60" s="384">
        <v>22</v>
      </c>
      <c r="F60" s="384">
        <v>4</v>
      </c>
      <c r="G60" s="384" t="s">
        <v>104</v>
      </c>
      <c r="H60" s="446">
        <v>12</v>
      </c>
      <c r="I60" s="447">
        <f t="shared" si="49"/>
        <v>1</v>
      </c>
      <c r="J60" s="446">
        <v>21</v>
      </c>
      <c r="K60" s="447">
        <f t="shared" si="50"/>
        <v>1</v>
      </c>
      <c r="L60" s="446">
        <v>16</v>
      </c>
      <c r="M60" s="447">
        <f t="shared" si="51"/>
        <v>1</v>
      </c>
      <c r="N60" s="446">
        <v>12</v>
      </c>
      <c r="O60" s="447">
        <f t="shared" si="52"/>
        <v>1</v>
      </c>
      <c r="P60" s="446">
        <v>12</v>
      </c>
      <c r="Q60" s="447">
        <f t="shared" si="53"/>
        <v>1</v>
      </c>
      <c r="R60" s="446">
        <v>24</v>
      </c>
      <c r="S60" s="447">
        <f t="shared" si="54"/>
        <v>1</v>
      </c>
      <c r="T60" s="446">
        <v>19</v>
      </c>
      <c r="U60" s="447">
        <f t="shared" si="55"/>
        <v>1</v>
      </c>
      <c r="V60" s="446">
        <v>20</v>
      </c>
      <c r="W60" s="447">
        <f t="shared" si="56"/>
        <v>1</v>
      </c>
      <c r="X60" s="448">
        <v>0</v>
      </c>
      <c r="Y60" s="447">
        <f t="shared" si="57"/>
        <v>0</v>
      </c>
      <c r="Z60" s="448">
        <v>0</v>
      </c>
      <c r="AA60" s="447">
        <f t="shared" si="58"/>
        <v>0</v>
      </c>
      <c r="AB60" s="448">
        <v>0</v>
      </c>
      <c r="AC60" s="447">
        <f t="shared" si="59"/>
        <v>0</v>
      </c>
      <c r="AD60" s="448"/>
      <c r="AE60" s="449"/>
      <c r="AF60" s="448"/>
      <c r="AG60" s="449"/>
      <c r="AH60" s="448"/>
      <c r="AI60" s="449"/>
      <c r="AJ60" s="450">
        <f t="shared" si="60"/>
        <v>136</v>
      </c>
      <c r="AK60" s="451">
        <f t="shared" si="61"/>
        <v>8</v>
      </c>
      <c r="AL60" s="446">
        <v>1</v>
      </c>
      <c r="AM60" s="446">
        <v>9</v>
      </c>
      <c r="AN60" s="451">
        <f t="shared" si="62"/>
        <v>10</v>
      </c>
      <c r="AO60" s="493">
        <f t="shared" si="63"/>
        <v>1</v>
      </c>
      <c r="AP60" s="494">
        <f t="shared" si="83"/>
        <v>9</v>
      </c>
      <c r="AQ60" s="495">
        <f t="shared" si="64"/>
        <v>10</v>
      </c>
      <c r="AR60" s="496">
        <f t="shared" si="65"/>
        <v>0</v>
      </c>
      <c r="AS60" s="496">
        <f t="shared" si="66"/>
        <v>0</v>
      </c>
      <c r="AT60" s="496">
        <f t="shared" si="67"/>
        <v>0</v>
      </c>
      <c r="AU60" s="497">
        <f t="shared" si="68"/>
        <v>0</v>
      </c>
      <c r="AV60" s="446"/>
      <c r="AW60" s="446"/>
      <c r="AX60" s="446"/>
      <c r="AY60" s="446"/>
      <c r="AZ60" s="451">
        <f t="shared" si="69"/>
        <v>0</v>
      </c>
      <c r="BA60" s="455">
        <f t="shared" si="70"/>
        <v>0</v>
      </c>
      <c r="BB60" s="446"/>
      <c r="BC60" s="415"/>
      <c r="BD60" s="415">
        <f t="shared" si="71"/>
        <v>1</v>
      </c>
      <c r="BE60" s="415">
        <f t="shared" si="72"/>
        <v>0</v>
      </c>
      <c r="BF60" s="433"/>
      <c r="BG60" s="433"/>
      <c r="BH60" s="433">
        <v>1</v>
      </c>
      <c r="BI60" s="433">
        <v>2</v>
      </c>
      <c r="BJ60" s="433">
        <v>0</v>
      </c>
      <c r="BK60" s="433">
        <v>2</v>
      </c>
      <c r="BL60" s="433">
        <v>1</v>
      </c>
      <c r="BM60" s="433">
        <v>0</v>
      </c>
      <c r="BN60" s="433">
        <v>1</v>
      </c>
      <c r="BO60" s="434">
        <v>0</v>
      </c>
      <c r="BP60" s="434">
        <v>0</v>
      </c>
      <c r="BQ60" s="434">
        <v>0</v>
      </c>
      <c r="BR60" s="433">
        <v>1</v>
      </c>
      <c r="BS60" s="433">
        <v>0</v>
      </c>
      <c r="BT60" s="433">
        <v>0</v>
      </c>
      <c r="BU60" s="433">
        <v>0</v>
      </c>
      <c r="BV60" s="433">
        <v>0</v>
      </c>
      <c r="BW60" s="433">
        <v>0</v>
      </c>
      <c r="BX60" s="433">
        <v>0</v>
      </c>
      <c r="BY60" s="433">
        <v>0</v>
      </c>
      <c r="BZ60" s="433">
        <v>0</v>
      </c>
      <c r="CA60" s="433">
        <v>1</v>
      </c>
      <c r="CB60" s="433">
        <v>0</v>
      </c>
      <c r="CC60" s="433">
        <v>1</v>
      </c>
      <c r="CD60" s="433">
        <v>0</v>
      </c>
      <c r="CE60" s="433">
        <v>0</v>
      </c>
      <c r="CF60" s="433">
        <v>0</v>
      </c>
      <c r="CG60" s="433">
        <v>0</v>
      </c>
      <c r="CH60" s="435">
        <v>0</v>
      </c>
      <c r="CI60" s="435"/>
      <c r="CJ60" s="436">
        <f t="shared" si="73"/>
        <v>10</v>
      </c>
      <c r="CK60" s="433">
        <f t="shared" si="38"/>
        <v>1</v>
      </c>
      <c r="CL60" s="433">
        <f t="shared" si="39"/>
        <v>9</v>
      </c>
      <c r="CM60" s="437">
        <f t="shared" si="74"/>
        <v>10</v>
      </c>
      <c r="CN60" s="438">
        <f t="shared" si="75"/>
        <v>0</v>
      </c>
      <c r="CO60" s="439">
        <f t="shared" si="76"/>
        <v>0</v>
      </c>
      <c r="CP60" s="438">
        <f t="shared" si="77"/>
        <v>0</v>
      </c>
      <c r="CQ60" s="440"/>
      <c r="CR60" s="440"/>
      <c r="CS60" s="440"/>
      <c r="CT60" s="440"/>
      <c r="CU60" s="440"/>
      <c r="CV60" s="440"/>
      <c r="CW60" s="440"/>
      <c r="CX60" s="441"/>
      <c r="CY60" s="441"/>
      <c r="CZ60" s="441"/>
      <c r="DA60" s="440"/>
      <c r="DB60" s="440"/>
      <c r="DC60" s="440"/>
      <c r="DD60" s="440"/>
      <c r="DE60" s="440"/>
      <c r="DF60" s="440"/>
      <c r="DG60" s="440"/>
      <c r="DH60" s="440"/>
      <c r="DI60" s="440"/>
      <c r="DJ60" s="440"/>
      <c r="DK60" s="440"/>
      <c r="DL60" s="440"/>
      <c r="DM60" s="440"/>
      <c r="DN60" s="440"/>
      <c r="DO60" s="440"/>
      <c r="DP60" s="440"/>
      <c r="DQ60" s="425">
        <f t="shared" si="78"/>
        <v>0</v>
      </c>
      <c r="DR60" s="442"/>
      <c r="DS60" s="442"/>
      <c r="DT60" s="440">
        <f t="shared" si="44"/>
        <v>0</v>
      </c>
      <c r="DU60" s="440">
        <f t="shared" si="45"/>
        <v>0</v>
      </c>
      <c r="DV60" s="440">
        <f t="shared" si="46"/>
        <v>0</v>
      </c>
      <c r="DW60" s="440">
        <f t="shared" si="47"/>
        <v>0</v>
      </c>
      <c r="DX60" s="427">
        <f t="shared" si="79"/>
        <v>0</v>
      </c>
      <c r="DY60" s="428">
        <f t="shared" si="80"/>
        <v>0</v>
      </c>
      <c r="DZ60" s="518"/>
      <c r="EA60" s="518"/>
      <c r="EB60" s="518"/>
      <c r="EC60" s="518"/>
      <c r="ED60" s="518"/>
      <c r="EE60" s="518"/>
      <c r="EF60" s="518"/>
      <c r="EG60" s="518"/>
      <c r="EH60" s="518"/>
      <c r="EI60" s="518"/>
      <c r="EJ60" s="518"/>
      <c r="EK60" s="518"/>
      <c r="EL60" s="518"/>
      <c r="EM60" s="518"/>
      <c r="EN60" s="518"/>
      <c r="EO60" s="518"/>
      <c r="EP60" s="518"/>
      <c r="EQ60" s="518"/>
      <c r="ER60" s="518"/>
      <c r="ES60" s="518"/>
      <c r="ET60" s="518"/>
      <c r="EU60" s="518"/>
      <c r="EV60" s="518"/>
      <c r="EW60" s="518"/>
      <c r="EX60" s="518"/>
      <c r="EY60" s="518"/>
      <c r="EZ60" s="431">
        <f t="shared" si="81"/>
        <v>0</v>
      </c>
      <c r="FB60" s="445">
        <f t="shared" si="82"/>
        <v>0</v>
      </c>
    </row>
    <row r="61" spans="1:158" s="395" customFormat="1">
      <c r="A61" s="446">
        <v>50</v>
      </c>
      <c r="B61" s="446" t="str">
        <f>[1]เตรียมข้อมูล!B54</f>
        <v>บ้านแหลม</v>
      </c>
      <c r="C61" s="446" t="str">
        <f>[1]เตรียมข้อมูล!C54</f>
        <v>ปากพะยูน</v>
      </c>
      <c r="D61" s="446"/>
      <c r="E61" s="384">
        <v>18</v>
      </c>
      <c r="F61" s="384">
        <v>4</v>
      </c>
      <c r="G61" s="384" t="s">
        <v>104</v>
      </c>
      <c r="H61" s="446">
        <v>11</v>
      </c>
      <c r="I61" s="447">
        <f t="shared" si="49"/>
        <v>1</v>
      </c>
      <c r="J61" s="446">
        <v>14</v>
      </c>
      <c r="K61" s="447">
        <f t="shared" si="50"/>
        <v>1</v>
      </c>
      <c r="L61" s="446">
        <v>11</v>
      </c>
      <c r="M61" s="447">
        <f t="shared" si="51"/>
        <v>1</v>
      </c>
      <c r="N61" s="446">
        <v>7</v>
      </c>
      <c r="O61" s="447">
        <f t="shared" si="52"/>
        <v>1</v>
      </c>
      <c r="P61" s="446">
        <v>11</v>
      </c>
      <c r="Q61" s="447">
        <f t="shared" si="53"/>
        <v>1</v>
      </c>
      <c r="R61" s="446">
        <v>11</v>
      </c>
      <c r="S61" s="447">
        <f t="shared" si="54"/>
        <v>1</v>
      </c>
      <c r="T61" s="446">
        <v>9</v>
      </c>
      <c r="U61" s="447">
        <f t="shared" si="55"/>
        <v>1</v>
      </c>
      <c r="V61" s="446">
        <v>6</v>
      </c>
      <c r="W61" s="447">
        <f t="shared" si="56"/>
        <v>1</v>
      </c>
      <c r="X61" s="448">
        <v>0</v>
      </c>
      <c r="Y61" s="447">
        <f t="shared" si="57"/>
        <v>0</v>
      </c>
      <c r="Z61" s="448">
        <v>0</v>
      </c>
      <c r="AA61" s="447">
        <f t="shared" si="58"/>
        <v>0</v>
      </c>
      <c r="AB61" s="448">
        <v>0</v>
      </c>
      <c r="AC61" s="447">
        <f t="shared" si="59"/>
        <v>0</v>
      </c>
      <c r="AD61" s="448"/>
      <c r="AE61" s="449"/>
      <c r="AF61" s="448"/>
      <c r="AG61" s="449"/>
      <c r="AH61" s="448"/>
      <c r="AI61" s="449"/>
      <c r="AJ61" s="450">
        <f t="shared" si="60"/>
        <v>80</v>
      </c>
      <c r="AK61" s="451">
        <f t="shared" si="61"/>
        <v>8</v>
      </c>
      <c r="AL61" s="446">
        <v>1</v>
      </c>
      <c r="AM61" s="446">
        <v>5</v>
      </c>
      <c r="AN61" s="451">
        <f t="shared" si="62"/>
        <v>6</v>
      </c>
      <c r="AO61" s="493">
        <f t="shared" si="63"/>
        <v>1</v>
      </c>
      <c r="AP61" s="498">
        <f>IF((H61+J61+L61+N61+P61+R61+T61+V61)&lt;=0,0,IF((H61+J61+L61+N61+P61+R61+T61+V61)&lt;=20,1,IF((H61+J61+L61+N61+P61+R61+T61+V61)&lt;=40,2,IF((H61+J61+L61+N61+P61+R61+T61+V61)&lt;=60,3,IF((H61+J61+L61+N61+P61+R61+T61+V61)&lt;=80,4,IF((H61+J61+L61+N61+P61+R61+T61+V61)&lt;=100,5,IF((H61+J61+L61+N61+P61+R61+T61+V61)&lt;=120,6,0)))))))+((Y61+AA61+AC61+AE61+AG61+AI61)*2)</f>
        <v>4</v>
      </c>
      <c r="AQ61" s="495">
        <f t="shared" si="64"/>
        <v>5</v>
      </c>
      <c r="AR61" s="496">
        <f t="shared" si="65"/>
        <v>0</v>
      </c>
      <c r="AS61" s="496">
        <f t="shared" si="66"/>
        <v>1</v>
      </c>
      <c r="AT61" s="496">
        <f t="shared" si="67"/>
        <v>1</v>
      </c>
      <c r="AU61" s="497">
        <f t="shared" si="68"/>
        <v>20</v>
      </c>
      <c r="AV61" s="446"/>
      <c r="AW61" s="446"/>
      <c r="AX61" s="446"/>
      <c r="AY61" s="446"/>
      <c r="AZ61" s="451">
        <f t="shared" si="69"/>
        <v>1</v>
      </c>
      <c r="BA61" s="455">
        <f t="shared" si="70"/>
        <v>20</v>
      </c>
      <c r="BB61" s="446"/>
      <c r="BC61" s="415"/>
      <c r="BD61" s="415">
        <f t="shared" si="71"/>
        <v>1</v>
      </c>
      <c r="BE61" s="415">
        <f t="shared" si="72"/>
        <v>4</v>
      </c>
      <c r="BF61" s="433"/>
      <c r="BG61" s="433"/>
      <c r="BH61" s="433">
        <v>1</v>
      </c>
      <c r="BI61" s="433"/>
      <c r="BJ61" s="433">
        <v>1</v>
      </c>
      <c r="BK61" s="433">
        <v>1</v>
      </c>
      <c r="BL61" s="433">
        <v>0</v>
      </c>
      <c r="BM61" s="433">
        <v>0</v>
      </c>
      <c r="BN61" s="433">
        <v>0</v>
      </c>
      <c r="BO61" s="434">
        <v>0</v>
      </c>
      <c r="BP61" s="434">
        <v>0</v>
      </c>
      <c r="BQ61" s="434">
        <v>0</v>
      </c>
      <c r="BR61" s="433">
        <v>1</v>
      </c>
      <c r="BS61" s="433">
        <v>0</v>
      </c>
      <c r="BT61" s="433">
        <v>0</v>
      </c>
      <c r="BU61" s="433">
        <v>0</v>
      </c>
      <c r="BV61" s="433">
        <v>0</v>
      </c>
      <c r="BW61" s="433">
        <v>0</v>
      </c>
      <c r="BX61" s="433">
        <v>1</v>
      </c>
      <c r="BY61" s="433">
        <v>0</v>
      </c>
      <c r="BZ61" s="433">
        <v>0</v>
      </c>
      <c r="CA61" s="433">
        <v>0</v>
      </c>
      <c r="CB61" s="433">
        <v>0</v>
      </c>
      <c r="CC61" s="433">
        <v>0</v>
      </c>
      <c r="CD61" s="433">
        <v>0</v>
      </c>
      <c r="CE61" s="433">
        <v>0</v>
      </c>
      <c r="CF61" s="433">
        <v>1</v>
      </c>
      <c r="CG61" s="433"/>
      <c r="CH61" s="435">
        <v>0</v>
      </c>
      <c r="CI61" s="435"/>
      <c r="CJ61" s="436">
        <f t="shared" si="73"/>
        <v>6</v>
      </c>
      <c r="CK61" s="433">
        <f t="shared" si="38"/>
        <v>1</v>
      </c>
      <c r="CL61" s="433">
        <f t="shared" si="39"/>
        <v>4</v>
      </c>
      <c r="CM61" s="437">
        <f t="shared" si="74"/>
        <v>5</v>
      </c>
      <c r="CN61" s="438">
        <f t="shared" si="75"/>
        <v>0</v>
      </c>
      <c r="CO61" s="439">
        <f t="shared" si="76"/>
        <v>1</v>
      </c>
      <c r="CP61" s="438">
        <f t="shared" si="77"/>
        <v>1</v>
      </c>
      <c r="CQ61" s="440"/>
      <c r="CR61" s="440"/>
      <c r="CS61" s="440"/>
      <c r="CT61" s="440"/>
      <c r="CU61" s="440"/>
      <c r="CV61" s="440"/>
      <c r="CW61" s="440"/>
      <c r="CX61" s="441"/>
      <c r="CY61" s="441"/>
      <c r="CZ61" s="441"/>
      <c r="DA61" s="440"/>
      <c r="DB61" s="440"/>
      <c r="DC61" s="440"/>
      <c r="DD61" s="440"/>
      <c r="DE61" s="440"/>
      <c r="DF61" s="440"/>
      <c r="DG61" s="440"/>
      <c r="DH61" s="440"/>
      <c r="DI61" s="440"/>
      <c r="DJ61" s="440"/>
      <c r="DK61" s="440"/>
      <c r="DL61" s="440"/>
      <c r="DM61" s="440"/>
      <c r="DN61" s="440"/>
      <c r="DO61" s="440"/>
      <c r="DP61" s="440"/>
      <c r="DQ61" s="425">
        <f t="shared" si="78"/>
        <v>0</v>
      </c>
      <c r="DR61" s="442"/>
      <c r="DS61" s="442"/>
      <c r="DT61" s="440">
        <f t="shared" si="44"/>
        <v>0</v>
      </c>
      <c r="DU61" s="440">
        <f t="shared" si="45"/>
        <v>0</v>
      </c>
      <c r="DV61" s="440">
        <f t="shared" si="46"/>
        <v>0</v>
      </c>
      <c r="DW61" s="440">
        <f t="shared" si="47"/>
        <v>0</v>
      </c>
      <c r="DX61" s="427">
        <f t="shared" si="79"/>
        <v>1</v>
      </c>
      <c r="DY61" s="428">
        <f t="shared" si="80"/>
        <v>20</v>
      </c>
      <c r="DZ61" s="518"/>
      <c r="EA61" s="518"/>
      <c r="EB61" s="518"/>
      <c r="EC61" s="518"/>
      <c r="ED61" s="518"/>
      <c r="EE61" s="518"/>
      <c r="EF61" s="518"/>
      <c r="EG61" s="518"/>
      <c r="EH61" s="518"/>
      <c r="EI61" s="518"/>
      <c r="EJ61" s="518"/>
      <c r="EK61" s="518"/>
      <c r="EL61" s="518"/>
      <c r="EM61" s="518"/>
      <c r="EN61" s="518"/>
      <c r="EO61" s="518"/>
      <c r="EP61" s="518"/>
      <c r="EQ61" s="518"/>
      <c r="ER61" s="518"/>
      <c r="ES61" s="518"/>
      <c r="ET61" s="518"/>
      <c r="EU61" s="518"/>
      <c r="EV61" s="518"/>
      <c r="EW61" s="518"/>
      <c r="EX61" s="518"/>
      <c r="EY61" s="518"/>
      <c r="EZ61" s="431">
        <f t="shared" si="81"/>
        <v>0</v>
      </c>
      <c r="FB61" s="445">
        <f t="shared" si="82"/>
        <v>0</v>
      </c>
    </row>
    <row r="62" spans="1:158" s="395" customFormat="1">
      <c r="A62" s="446">
        <v>51</v>
      </c>
      <c r="B62" s="446" t="str">
        <f>[1]เตรียมข้อมูล!B55</f>
        <v>วัดควนนางพิมพ์</v>
      </c>
      <c r="C62" s="446" t="str">
        <f>[1]เตรียมข้อมูล!C55</f>
        <v>ปากพะยูน</v>
      </c>
      <c r="D62" s="446"/>
      <c r="E62" s="384">
        <v>35</v>
      </c>
      <c r="F62" s="384">
        <v>4</v>
      </c>
      <c r="G62" s="384" t="s">
        <v>104</v>
      </c>
      <c r="H62" s="446">
        <v>5</v>
      </c>
      <c r="I62" s="447">
        <f t="shared" si="49"/>
        <v>1</v>
      </c>
      <c r="J62" s="446">
        <v>9</v>
      </c>
      <c r="K62" s="447">
        <f t="shared" si="50"/>
        <v>1</v>
      </c>
      <c r="L62" s="446">
        <v>12</v>
      </c>
      <c r="M62" s="447">
        <f t="shared" si="51"/>
        <v>1</v>
      </c>
      <c r="N62" s="446">
        <v>4</v>
      </c>
      <c r="O62" s="447">
        <f t="shared" si="52"/>
        <v>1</v>
      </c>
      <c r="P62" s="446">
        <v>1</v>
      </c>
      <c r="Q62" s="447">
        <f t="shared" si="53"/>
        <v>1</v>
      </c>
      <c r="R62" s="446">
        <v>3</v>
      </c>
      <c r="S62" s="447">
        <f t="shared" si="54"/>
        <v>1</v>
      </c>
      <c r="T62" s="446">
        <v>3</v>
      </c>
      <c r="U62" s="447">
        <f t="shared" si="55"/>
        <v>1</v>
      </c>
      <c r="V62" s="446">
        <v>8</v>
      </c>
      <c r="W62" s="447">
        <f t="shared" si="56"/>
        <v>1</v>
      </c>
      <c r="X62" s="448">
        <v>0</v>
      </c>
      <c r="Y62" s="447">
        <f t="shared" si="57"/>
        <v>0</v>
      </c>
      <c r="Z62" s="448">
        <v>0</v>
      </c>
      <c r="AA62" s="447">
        <f t="shared" si="58"/>
        <v>0</v>
      </c>
      <c r="AB62" s="448">
        <v>0</v>
      </c>
      <c r="AC62" s="447">
        <f t="shared" si="59"/>
        <v>0</v>
      </c>
      <c r="AD62" s="448"/>
      <c r="AE62" s="449"/>
      <c r="AF62" s="448"/>
      <c r="AG62" s="449"/>
      <c r="AH62" s="448"/>
      <c r="AI62" s="449"/>
      <c r="AJ62" s="450">
        <f t="shared" si="60"/>
        <v>45</v>
      </c>
      <c r="AK62" s="451">
        <f t="shared" si="61"/>
        <v>8</v>
      </c>
      <c r="AL62" s="446">
        <v>1</v>
      </c>
      <c r="AM62" s="446">
        <v>4</v>
      </c>
      <c r="AN62" s="451">
        <f t="shared" si="62"/>
        <v>5</v>
      </c>
      <c r="AO62" s="493">
        <f t="shared" si="63"/>
        <v>1</v>
      </c>
      <c r="AP62" s="498">
        <f>IF((H62+J62+L62+N62+P62+R62+T62+V62)&lt;=0,0,IF((H62+J62+L62+N62+P62+R62+T62+V62)&lt;=20,1,IF((H62+J62+L62+N62+P62+R62+T62+V62)&lt;=40,2,IF((H62+J62+L62+N62+P62+R62+T62+V62)&lt;=60,3,IF((H62+J62+L62+N62+P62+R62+T62+V62)&lt;=80,4,IF((H62+J62+L62+N62+P62+R62+T62+V62)&lt;=100,5,IF((H62+J62+L62+N62+P62+R62+T62+V62)&lt;=120,6,0)))))))+((Y62+AA62+AC62+AE62+AG62+AI62)*2)</f>
        <v>3</v>
      </c>
      <c r="AQ62" s="495">
        <f t="shared" si="64"/>
        <v>4</v>
      </c>
      <c r="AR62" s="496">
        <f t="shared" si="65"/>
        <v>0</v>
      </c>
      <c r="AS62" s="496">
        <f t="shared" si="66"/>
        <v>1</v>
      </c>
      <c r="AT62" s="496">
        <f t="shared" si="67"/>
        <v>1</v>
      </c>
      <c r="AU62" s="497">
        <f t="shared" si="68"/>
        <v>25</v>
      </c>
      <c r="AV62" s="446"/>
      <c r="AW62" s="446"/>
      <c r="AX62" s="446"/>
      <c r="AY62" s="446"/>
      <c r="AZ62" s="451">
        <f t="shared" si="69"/>
        <v>1</v>
      </c>
      <c r="BA62" s="455">
        <f t="shared" si="70"/>
        <v>25</v>
      </c>
      <c r="BB62" s="446"/>
      <c r="BC62" s="415"/>
      <c r="BD62" s="415">
        <f t="shared" si="71"/>
        <v>1</v>
      </c>
      <c r="BE62" s="415">
        <f t="shared" si="72"/>
        <v>3</v>
      </c>
      <c r="BF62" s="433"/>
      <c r="BG62" s="433"/>
      <c r="BH62" s="433">
        <v>0</v>
      </c>
      <c r="BI62" s="433">
        <v>1</v>
      </c>
      <c r="BJ62" s="433">
        <v>3</v>
      </c>
      <c r="BK62" s="433">
        <v>0</v>
      </c>
      <c r="BL62" s="433">
        <v>0</v>
      </c>
      <c r="BM62" s="433"/>
      <c r="BN62" s="433"/>
      <c r="BO62" s="434"/>
      <c r="BP62" s="434"/>
      <c r="BQ62" s="434"/>
      <c r="BR62" s="433"/>
      <c r="BS62" s="433"/>
      <c r="BT62" s="433"/>
      <c r="BU62" s="433"/>
      <c r="BV62" s="433"/>
      <c r="BW62" s="433"/>
      <c r="BX62" s="433"/>
      <c r="BY62" s="433"/>
      <c r="BZ62" s="433"/>
      <c r="CA62" s="433"/>
      <c r="CB62" s="433"/>
      <c r="CC62" s="433"/>
      <c r="CD62" s="433"/>
      <c r="CE62" s="433"/>
      <c r="CF62" s="433"/>
      <c r="CG62" s="433"/>
      <c r="CH62" s="435">
        <v>0</v>
      </c>
      <c r="CI62" s="435"/>
      <c r="CJ62" s="436">
        <f t="shared" si="73"/>
        <v>4</v>
      </c>
      <c r="CK62" s="433">
        <f t="shared" si="38"/>
        <v>1</v>
      </c>
      <c r="CL62" s="433">
        <f t="shared" si="39"/>
        <v>3</v>
      </c>
      <c r="CM62" s="437">
        <f t="shared" si="74"/>
        <v>4</v>
      </c>
      <c r="CN62" s="438">
        <f t="shared" si="75"/>
        <v>-1</v>
      </c>
      <c r="CO62" s="439">
        <f t="shared" si="76"/>
        <v>1</v>
      </c>
      <c r="CP62" s="438">
        <f t="shared" si="77"/>
        <v>0</v>
      </c>
      <c r="CQ62" s="440"/>
      <c r="CR62" s="440"/>
      <c r="CS62" s="440"/>
      <c r="CT62" s="440"/>
      <c r="CU62" s="440"/>
      <c r="CV62" s="440"/>
      <c r="CW62" s="440"/>
      <c r="CX62" s="441"/>
      <c r="CY62" s="441"/>
      <c r="CZ62" s="441"/>
      <c r="DA62" s="440"/>
      <c r="DB62" s="440"/>
      <c r="DC62" s="440"/>
      <c r="DD62" s="440"/>
      <c r="DE62" s="440"/>
      <c r="DF62" s="440"/>
      <c r="DG62" s="440"/>
      <c r="DH62" s="440"/>
      <c r="DI62" s="440"/>
      <c r="DJ62" s="440"/>
      <c r="DK62" s="440"/>
      <c r="DL62" s="440"/>
      <c r="DM62" s="440"/>
      <c r="DN62" s="440"/>
      <c r="DO62" s="440"/>
      <c r="DP62" s="440"/>
      <c r="DQ62" s="425">
        <f t="shared" si="78"/>
        <v>0</v>
      </c>
      <c r="DR62" s="442"/>
      <c r="DS62" s="442"/>
      <c r="DT62" s="440">
        <f t="shared" si="44"/>
        <v>0</v>
      </c>
      <c r="DU62" s="440">
        <f t="shared" si="45"/>
        <v>0</v>
      </c>
      <c r="DV62" s="440">
        <f t="shared" si="46"/>
        <v>0</v>
      </c>
      <c r="DW62" s="440">
        <f t="shared" si="47"/>
        <v>0</v>
      </c>
      <c r="DX62" s="427">
        <f t="shared" si="79"/>
        <v>0</v>
      </c>
      <c r="DY62" s="428">
        <f t="shared" si="80"/>
        <v>0</v>
      </c>
      <c r="DZ62" s="518"/>
      <c r="EA62" s="518"/>
      <c r="EB62" s="518"/>
      <c r="EC62" s="518"/>
      <c r="ED62" s="518"/>
      <c r="EE62" s="518"/>
      <c r="EF62" s="518"/>
      <c r="EG62" s="518"/>
      <c r="EH62" s="518"/>
      <c r="EI62" s="518"/>
      <c r="EJ62" s="518"/>
      <c r="EK62" s="518"/>
      <c r="EL62" s="518"/>
      <c r="EM62" s="518"/>
      <c r="EN62" s="518"/>
      <c r="EO62" s="518"/>
      <c r="EP62" s="518"/>
      <c r="EQ62" s="518"/>
      <c r="ER62" s="518"/>
      <c r="ES62" s="518"/>
      <c r="ET62" s="518"/>
      <c r="EU62" s="518"/>
      <c r="EV62" s="518"/>
      <c r="EW62" s="518"/>
      <c r="EX62" s="518"/>
      <c r="EY62" s="518"/>
      <c r="EZ62" s="431">
        <f t="shared" si="81"/>
        <v>0</v>
      </c>
      <c r="FB62" s="445">
        <f t="shared" si="82"/>
        <v>0</v>
      </c>
    </row>
    <row r="63" spans="1:158" s="395" customFormat="1">
      <c r="A63" s="446">
        <v>52</v>
      </c>
      <c r="B63" s="446" t="str">
        <f>[1]เตรียมข้อมูล!B56</f>
        <v>วัดบางขวน</v>
      </c>
      <c r="C63" s="446" t="str">
        <f>[1]เตรียมข้อมูล!C56</f>
        <v>ปากพะยูน</v>
      </c>
      <c r="D63" s="446"/>
      <c r="E63" s="384">
        <v>36</v>
      </c>
      <c r="F63" s="384">
        <v>4</v>
      </c>
      <c r="G63" s="384" t="s">
        <v>104</v>
      </c>
      <c r="H63" s="446">
        <v>17</v>
      </c>
      <c r="I63" s="447">
        <f t="shared" si="49"/>
        <v>1</v>
      </c>
      <c r="J63" s="446">
        <v>14</v>
      </c>
      <c r="K63" s="447">
        <f t="shared" si="50"/>
        <v>1</v>
      </c>
      <c r="L63" s="446">
        <v>15</v>
      </c>
      <c r="M63" s="447">
        <f t="shared" si="51"/>
        <v>1</v>
      </c>
      <c r="N63" s="446">
        <v>24</v>
      </c>
      <c r="O63" s="447">
        <f t="shared" si="52"/>
        <v>1</v>
      </c>
      <c r="P63" s="446">
        <v>20</v>
      </c>
      <c r="Q63" s="447">
        <f t="shared" si="53"/>
        <v>1</v>
      </c>
      <c r="R63" s="446">
        <v>29</v>
      </c>
      <c r="S63" s="447">
        <f t="shared" si="54"/>
        <v>1</v>
      </c>
      <c r="T63" s="446">
        <v>20</v>
      </c>
      <c r="U63" s="447">
        <f t="shared" si="55"/>
        <v>1</v>
      </c>
      <c r="V63" s="446">
        <v>12</v>
      </c>
      <c r="W63" s="447">
        <f t="shared" si="56"/>
        <v>1</v>
      </c>
      <c r="X63" s="448">
        <v>0</v>
      </c>
      <c r="Y63" s="447">
        <f t="shared" si="57"/>
        <v>0</v>
      </c>
      <c r="Z63" s="448">
        <v>0</v>
      </c>
      <c r="AA63" s="447">
        <f t="shared" si="58"/>
        <v>0</v>
      </c>
      <c r="AB63" s="448">
        <v>0</v>
      </c>
      <c r="AC63" s="447">
        <f t="shared" si="59"/>
        <v>0</v>
      </c>
      <c r="AD63" s="448"/>
      <c r="AE63" s="449"/>
      <c r="AF63" s="448"/>
      <c r="AG63" s="449"/>
      <c r="AH63" s="448"/>
      <c r="AI63" s="449"/>
      <c r="AJ63" s="450">
        <f t="shared" si="60"/>
        <v>151</v>
      </c>
      <c r="AK63" s="451">
        <f t="shared" si="61"/>
        <v>8</v>
      </c>
      <c r="AL63" s="446">
        <v>1</v>
      </c>
      <c r="AM63" s="446">
        <v>10</v>
      </c>
      <c r="AN63" s="451">
        <f t="shared" si="62"/>
        <v>11</v>
      </c>
      <c r="AO63" s="493">
        <f t="shared" si="63"/>
        <v>1</v>
      </c>
      <c r="AP63" s="494">
        <f>ROUND(((((I63+K63)*30)+(H63+J63))/50+(((M63+O63+Q63+U63+W63+S63)*40)+(L63+N63+P63+R63+T63+V63))/50+(Y63+AA63+AC63+AE63+AG63+AI63)*2),0)</f>
        <v>9</v>
      </c>
      <c r="AQ63" s="495">
        <f t="shared" si="64"/>
        <v>10</v>
      </c>
      <c r="AR63" s="496">
        <f t="shared" si="65"/>
        <v>0</v>
      </c>
      <c r="AS63" s="496">
        <f t="shared" si="66"/>
        <v>1</v>
      </c>
      <c r="AT63" s="496">
        <f t="shared" si="67"/>
        <v>1</v>
      </c>
      <c r="AU63" s="497">
        <f t="shared" si="68"/>
        <v>10</v>
      </c>
      <c r="AV63" s="446"/>
      <c r="AW63" s="446"/>
      <c r="AX63" s="446"/>
      <c r="AY63" s="446"/>
      <c r="AZ63" s="451">
        <f t="shared" si="69"/>
        <v>1</v>
      </c>
      <c r="BA63" s="455">
        <f t="shared" si="70"/>
        <v>10</v>
      </c>
      <c r="BB63" s="446"/>
      <c r="BC63" s="415"/>
      <c r="BD63" s="415">
        <f t="shared" si="71"/>
        <v>1</v>
      </c>
      <c r="BE63" s="415">
        <f t="shared" si="72"/>
        <v>0</v>
      </c>
      <c r="BF63" s="433"/>
      <c r="BG63" s="433"/>
      <c r="BH63" s="433">
        <v>1</v>
      </c>
      <c r="BI63" s="433">
        <v>2</v>
      </c>
      <c r="BJ63" s="433">
        <v>3</v>
      </c>
      <c r="BK63" s="433">
        <v>1</v>
      </c>
      <c r="BL63" s="433"/>
      <c r="BM63" s="433"/>
      <c r="BN63" s="433">
        <v>1</v>
      </c>
      <c r="BO63" s="434"/>
      <c r="BP63" s="434"/>
      <c r="BQ63" s="434"/>
      <c r="BR63" s="433">
        <v>1</v>
      </c>
      <c r="BS63" s="433"/>
      <c r="BT63" s="433">
        <v>1</v>
      </c>
      <c r="BU63" s="433"/>
      <c r="BV63" s="433"/>
      <c r="BW63" s="433"/>
      <c r="BX63" s="433">
        <v>1</v>
      </c>
      <c r="BY63" s="433"/>
      <c r="BZ63" s="433"/>
      <c r="CA63" s="433"/>
      <c r="CB63" s="433"/>
      <c r="CC63" s="433"/>
      <c r="CD63" s="433"/>
      <c r="CE63" s="433"/>
      <c r="CF63" s="433"/>
      <c r="CG63" s="433"/>
      <c r="CH63" s="435">
        <v>0</v>
      </c>
      <c r="CI63" s="435"/>
      <c r="CJ63" s="436">
        <f t="shared" si="73"/>
        <v>11</v>
      </c>
      <c r="CK63" s="433">
        <f t="shared" si="38"/>
        <v>1</v>
      </c>
      <c r="CL63" s="433">
        <f t="shared" si="39"/>
        <v>9</v>
      </c>
      <c r="CM63" s="437">
        <f t="shared" si="74"/>
        <v>10</v>
      </c>
      <c r="CN63" s="438">
        <f t="shared" si="75"/>
        <v>0</v>
      </c>
      <c r="CO63" s="439">
        <f t="shared" si="76"/>
        <v>1</v>
      </c>
      <c r="CP63" s="438">
        <f t="shared" si="77"/>
        <v>1</v>
      </c>
      <c r="CQ63" s="440"/>
      <c r="CR63" s="440"/>
      <c r="CS63" s="440"/>
      <c r="CT63" s="440"/>
      <c r="CU63" s="440"/>
      <c r="CV63" s="440"/>
      <c r="CW63" s="440"/>
      <c r="CX63" s="441"/>
      <c r="CY63" s="441"/>
      <c r="CZ63" s="441"/>
      <c r="DA63" s="440"/>
      <c r="DB63" s="440"/>
      <c r="DC63" s="440"/>
      <c r="DD63" s="440"/>
      <c r="DE63" s="440"/>
      <c r="DF63" s="440"/>
      <c r="DG63" s="440"/>
      <c r="DH63" s="440"/>
      <c r="DI63" s="440"/>
      <c r="DJ63" s="440"/>
      <c r="DK63" s="440"/>
      <c r="DL63" s="440"/>
      <c r="DM63" s="440"/>
      <c r="DN63" s="440"/>
      <c r="DO63" s="440"/>
      <c r="DP63" s="440"/>
      <c r="DQ63" s="425">
        <f t="shared" si="78"/>
        <v>0</v>
      </c>
      <c r="DR63" s="442"/>
      <c r="DS63" s="442"/>
      <c r="DT63" s="440">
        <f t="shared" si="44"/>
        <v>0</v>
      </c>
      <c r="DU63" s="440">
        <f t="shared" si="45"/>
        <v>0</v>
      </c>
      <c r="DV63" s="440">
        <f t="shared" si="46"/>
        <v>0</v>
      </c>
      <c r="DW63" s="440">
        <f t="shared" si="47"/>
        <v>0</v>
      </c>
      <c r="DX63" s="427">
        <f t="shared" si="79"/>
        <v>1</v>
      </c>
      <c r="DY63" s="428">
        <f t="shared" si="80"/>
        <v>10</v>
      </c>
      <c r="DZ63" s="518"/>
      <c r="EA63" s="518"/>
      <c r="EB63" s="518"/>
      <c r="EC63" s="518"/>
      <c r="ED63" s="518"/>
      <c r="EE63" s="518"/>
      <c r="EF63" s="518"/>
      <c r="EG63" s="518"/>
      <c r="EH63" s="518"/>
      <c r="EI63" s="518"/>
      <c r="EJ63" s="518"/>
      <c r="EK63" s="518"/>
      <c r="EL63" s="518"/>
      <c r="EM63" s="518"/>
      <c r="EN63" s="518"/>
      <c r="EO63" s="518"/>
      <c r="EP63" s="518"/>
      <c r="EQ63" s="518"/>
      <c r="ER63" s="518"/>
      <c r="ES63" s="518"/>
      <c r="ET63" s="518"/>
      <c r="EU63" s="518"/>
      <c r="EV63" s="518"/>
      <c r="EW63" s="518"/>
      <c r="EX63" s="518"/>
      <c r="EY63" s="518"/>
      <c r="EZ63" s="431">
        <f t="shared" si="81"/>
        <v>0</v>
      </c>
      <c r="FB63" s="445">
        <f t="shared" si="82"/>
        <v>0</v>
      </c>
    </row>
    <row r="64" spans="1:158" s="395" customFormat="1">
      <c r="A64" s="446">
        <v>53</v>
      </c>
      <c r="B64" s="446" t="str">
        <f>[1]เตรียมข้อมูล!B57</f>
        <v>วัดโรจนาราม</v>
      </c>
      <c r="C64" s="446" t="str">
        <f>[1]เตรียมข้อมูล!C57</f>
        <v>ปากพะยูน</v>
      </c>
      <c r="D64" s="446"/>
      <c r="E64" s="384">
        <v>40</v>
      </c>
      <c r="F64" s="384">
        <v>4</v>
      </c>
      <c r="G64" s="384" t="s">
        <v>104</v>
      </c>
      <c r="H64" s="446">
        <v>10</v>
      </c>
      <c r="I64" s="447">
        <f t="shared" si="49"/>
        <v>1</v>
      </c>
      <c r="J64" s="446">
        <v>4</v>
      </c>
      <c r="K64" s="447">
        <f t="shared" si="50"/>
        <v>1</v>
      </c>
      <c r="L64" s="446">
        <v>9</v>
      </c>
      <c r="M64" s="447">
        <f t="shared" si="51"/>
        <v>1</v>
      </c>
      <c r="N64" s="446">
        <v>8</v>
      </c>
      <c r="O64" s="447">
        <f t="shared" si="52"/>
        <v>1</v>
      </c>
      <c r="P64" s="446">
        <v>10</v>
      </c>
      <c r="Q64" s="447">
        <f t="shared" si="53"/>
        <v>1</v>
      </c>
      <c r="R64" s="446">
        <v>3</v>
      </c>
      <c r="S64" s="447">
        <f t="shared" si="54"/>
        <v>1</v>
      </c>
      <c r="T64" s="446">
        <v>6</v>
      </c>
      <c r="U64" s="447">
        <f t="shared" si="55"/>
        <v>1</v>
      </c>
      <c r="V64" s="446">
        <v>8</v>
      </c>
      <c r="W64" s="447">
        <f t="shared" si="56"/>
        <v>1</v>
      </c>
      <c r="X64" s="448">
        <v>0</v>
      </c>
      <c r="Y64" s="447">
        <f t="shared" si="57"/>
        <v>0</v>
      </c>
      <c r="Z64" s="448">
        <v>0</v>
      </c>
      <c r="AA64" s="447">
        <f t="shared" si="58"/>
        <v>0</v>
      </c>
      <c r="AB64" s="448">
        <v>0</v>
      </c>
      <c r="AC64" s="447">
        <f t="shared" si="59"/>
        <v>0</v>
      </c>
      <c r="AD64" s="448"/>
      <c r="AE64" s="449"/>
      <c r="AF64" s="448"/>
      <c r="AG64" s="449"/>
      <c r="AH64" s="448"/>
      <c r="AI64" s="449"/>
      <c r="AJ64" s="450">
        <f t="shared" si="60"/>
        <v>58</v>
      </c>
      <c r="AK64" s="451">
        <f t="shared" si="61"/>
        <v>8</v>
      </c>
      <c r="AL64" s="446">
        <v>1</v>
      </c>
      <c r="AM64" s="446">
        <v>5</v>
      </c>
      <c r="AN64" s="451">
        <f t="shared" si="62"/>
        <v>6</v>
      </c>
      <c r="AO64" s="493">
        <f t="shared" si="63"/>
        <v>1</v>
      </c>
      <c r="AP64" s="498">
        <f>IF((H64+J64+L64+N64+P64+R64+T64+V64)&lt;=0,0,IF((H64+J64+L64+N64+P64+R64+T64+V64)&lt;=20,1,IF((H64+J64+L64+N64+P64+R64+T64+V64)&lt;=40,2,IF((H64+J64+L64+N64+P64+R64+T64+V64)&lt;=60,3,IF((H64+J64+L64+N64+P64+R64+T64+V64)&lt;=80,4,IF((H64+J64+L64+N64+P64+R64+T64+V64)&lt;=100,5,IF((H64+J64+L64+N64+P64+R64+T64+V64)&lt;=120,6,0)))))))+((Y64+AA64+AC64+AE64+AG64+AI64)*2)</f>
        <v>3</v>
      </c>
      <c r="AQ64" s="495">
        <f t="shared" si="64"/>
        <v>4</v>
      </c>
      <c r="AR64" s="496">
        <f t="shared" si="65"/>
        <v>0</v>
      </c>
      <c r="AS64" s="496">
        <f t="shared" si="66"/>
        <v>2</v>
      </c>
      <c r="AT64" s="496">
        <f t="shared" si="67"/>
        <v>2</v>
      </c>
      <c r="AU64" s="497">
        <f t="shared" si="68"/>
        <v>50</v>
      </c>
      <c r="AV64" s="446"/>
      <c r="AW64" s="446"/>
      <c r="AX64" s="446"/>
      <c r="AY64" s="446"/>
      <c r="AZ64" s="451">
        <f t="shared" si="69"/>
        <v>2</v>
      </c>
      <c r="BA64" s="455">
        <f t="shared" si="70"/>
        <v>50</v>
      </c>
      <c r="BB64" s="446"/>
      <c r="BC64" s="415"/>
      <c r="BD64" s="415">
        <f t="shared" si="71"/>
        <v>1</v>
      </c>
      <c r="BE64" s="415">
        <f t="shared" si="72"/>
        <v>3</v>
      </c>
      <c r="BF64" s="433"/>
      <c r="BG64" s="433"/>
      <c r="BH64" s="433">
        <v>0</v>
      </c>
      <c r="BI64" s="433">
        <v>0</v>
      </c>
      <c r="BJ64" s="433">
        <v>3</v>
      </c>
      <c r="BK64" s="433">
        <v>0</v>
      </c>
      <c r="BL64" s="433">
        <v>0</v>
      </c>
      <c r="BM64" s="433">
        <v>0</v>
      </c>
      <c r="BN64" s="433">
        <v>1</v>
      </c>
      <c r="BO64" s="434">
        <v>0</v>
      </c>
      <c r="BP64" s="434"/>
      <c r="BQ64" s="434">
        <v>0</v>
      </c>
      <c r="BR64" s="433">
        <v>0</v>
      </c>
      <c r="BS64" s="433">
        <v>0</v>
      </c>
      <c r="BT64" s="433">
        <v>0</v>
      </c>
      <c r="BU64" s="433">
        <v>0</v>
      </c>
      <c r="BV64" s="433">
        <v>0</v>
      </c>
      <c r="BW64" s="433">
        <v>0</v>
      </c>
      <c r="BX64" s="433">
        <v>0</v>
      </c>
      <c r="BY64" s="433">
        <v>0</v>
      </c>
      <c r="BZ64" s="433">
        <v>0</v>
      </c>
      <c r="CA64" s="433">
        <v>0</v>
      </c>
      <c r="CB64" s="433">
        <v>0</v>
      </c>
      <c r="CC64" s="433">
        <v>0</v>
      </c>
      <c r="CD64" s="433">
        <v>0</v>
      </c>
      <c r="CE64" s="433">
        <v>0</v>
      </c>
      <c r="CF64" s="433">
        <v>0</v>
      </c>
      <c r="CG64" s="433">
        <v>0</v>
      </c>
      <c r="CH64" s="435">
        <v>0</v>
      </c>
      <c r="CI64" s="435"/>
      <c r="CJ64" s="436">
        <f t="shared" si="73"/>
        <v>4</v>
      </c>
      <c r="CK64" s="433">
        <f t="shared" si="38"/>
        <v>1</v>
      </c>
      <c r="CL64" s="433">
        <f t="shared" si="39"/>
        <v>3</v>
      </c>
      <c r="CM64" s="437">
        <f t="shared" si="74"/>
        <v>4</v>
      </c>
      <c r="CN64" s="438">
        <f t="shared" si="75"/>
        <v>-1</v>
      </c>
      <c r="CO64" s="439">
        <f t="shared" si="76"/>
        <v>1</v>
      </c>
      <c r="CP64" s="438">
        <f t="shared" si="77"/>
        <v>0</v>
      </c>
      <c r="CQ64" s="440"/>
      <c r="CR64" s="440"/>
      <c r="CS64" s="440"/>
      <c r="CT64" s="440"/>
      <c r="CU64" s="440"/>
      <c r="CV64" s="440"/>
      <c r="CW64" s="440"/>
      <c r="CX64" s="441"/>
      <c r="CY64" s="441"/>
      <c r="CZ64" s="441"/>
      <c r="DA64" s="440"/>
      <c r="DB64" s="440"/>
      <c r="DC64" s="440"/>
      <c r="DD64" s="440"/>
      <c r="DE64" s="440"/>
      <c r="DF64" s="440"/>
      <c r="DG64" s="440"/>
      <c r="DH64" s="440"/>
      <c r="DI64" s="440"/>
      <c r="DJ64" s="440"/>
      <c r="DK64" s="440"/>
      <c r="DL64" s="440"/>
      <c r="DM64" s="440"/>
      <c r="DN64" s="440"/>
      <c r="DO64" s="440"/>
      <c r="DP64" s="440"/>
      <c r="DQ64" s="425">
        <f t="shared" si="78"/>
        <v>0</v>
      </c>
      <c r="DR64" s="442"/>
      <c r="DS64" s="442"/>
      <c r="DT64" s="440">
        <f t="shared" si="44"/>
        <v>0</v>
      </c>
      <c r="DU64" s="440">
        <f t="shared" si="45"/>
        <v>0</v>
      </c>
      <c r="DV64" s="440">
        <f t="shared" si="46"/>
        <v>0</v>
      </c>
      <c r="DW64" s="440">
        <f t="shared" si="47"/>
        <v>0</v>
      </c>
      <c r="DX64" s="427">
        <f t="shared" si="79"/>
        <v>0</v>
      </c>
      <c r="DY64" s="428">
        <f t="shared" si="80"/>
        <v>0</v>
      </c>
      <c r="DZ64" s="518"/>
      <c r="EA64" s="518"/>
      <c r="EB64" s="518"/>
      <c r="EC64" s="518"/>
      <c r="ED64" s="518"/>
      <c r="EE64" s="518"/>
      <c r="EF64" s="518"/>
      <c r="EG64" s="518"/>
      <c r="EH64" s="518"/>
      <c r="EI64" s="518"/>
      <c r="EJ64" s="518"/>
      <c r="EK64" s="518"/>
      <c r="EL64" s="518"/>
      <c r="EM64" s="518"/>
      <c r="EN64" s="518"/>
      <c r="EO64" s="518"/>
      <c r="EP64" s="518"/>
      <c r="EQ64" s="518"/>
      <c r="ER64" s="518"/>
      <c r="ES64" s="518"/>
      <c r="ET64" s="518"/>
      <c r="EU64" s="518"/>
      <c r="EV64" s="518"/>
      <c r="EW64" s="518"/>
      <c r="EX64" s="518"/>
      <c r="EY64" s="518"/>
      <c r="EZ64" s="431">
        <f t="shared" si="81"/>
        <v>0</v>
      </c>
      <c r="FB64" s="445">
        <f t="shared" si="82"/>
        <v>0</v>
      </c>
    </row>
    <row r="65" spans="1:158" s="395" customFormat="1">
      <c r="A65" s="446">
        <v>54</v>
      </c>
      <c r="B65" s="446" t="str">
        <f>[1]เตรียมข้อมูล!B58</f>
        <v>วัดพระเกิด</v>
      </c>
      <c r="C65" s="446" t="str">
        <f>[1]เตรียมข้อมูล!C58</f>
        <v>ปากพะยูน</v>
      </c>
      <c r="D65" s="446"/>
      <c r="E65" s="384">
        <v>37</v>
      </c>
      <c r="F65" s="384">
        <v>4</v>
      </c>
      <c r="G65" s="384" t="s">
        <v>104</v>
      </c>
      <c r="H65" s="446">
        <v>20</v>
      </c>
      <c r="I65" s="447">
        <f t="shared" si="49"/>
        <v>1</v>
      </c>
      <c r="J65" s="446">
        <v>21</v>
      </c>
      <c r="K65" s="447">
        <f t="shared" si="50"/>
        <v>1</v>
      </c>
      <c r="L65" s="446">
        <v>19</v>
      </c>
      <c r="M65" s="447">
        <f t="shared" si="51"/>
        <v>1</v>
      </c>
      <c r="N65" s="446">
        <v>18</v>
      </c>
      <c r="O65" s="447">
        <f t="shared" si="52"/>
        <v>1</v>
      </c>
      <c r="P65" s="446">
        <v>20</v>
      </c>
      <c r="Q65" s="447">
        <f t="shared" si="53"/>
        <v>1</v>
      </c>
      <c r="R65" s="446">
        <v>14</v>
      </c>
      <c r="S65" s="447">
        <f t="shared" si="54"/>
        <v>1</v>
      </c>
      <c r="T65" s="446">
        <v>12</v>
      </c>
      <c r="U65" s="447">
        <f t="shared" si="55"/>
        <v>1</v>
      </c>
      <c r="V65" s="446">
        <v>16</v>
      </c>
      <c r="W65" s="447">
        <f t="shared" si="56"/>
        <v>1</v>
      </c>
      <c r="X65" s="448">
        <v>0</v>
      </c>
      <c r="Y65" s="447">
        <f t="shared" si="57"/>
        <v>0</v>
      </c>
      <c r="Z65" s="448">
        <v>0</v>
      </c>
      <c r="AA65" s="447">
        <f t="shared" si="58"/>
        <v>0</v>
      </c>
      <c r="AB65" s="448">
        <v>0</v>
      </c>
      <c r="AC65" s="447">
        <f t="shared" si="59"/>
        <v>0</v>
      </c>
      <c r="AD65" s="448"/>
      <c r="AE65" s="449"/>
      <c r="AF65" s="448"/>
      <c r="AG65" s="449"/>
      <c r="AH65" s="448"/>
      <c r="AI65" s="449"/>
      <c r="AJ65" s="450">
        <f t="shared" si="60"/>
        <v>140</v>
      </c>
      <c r="AK65" s="451">
        <f t="shared" si="61"/>
        <v>8</v>
      </c>
      <c r="AL65" s="446">
        <v>1</v>
      </c>
      <c r="AM65" s="446">
        <v>8</v>
      </c>
      <c r="AN65" s="451">
        <f t="shared" si="62"/>
        <v>9</v>
      </c>
      <c r="AO65" s="493">
        <f t="shared" si="63"/>
        <v>1</v>
      </c>
      <c r="AP65" s="494">
        <f>ROUND(((((I65+K65)*30)+(H65+J65))/50+(((M65+O65+Q65+U65+W65+S65)*40)+(L65+N65+P65+R65+T65+V65))/50+(Y65+AA65+AC65+AE65+AG65+AI65)*2),0)</f>
        <v>9</v>
      </c>
      <c r="AQ65" s="495">
        <f t="shared" si="64"/>
        <v>10</v>
      </c>
      <c r="AR65" s="496">
        <f t="shared" si="65"/>
        <v>0</v>
      </c>
      <c r="AS65" s="496">
        <f t="shared" si="66"/>
        <v>-1</v>
      </c>
      <c r="AT65" s="496">
        <f t="shared" si="67"/>
        <v>-1</v>
      </c>
      <c r="AU65" s="497">
        <f t="shared" si="68"/>
        <v>-10</v>
      </c>
      <c r="AV65" s="446">
        <v>1</v>
      </c>
      <c r="AW65" s="446"/>
      <c r="AX65" s="446"/>
      <c r="AY65" s="446"/>
      <c r="AZ65" s="451">
        <f t="shared" si="69"/>
        <v>-2</v>
      </c>
      <c r="BA65" s="455">
        <f t="shared" si="70"/>
        <v>-20</v>
      </c>
      <c r="BB65" s="446"/>
      <c r="BC65" s="415"/>
      <c r="BD65" s="415">
        <f t="shared" si="71"/>
        <v>1</v>
      </c>
      <c r="BE65" s="415">
        <f t="shared" si="72"/>
        <v>0</v>
      </c>
      <c r="BF65" s="433"/>
      <c r="BG65" s="433"/>
      <c r="BH65" s="433">
        <v>1</v>
      </c>
      <c r="BI65" s="433">
        <v>2</v>
      </c>
      <c r="BJ65" s="433">
        <v>2</v>
      </c>
      <c r="BK65" s="433">
        <v>1</v>
      </c>
      <c r="BL65" s="433">
        <v>1</v>
      </c>
      <c r="BM65" s="433"/>
      <c r="BN65" s="433">
        <v>1</v>
      </c>
      <c r="BO65" s="434"/>
      <c r="BP65" s="434"/>
      <c r="BQ65" s="434"/>
      <c r="BR65" s="433">
        <v>1</v>
      </c>
      <c r="BS65" s="433"/>
      <c r="BT65" s="433"/>
      <c r="BU65" s="433"/>
      <c r="BV65" s="433"/>
      <c r="BW65" s="433"/>
      <c r="BX65" s="433"/>
      <c r="BY65" s="433"/>
      <c r="BZ65" s="433"/>
      <c r="CA65" s="433"/>
      <c r="CB65" s="433"/>
      <c r="CC65" s="433"/>
      <c r="CD65" s="433"/>
      <c r="CE65" s="433"/>
      <c r="CF65" s="433"/>
      <c r="CG65" s="433"/>
      <c r="CH65" s="435">
        <v>0</v>
      </c>
      <c r="CI65" s="435"/>
      <c r="CJ65" s="436">
        <f t="shared" si="73"/>
        <v>9</v>
      </c>
      <c r="CK65" s="433">
        <f t="shared" si="38"/>
        <v>1</v>
      </c>
      <c r="CL65" s="433">
        <f t="shared" si="39"/>
        <v>9</v>
      </c>
      <c r="CM65" s="437">
        <f t="shared" si="74"/>
        <v>10</v>
      </c>
      <c r="CN65" s="438">
        <f t="shared" si="75"/>
        <v>0</v>
      </c>
      <c r="CO65" s="439">
        <f t="shared" si="76"/>
        <v>-1</v>
      </c>
      <c r="CP65" s="438">
        <f t="shared" si="77"/>
        <v>-1</v>
      </c>
      <c r="CQ65" s="440"/>
      <c r="CR65" s="440"/>
      <c r="CS65" s="440"/>
      <c r="CT65" s="440"/>
      <c r="CU65" s="440"/>
      <c r="CV65" s="440"/>
      <c r="CW65" s="440"/>
      <c r="CX65" s="441"/>
      <c r="CY65" s="441"/>
      <c r="CZ65" s="441"/>
      <c r="DA65" s="440"/>
      <c r="DB65" s="440"/>
      <c r="DC65" s="440"/>
      <c r="DD65" s="440"/>
      <c r="DE65" s="440"/>
      <c r="DF65" s="440"/>
      <c r="DG65" s="440"/>
      <c r="DH65" s="440"/>
      <c r="DI65" s="440"/>
      <c r="DJ65" s="440"/>
      <c r="DK65" s="440"/>
      <c r="DL65" s="440"/>
      <c r="DM65" s="440"/>
      <c r="DN65" s="440"/>
      <c r="DO65" s="440"/>
      <c r="DP65" s="440"/>
      <c r="DQ65" s="425">
        <f t="shared" si="78"/>
        <v>0</v>
      </c>
      <c r="DR65" s="442"/>
      <c r="DS65" s="442"/>
      <c r="DT65" s="440">
        <f t="shared" si="44"/>
        <v>1</v>
      </c>
      <c r="DU65" s="440">
        <f t="shared" si="45"/>
        <v>0</v>
      </c>
      <c r="DV65" s="440">
        <f t="shared" si="46"/>
        <v>0</v>
      </c>
      <c r="DW65" s="440">
        <f t="shared" si="47"/>
        <v>0</v>
      </c>
      <c r="DX65" s="427">
        <f t="shared" si="79"/>
        <v>-2</v>
      </c>
      <c r="DY65" s="428">
        <f t="shared" si="80"/>
        <v>-20</v>
      </c>
      <c r="DZ65" s="518"/>
      <c r="EA65" s="518"/>
      <c r="EB65" s="518"/>
      <c r="EC65" s="518">
        <v>1</v>
      </c>
      <c r="ED65" s="518"/>
      <c r="EE65" s="518"/>
      <c r="EF65" s="518"/>
      <c r="EG65" s="518"/>
      <c r="EH65" s="518"/>
      <c r="EI65" s="518"/>
      <c r="EJ65" s="518"/>
      <c r="EK65" s="518"/>
      <c r="EL65" s="518"/>
      <c r="EM65" s="518"/>
      <c r="EN65" s="518"/>
      <c r="EO65" s="518"/>
      <c r="EP65" s="518"/>
      <c r="EQ65" s="518"/>
      <c r="ER65" s="518"/>
      <c r="ES65" s="518"/>
      <c r="ET65" s="518"/>
      <c r="EU65" s="518"/>
      <c r="EV65" s="518"/>
      <c r="EW65" s="518"/>
      <c r="EX65" s="518"/>
      <c r="EY65" s="518"/>
      <c r="EZ65" s="431">
        <f t="shared" si="81"/>
        <v>1</v>
      </c>
      <c r="FB65" s="445">
        <f t="shared" si="82"/>
        <v>0</v>
      </c>
    </row>
    <row r="66" spans="1:158" s="395" customFormat="1">
      <c r="A66" s="446">
        <v>55</v>
      </c>
      <c r="B66" s="446" t="str">
        <f>[1]เตรียมข้อมูล!B59</f>
        <v>บ้านเกาะหมาก</v>
      </c>
      <c r="C66" s="446" t="str">
        <f>[1]เตรียมข้อมูล!C59</f>
        <v>ปากพะยูน</v>
      </c>
      <c r="D66" s="446"/>
      <c r="E66" s="384">
        <v>51</v>
      </c>
      <c r="F66" s="384">
        <v>4</v>
      </c>
      <c r="G66" s="384" t="s">
        <v>104</v>
      </c>
      <c r="H66" s="446">
        <v>11</v>
      </c>
      <c r="I66" s="447">
        <f t="shared" si="49"/>
        <v>1</v>
      </c>
      <c r="J66" s="446">
        <v>13</v>
      </c>
      <c r="K66" s="447">
        <f t="shared" si="50"/>
        <v>1</v>
      </c>
      <c r="L66" s="446">
        <v>9</v>
      </c>
      <c r="M66" s="447">
        <f t="shared" si="51"/>
        <v>1</v>
      </c>
      <c r="N66" s="446">
        <v>8</v>
      </c>
      <c r="O66" s="447">
        <f t="shared" si="52"/>
        <v>1</v>
      </c>
      <c r="P66" s="446">
        <v>18</v>
      </c>
      <c r="Q66" s="447">
        <f t="shared" si="53"/>
        <v>1</v>
      </c>
      <c r="R66" s="446">
        <v>17</v>
      </c>
      <c r="S66" s="447">
        <f t="shared" si="54"/>
        <v>1</v>
      </c>
      <c r="T66" s="446">
        <v>14</v>
      </c>
      <c r="U66" s="447">
        <f t="shared" si="55"/>
        <v>1</v>
      </c>
      <c r="V66" s="446">
        <v>10</v>
      </c>
      <c r="W66" s="447">
        <f t="shared" si="56"/>
        <v>1</v>
      </c>
      <c r="X66" s="448">
        <v>0</v>
      </c>
      <c r="Y66" s="447">
        <f t="shared" si="57"/>
        <v>0</v>
      </c>
      <c r="Z66" s="448">
        <v>0</v>
      </c>
      <c r="AA66" s="447">
        <f t="shared" si="58"/>
        <v>0</v>
      </c>
      <c r="AB66" s="448">
        <v>0</v>
      </c>
      <c r="AC66" s="447">
        <f t="shared" si="59"/>
        <v>0</v>
      </c>
      <c r="AD66" s="448"/>
      <c r="AE66" s="449"/>
      <c r="AF66" s="448"/>
      <c r="AG66" s="449"/>
      <c r="AH66" s="448"/>
      <c r="AI66" s="449"/>
      <c r="AJ66" s="450">
        <f t="shared" si="60"/>
        <v>100</v>
      </c>
      <c r="AK66" s="451">
        <f t="shared" si="61"/>
        <v>8</v>
      </c>
      <c r="AL66" s="446">
        <v>1</v>
      </c>
      <c r="AM66" s="446">
        <v>8</v>
      </c>
      <c r="AN66" s="451">
        <f t="shared" si="62"/>
        <v>9</v>
      </c>
      <c r="AO66" s="493">
        <f t="shared" si="63"/>
        <v>1</v>
      </c>
      <c r="AP66" s="498">
        <f t="shared" ref="AP66:AP71" si="84">IF((H66+J66+L66+N66+P66+R66+T66+V66)&lt;=0,0,IF((H66+J66+L66+N66+P66+R66+T66+V66)&lt;=20,1,IF((H66+J66+L66+N66+P66+R66+T66+V66)&lt;=40,2,IF((H66+J66+L66+N66+P66+R66+T66+V66)&lt;=60,3,IF((H66+J66+L66+N66+P66+R66+T66+V66)&lt;=80,4,IF((H66+J66+L66+N66+P66+R66+T66+V66)&lt;=100,5,IF((H66+J66+L66+N66+P66+R66+T66+V66)&lt;=120,6,0)))))))+((Y66+AA66+AC66+AE66+AG66+AI66)*2)</f>
        <v>5</v>
      </c>
      <c r="AQ66" s="495">
        <f t="shared" si="64"/>
        <v>6</v>
      </c>
      <c r="AR66" s="496">
        <f t="shared" si="65"/>
        <v>0</v>
      </c>
      <c r="AS66" s="496">
        <f t="shared" si="66"/>
        <v>3</v>
      </c>
      <c r="AT66" s="496">
        <f t="shared" si="67"/>
        <v>3</v>
      </c>
      <c r="AU66" s="497">
        <f t="shared" si="68"/>
        <v>50</v>
      </c>
      <c r="AV66" s="446">
        <v>1</v>
      </c>
      <c r="AW66" s="446"/>
      <c r="AX66" s="446"/>
      <c r="AY66" s="446"/>
      <c r="AZ66" s="451">
        <f t="shared" si="69"/>
        <v>2</v>
      </c>
      <c r="BA66" s="455">
        <f t="shared" si="70"/>
        <v>33.333333333333329</v>
      </c>
      <c r="BB66" s="446"/>
      <c r="BC66" s="415"/>
      <c r="BD66" s="415">
        <f t="shared" si="71"/>
        <v>1</v>
      </c>
      <c r="BE66" s="415">
        <f t="shared" si="72"/>
        <v>5</v>
      </c>
      <c r="BF66" s="433"/>
      <c r="BG66" s="433"/>
      <c r="BH66" s="433">
        <v>1</v>
      </c>
      <c r="BI66" s="433">
        <v>1</v>
      </c>
      <c r="BJ66" s="433" t="s">
        <v>503</v>
      </c>
      <c r="BK66" s="433">
        <v>1</v>
      </c>
      <c r="BL66" s="433">
        <v>2</v>
      </c>
      <c r="BM66" s="433" t="s">
        <v>503</v>
      </c>
      <c r="BN66" s="433">
        <v>1</v>
      </c>
      <c r="BO66" s="434" t="s">
        <v>503</v>
      </c>
      <c r="BP66" s="434" t="s">
        <v>503</v>
      </c>
      <c r="BQ66" s="434" t="s">
        <v>503</v>
      </c>
      <c r="BR66" s="433">
        <v>1</v>
      </c>
      <c r="BS66" s="433">
        <v>1</v>
      </c>
      <c r="BT66" s="433" t="s">
        <v>503</v>
      </c>
      <c r="BU66" s="433" t="s">
        <v>503</v>
      </c>
      <c r="BV66" s="433" t="s">
        <v>503</v>
      </c>
      <c r="BW66" s="433" t="s">
        <v>503</v>
      </c>
      <c r="BX66" s="433" t="s">
        <v>503</v>
      </c>
      <c r="BY66" s="433" t="s">
        <v>503</v>
      </c>
      <c r="BZ66" s="433" t="s">
        <v>503</v>
      </c>
      <c r="CA66" s="433" t="s">
        <v>503</v>
      </c>
      <c r="CB66" s="433" t="s">
        <v>503</v>
      </c>
      <c r="CC66" s="433">
        <v>1</v>
      </c>
      <c r="CD66" s="433"/>
      <c r="CE66" s="433"/>
      <c r="CF66" s="433"/>
      <c r="CG66" s="433"/>
      <c r="CH66" s="435">
        <v>0</v>
      </c>
      <c r="CI66" s="435"/>
      <c r="CJ66" s="436">
        <f t="shared" si="73"/>
        <v>9</v>
      </c>
      <c r="CK66" s="433">
        <f t="shared" si="38"/>
        <v>1</v>
      </c>
      <c r="CL66" s="433">
        <f t="shared" si="39"/>
        <v>5</v>
      </c>
      <c r="CM66" s="437">
        <f t="shared" si="74"/>
        <v>6</v>
      </c>
      <c r="CN66" s="438">
        <f t="shared" si="75"/>
        <v>0</v>
      </c>
      <c r="CO66" s="439">
        <f t="shared" si="76"/>
        <v>3</v>
      </c>
      <c r="CP66" s="438">
        <f t="shared" si="77"/>
        <v>3</v>
      </c>
      <c r="CQ66" s="440"/>
      <c r="CR66" s="440"/>
      <c r="CS66" s="440"/>
      <c r="CT66" s="440"/>
      <c r="CU66" s="440"/>
      <c r="CV66" s="440"/>
      <c r="CW66" s="440"/>
      <c r="CX66" s="441"/>
      <c r="CY66" s="441"/>
      <c r="CZ66" s="441"/>
      <c r="DA66" s="440"/>
      <c r="DB66" s="440"/>
      <c r="DC66" s="440"/>
      <c r="DD66" s="440"/>
      <c r="DE66" s="440"/>
      <c r="DF66" s="440"/>
      <c r="DG66" s="440"/>
      <c r="DH66" s="440"/>
      <c r="DI66" s="440"/>
      <c r="DJ66" s="440"/>
      <c r="DK66" s="440"/>
      <c r="DL66" s="440"/>
      <c r="DM66" s="440"/>
      <c r="DN66" s="440"/>
      <c r="DO66" s="440"/>
      <c r="DP66" s="440"/>
      <c r="DQ66" s="425">
        <f t="shared" si="78"/>
        <v>0</v>
      </c>
      <c r="DR66" s="442"/>
      <c r="DS66" s="442"/>
      <c r="DT66" s="440">
        <f t="shared" si="44"/>
        <v>1</v>
      </c>
      <c r="DU66" s="440">
        <f t="shared" si="45"/>
        <v>0</v>
      </c>
      <c r="DV66" s="440">
        <f t="shared" si="46"/>
        <v>0</v>
      </c>
      <c r="DW66" s="440">
        <f t="shared" si="47"/>
        <v>0</v>
      </c>
      <c r="DX66" s="427">
        <f t="shared" si="79"/>
        <v>2</v>
      </c>
      <c r="DY66" s="428">
        <f t="shared" si="80"/>
        <v>33.333333333333329</v>
      </c>
      <c r="DZ66" s="517"/>
      <c r="EA66" s="517"/>
      <c r="EB66" s="517"/>
      <c r="EC66" s="517"/>
      <c r="ED66" s="517"/>
      <c r="EE66" s="517"/>
      <c r="EF66" s="517">
        <v>1</v>
      </c>
      <c r="EG66" s="517"/>
      <c r="EH66" s="517"/>
      <c r="EI66" s="517"/>
      <c r="EJ66" s="517"/>
      <c r="EK66" s="517"/>
      <c r="EL66" s="517"/>
      <c r="EM66" s="517"/>
      <c r="EN66" s="517"/>
      <c r="EO66" s="517"/>
      <c r="EP66" s="517"/>
      <c r="EQ66" s="517"/>
      <c r="ER66" s="517"/>
      <c r="ES66" s="517"/>
      <c r="ET66" s="517"/>
      <c r="EU66" s="517"/>
      <c r="EV66" s="517"/>
      <c r="EW66" s="517"/>
      <c r="EX66" s="517"/>
      <c r="EY66" s="517"/>
      <c r="EZ66" s="431">
        <f t="shared" si="81"/>
        <v>1</v>
      </c>
      <c r="FB66" s="445">
        <f t="shared" si="82"/>
        <v>0</v>
      </c>
    </row>
    <row r="67" spans="1:158" s="395" customFormat="1">
      <c r="A67" s="446">
        <v>56</v>
      </c>
      <c r="B67" s="446" t="str">
        <f>[1]เตรียมข้อมูล!B60</f>
        <v>บ้านเกาะเสือ</v>
      </c>
      <c r="C67" s="446" t="str">
        <f>[1]เตรียมข้อมูล!C60</f>
        <v>ปากพะยูน</v>
      </c>
      <c r="D67" s="446"/>
      <c r="E67" s="384">
        <v>29</v>
      </c>
      <c r="F67" s="384">
        <v>4</v>
      </c>
      <c r="G67" s="384" t="s">
        <v>104</v>
      </c>
      <c r="H67" s="446">
        <v>8</v>
      </c>
      <c r="I67" s="447">
        <f t="shared" si="49"/>
        <v>1</v>
      </c>
      <c r="J67" s="446">
        <v>9</v>
      </c>
      <c r="K67" s="447">
        <f t="shared" si="50"/>
        <v>1</v>
      </c>
      <c r="L67" s="446">
        <v>12</v>
      </c>
      <c r="M67" s="447">
        <f t="shared" si="51"/>
        <v>1</v>
      </c>
      <c r="N67" s="446">
        <v>12</v>
      </c>
      <c r="O67" s="447">
        <f t="shared" si="52"/>
        <v>1</v>
      </c>
      <c r="P67" s="446">
        <v>11</v>
      </c>
      <c r="Q67" s="447">
        <f t="shared" si="53"/>
        <v>1</v>
      </c>
      <c r="R67" s="446">
        <v>8</v>
      </c>
      <c r="S67" s="447">
        <f t="shared" si="54"/>
        <v>1</v>
      </c>
      <c r="T67" s="446">
        <v>9</v>
      </c>
      <c r="U67" s="447">
        <f t="shared" si="55"/>
        <v>1</v>
      </c>
      <c r="V67" s="446">
        <v>2</v>
      </c>
      <c r="W67" s="447">
        <f t="shared" si="56"/>
        <v>1</v>
      </c>
      <c r="X67" s="448">
        <v>0</v>
      </c>
      <c r="Y67" s="447">
        <f t="shared" si="57"/>
        <v>0</v>
      </c>
      <c r="Z67" s="448">
        <v>0</v>
      </c>
      <c r="AA67" s="447">
        <f t="shared" si="58"/>
        <v>0</v>
      </c>
      <c r="AB67" s="448">
        <v>0</v>
      </c>
      <c r="AC67" s="447">
        <f t="shared" si="59"/>
        <v>0</v>
      </c>
      <c r="AD67" s="448"/>
      <c r="AE67" s="449"/>
      <c r="AF67" s="448"/>
      <c r="AG67" s="449"/>
      <c r="AH67" s="448"/>
      <c r="AI67" s="449"/>
      <c r="AJ67" s="450">
        <f t="shared" si="60"/>
        <v>71</v>
      </c>
      <c r="AK67" s="451">
        <f t="shared" si="61"/>
        <v>8</v>
      </c>
      <c r="AL67" s="446">
        <v>1</v>
      </c>
      <c r="AM67" s="446">
        <v>6</v>
      </c>
      <c r="AN67" s="451">
        <f t="shared" si="62"/>
        <v>7</v>
      </c>
      <c r="AO67" s="493">
        <f t="shared" si="63"/>
        <v>1</v>
      </c>
      <c r="AP67" s="498">
        <f t="shared" si="84"/>
        <v>4</v>
      </c>
      <c r="AQ67" s="495">
        <f t="shared" si="64"/>
        <v>5</v>
      </c>
      <c r="AR67" s="496">
        <f t="shared" si="65"/>
        <v>0</v>
      </c>
      <c r="AS67" s="496">
        <f t="shared" si="66"/>
        <v>2</v>
      </c>
      <c r="AT67" s="496">
        <f t="shared" si="67"/>
        <v>2</v>
      </c>
      <c r="AU67" s="497">
        <f t="shared" si="68"/>
        <v>40</v>
      </c>
      <c r="AV67" s="446"/>
      <c r="AW67" s="446"/>
      <c r="AX67" s="446"/>
      <c r="AY67" s="446"/>
      <c r="AZ67" s="451">
        <f t="shared" si="69"/>
        <v>2</v>
      </c>
      <c r="BA67" s="455">
        <f t="shared" si="70"/>
        <v>40</v>
      </c>
      <c r="BB67" s="446"/>
      <c r="BC67" s="415"/>
      <c r="BD67" s="415">
        <f t="shared" si="71"/>
        <v>1</v>
      </c>
      <c r="BE67" s="415">
        <f t="shared" si="72"/>
        <v>4</v>
      </c>
      <c r="BF67" s="433"/>
      <c r="BG67" s="433"/>
      <c r="BH67" s="433">
        <v>1</v>
      </c>
      <c r="BI67" s="433">
        <v>1</v>
      </c>
      <c r="BJ67" s="433"/>
      <c r="BK67" s="433">
        <v>3</v>
      </c>
      <c r="BL67" s="433">
        <v>1</v>
      </c>
      <c r="BM67" s="433"/>
      <c r="BN67" s="433"/>
      <c r="BO67" s="434"/>
      <c r="BP67" s="434"/>
      <c r="BQ67" s="434"/>
      <c r="BR67" s="433"/>
      <c r="BS67" s="433"/>
      <c r="BT67" s="433"/>
      <c r="BU67" s="433"/>
      <c r="BV67" s="433"/>
      <c r="BW67" s="433"/>
      <c r="BX67" s="433"/>
      <c r="BY67" s="433"/>
      <c r="BZ67" s="433"/>
      <c r="CA67" s="433">
        <v>1</v>
      </c>
      <c r="CB67" s="433"/>
      <c r="CC67" s="433"/>
      <c r="CD67" s="433"/>
      <c r="CE67" s="433"/>
      <c r="CF67" s="433"/>
      <c r="CG67" s="433"/>
      <c r="CH67" s="435">
        <v>0</v>
      </c>
      <c r="CI67" s="435"/>
      <c r="CJ67" s="436">
        <f t="shared" si="73"/>
        <v>7</v>
      </c>
      <c r="CK67" s="433">
        <f t="shared" si="38"/>
        <v>1</v>
      </c>
      <c r="CL67" s="433">
        <f t="shared" si="39"/>
        <v>4</v>
      </c>
      <c r="CM67" s="437">
        <f t="shared" si="74"/>
        <v>5</v>
      </c>
      <c r="CN67" s="438">
        <f t="shared" si="75"/>
        <v>0</v>
      </c>
      <c r="CO67" s="439">
        <f t="shared" si="76"/>
        <v>2</v>
      </c>
      <c r="CP67" s="438">
        <f t="shared" si="77"/>
        <v>2</v>
      </c>
      <c r="CQ67" s="440"/>
      <c r="CR67" s="440"/>
      <c r="CS67" s="440"/>
      <c r="CT67" s="440"/>
      <c r="CU67" s="440"/>
      <c r="CV67" s="440"/>
      <c r="CW67" s="440"/>
      <c r="CX67" s="441"/>
      <c r="CY67" s="441"/>
      <c r="CZ67" s="441"/>
      <c r="DA67" s="440"/>
      <c r="DB67" s="440"/>
      <c r="DC67" s="440"/>
      <c r="DD67" s="440"/>
      <c r="DE67" s="440"/>
      <c r="DF67" s="440"/>
      <c r="DG67" s="440"/>
      <c r="DH67" s="440"/>
      <c r="DI67" s="440"/>
      <c r="DJ67" s="440"/>
      <c r="DK67" s="440"/>
      <c r="DL67" s="440"/>
      <c r="DM67" s="440"/>
      <c r="DN67" s="440"/>
      <c r="DO67" s="440"/>
      <c r="DP67" s="440"/>
      <c r="DQ67" s="425">
        <f t="shared" si="78"/>
        <v>0</v>
      </c>
      <c r="DR67" s="442"/>
      <c r="DS67" s="442"/>
      <c r="DT67" s="440">
        <f t="shared" si="44"/>
        <v>0</v>
      </c>
      <c r="DU67" s="440">
        <f t="shared" si="45"/>
        <v>0</v>
      </c>
      <c r="DV67" s="440">
        <f t="shared" si="46"/>
        <v>0</v>
      </c>
      <c r="DW67" s="440">
        <f t="shared" si="47"/>
        <v>0</v>
      </c>
      <c r="DX67" s="427">
        <f t="shared" si="79"/>
        <v>2</v>
      </c>
      <c r="DY67" s="428">
        <f t="shared" si="80"/>
        <v>40</v>
      </c>
      <c r="DZ67" s="518"/>
      <c r="EA67" s="518"/>
      <c r="EB67" s="518"/>
      <c r="EC67" s="518"/>
      <c r="ED67" s="518"/>
      <c r="EE67" s="518"/>
      <c r="EF67" s="518"/>
      <c r="EG67" s="518"/>
      <c r="EH67" s="518"/>
      <c r="EI67" s="518"/>
      <c r="EJ67" s="518"/>
      <c r="EK67" s="518"/>
      <c r="EL67" s="518"/>
      <c r="EM67" s="518"/>
      <c r="EN67" s="518"/>
      <c r="EO67" s="518"/>
      <c r="EP67" s="518"/>
      <c r="EQ67" s="518"/>
      <c r="ER67" s="518"/>
      <c r="ES67" s="518"/>
      <c r="ET67" s="518"/>
      <c r="EU67" s="518"/>
      <c r="EV67" s="518"/>
      <c r="EW67" s="518"/>
      <c r="EX67" s="518"/>
      <c r="EY67" s="518"/>
      <c r="EZ67" s="431">
        <f t="shared" si="81"/>
        <v>0</v>
      </c>
      <c r="FB67" s="445">
        <f t="shared" si="82"/>
        <v>0</v>
      </c>
    </row>
    <row r="68" spans="1:158" s="395" customFormat="1">
      <c r="A68" s="446">
        <v>57</v>
      </c>
      <c r="B68" s="446" t="str">
        <f>[1]เตรียมข้อมูล!B61</f>
        <v>บ้านปากบางนาคราช</v>
      </c>
      <c r="C68" s="446" t="str">
        <f>[1]เตรียมข้อมูล!C61</f>
        <v>ปากพะยูน</v>
      </c>
      <c r="D68" s="446"/>
      <c r="E68" s="384">
        <v>34</v>
      </c>
      <c r="F68" s="384">
        <v>4</v>
      </c>
      <c r="G68" s="384" t="s">
        <v>104</v>
      </c>
      <c r="H68" s="446">
        <v>9</v>
      </c>
      <c r="I68" s="447">
        <f t="shared" si="49"/>
        <v>1</v>
      </c>
      <c r="J68" s="446">
        <v>14</v>
      </c>
      <c r="K68" s="447">
        <f t="shared" si="50"/>
        <v>1</v>
      </c>
      <c r="L68" s="446">
        <v>9</v>
      </c>
      <c r="M68" s="447">
        <f t="shared" si="51"/>
        <v>1</v>
      </c>
      <c r="N68" s="446">
        <v>8</v>
      </c>
      <c r="O68" s="447">
        <f t="shared" si="52"/>
        <v>1</v>
      </c>
      <c r="P68" s="446">
        <v>10</v>
      </c>
      <c r="Q68" s="447">
        <f t="shared" si="53"/>
        <v>1</v>
      </c>
      <c r="R68" s="446">
        <v>15</v>
      </c>
      <c r="S68" s="447">
        <f t="shared" si="54"/>
        <v>1</v>
      </c>
      <c r="T68" s="446">
        <v>8</v>
      </c>
      <c r="U68" s="447">
        <f t="shared" si="55"/>
        <v>1</v>
      </c>
      <c r="V68" s="446">
        <v>9</v>
      </c>
      <c r="W68" s="447">
        <f t="shared" si="56"/>
        <v>1</v>
      </c>
      <c r="X68" s="448">
        <v>0</v>
      </c>
      <c r="Y68" s="447">
        <f t="shared" si="57"/>
        <v>0</v>
      </c>
      <c r="Z68" s="448">
        <v>0</v>
      </c>
      <c r="AA68" s="447">
        <f t="shared" si="58"/>
        <v>0</v>
      </c>
      <c r="AB68" s="448">
        <v>0</v>
      </c>
      <c r="AC68" s="447">
        <f t="shared" si="59"/>
        <v>0</v>
      </c>
      <c r="AD68" s="448"/>
      <c r="AE68" s="449"/>
      <c r="AF68" s="448"/>
      <c r="AG68" s="449"/>
      <c r="AH68" s="448"/>
      <c r="AI68" s="449"/>
      <c r="AJ68" s="450">
        <f t="shared" si="60"/>
        <v>82</v>
      </c>
      <c r="AK68" s="451">
        <f t="shared" si="61"/>
        <v>8</v>
      </c>
      <c r="AL68" s="446">
        <v>1</v>
      </c>
      <c r="AM68" s="446">
        <v>5</v>
      </c>
      <c r="AN68" s="451">
        <f t="shared" si="62"/>
        <v>6</v>
      </c>
      <c r="AO68" s="493">
        <f t="shared" si="63"/>
        <v>1</v>
      </c>
      <c r="AP68" s="498">
        <f t="shared" si="84"/>
        <v>5</v>
      </c>
      <c r="AQ68" s="495">
        <f t="shared" si="64"/>
        <v>6</v>
      </c>
      <c r="AR68" s="496">
        <f t="shared" si="65"/>
        <v>0</v>
      </c>
      <c r="AS68" s="496">
        <f t="shared" si="66"/>
        <v>0</v>
      </c>
      <c r="AT68" s="496">
        <f t="shared" si="67"/>
        <v>0</v>
      </c>
      <c r="AU68" s="497">
        <f t="shared" si="68"/>
        <v>0</v>
      </c>
      <c r="AV68" s="446"/>
      <c r="AW68" s="446"/>
      <c r="AX68" s="446"/>
      <c r="AY68" s="446"/>
      <c r="AZ68" s="451">
        <f t="shared" si="69"/>
        <v>0</v>
      </c>
      <c r="BA68" s="455">
        <f t="shared" si="70"/>
        <v>0</v>
      </c>
      <c r="BB68" s="446"/>
      <c r="BC68" s="415"/>
      <c r="BD68" s="415">
        <f t="shared" si="71"/>
        <v>1</v>
      </c>
      <c r="BE68" s="415">
        <f t="shared" si="72"/>
        <v>5</v>
      </c>
      <c r="BF68" s="433"/>
      <c r="BG68" s="433"/>
      <c r="BH68" s="433">
        <v>0</v>
      </c>
      <c r="BI68" s="433">
        <v>1</v>
      </c>
      <c r="BJ68" s="433">
        <v>2</v>
      </c>
      <c r="BK68" s="433"/>
      <c r="BL68" s="433"/>
      <c r="BM68" s="433"/>
      <c r="BN68" s="433">
        <v>1</v>
      </c>
      <c r="BO68" s="434"/>
      <c r="BP68" s="434"/>
      <c r="BQ68" s="434"/>
      <c r="BR68" s="433"/>
      <c r="BS68" s="433"/>
      <c r="BT68" s="433"/>
      <c r="BU68" s="433"/>
      <c r="BV68" s="433"/>
      <c r="BW68" s="433"/>
      <c r="BX68" s="433"/>
      <c r="BY68" s="433"/>
      <c r="BZ68" s="433"/>
      <c r="CA68" s="433"/>
      <c r="CB68" s="433"/>
      <c r="CC68" s="433"/>
      <c r="CD68" s="433"/>
      <c r="CE68" s="433"/>
      <c r="CF68" s="433"/>
      <c r="CG68" s="433"/>
      <c r="CH68" s="435">
        <v>0</v>
      </c>
      <c r="CI68" s="435"/>
      <c r="CJ68" s="436">
        <f t="shared" si="73"/>
        <v>4</v>
      </c>
      <c r="CK68" s="433">
        <f t="shared" si="38"/>
        <v>1</v>
      </c>
      <c r="CL68" s="433">
        <f t="shared" si="39"/>
        <v>5</v>
      </c>
      <c r="CM68" s="437">
        <f t="shared" si="74"/>
        <v>6</v>
      </c>
      <c r="CN68" s="438">
        <f t="shared" si="75"/>
        <v>-1</v>
      </c>
      <c r="CO68" s="439">
        <f t="shared" si="76"/>
        <v>-1</v>
      </c>
      <c r="CP68" s="438">
        <f t="shared" si="77"/>
        <v>-2</v>
      </c>
      <c r="CQ68" s="440"/>
      <c r="CR68" s="440"/>
      <c r="CS68" s="440"/>
      <c r="CT68" s="440"/>
      <c r="CU68" s="440"/>
      <c r="CV68" s="440"/>
      <c r="CW68" s="440"/>
      <c r="CX68" s="441"/>
      <c r="CY68" s="441"/>
      <c r="CZ68" s="441"/>
      <c r="DA68" s="440"/>
      <c r="DB68" s="440"/>
      <c r="DC68" s="440"/>
      <c r="DD68" s="440"/>
      <c r="DE68" s="440"/>
      <c r="DF68" s="440"/>
      <c r="DG68" s="440"/>
      <c r="DH68" s="440"/>
      <c r="DI68" s="440"/>
      <c r="DJ68" s="440"/>
      <c r="DK68" s="440"/>
      <c r="DL68" s="440"/>
      <c r="DM68" s="440"/>
      <c r="DN68" s="440"/>
      <c r="DO68" s="440"/>
      <c r="DP68" s="440"/>
      <c r="DQ68" s="425">
        <f t="shared" si="78"/>
        <v>0</v>
      </c>
      <c r="DR68" s="442"/>
      <c r="DS68" s="442"/>
      <c r="DT68" s="440">
        <f t="shared" si="44"/>
        <v>0</v>
      </c>
      <c r="DU68" s="440">
        <f t="shared" si="45"/>
        <v>0</v>
      </c>
      <c r="DV68" s="440">
        <f t="shared" si="46"/>
        <v>0</v>
      </c>
      <c r="DW68" s="440">
        <f t="shared" si="47"/>
        <v>0</v>
      </c>
      <c r="DX68" s="427">
        <f t="shared" si="79"/>
        <v>-2</v>
      </c>
      <c r="DY68" s="428">
        <f t="shared" si="80"/>
        <v>-33.333333333333329</v>
      </c>
      <c r="DZ68" s="518"/>
      <c r="EA68" s="518"/>
      <c r="EB68" s="518"/>
      <c r="EC68" s="518"/>
      <c r="ED68" s="518"/>
      <c r="EE68" s="518"/>
      <c r="EF68" s="518"/>
      <c r="EG68" s="518"/>
      <c r="EH68" s="518"/>
      <c r="EI68" s="518"/>
      <c r="EJ68" s="518"/>
      <c r="EK68" s="518"/>
      <c r="EL68" s="518"/>
      <c r="EM68" s="518"/>
      <c r="EN68" s="518"/>
      <c r="EO68" s="518"/>
      <c r="EP68" s="518"/>
      <c r="EQ68" s="518"/>
      <c r="ER68" s="518"/>
      <c r="ES68" s="518"/>
      <c r="ET68" s="518"/>
      <c r="EU68" s="518"/>
      <c r="EV68" s="518"/>
      <c r="EW68" s="518"/>
      <c r="EX68" s="518"/>
      <c r="EY68" s="518"/>
      <c r="EZ68" s="431">
        <f t="shared" si="81"/>
        <v>0</v>
      </c>
      <c r="FB68" s="445">
        <f t="shared" si="82"/>
        <v>0</v>
      </c>
    </row>
    <row r="69" spans="1:158" s="395" customFormat="1" ht="27.75">
      <c r="A69" s="446">
        <v>58</v>
      </c>
      <c r="B69" s="446" t="str">
        <f>[1]เตรียมข้อมูล!B62</f>
        <v>บ้านเกาะโคบ</v>
      </c>
      <c r="C69" s="446" t="str">
        <f>[1]เตรียมข้อมูล!C62</f>
        <v>ปากพะยูน</v>
      </c>
      <c r="D69" s="446"/>
      <c r="E69" s="384">
        <v>47</v>
      </c>
      <c r="F69" s="384">
        <v>4</v>
      </c>
      <c r="G69" s="384" t="s">
        <v>104</v>
      </c>
      <c r="H69" s="446">
        <v>8</v>
      </c>
      <c r="I69" s="447">
        <f t="shared" si="49"/>
        <v>1</v>
      </c>
      <c r="J69" s="446">
        <v>5</v>
      </c>
      <c r="K69" s="447">
        <f t="shared" si="50"/>
        <v>1</v>
      </c>
      <c r="L69" s="446">
        <v>5</v>
      </c>
      <c r="M69" s="447">
        <f t="shared" si="51"/>
        <v>1</v>
      </c>
      <c r="N69" s="446">
        <v>3</v>
      </c>
      <c r="O69" s="447">
        <f t="shared" si="52"/>
        <v>1</v>
      </c>
      <c r="P69" s="446">
        <v>3</v>
      </c>
      <c r="Q69" s="447">
        <f t="shared" si="53"/>
        <v>1</v>
      </c>
      <c r="R69" s="446">
        <v>7</v>
      </c>
      <c r="S69" s="447">
        <f t="shared" si="54"/>
        <v>1</v>
      </c>
      <c r="T69" s="446">
        <v>5</v>
      </c>
      <c r="U69" s="447">
        <f t="shared" si="55"/>
        <v>1</v>
      </c>
      <c r="V69" s="446">
        <v>8</v>
      </c>
      <c r="W69" s="447">
        <f t="shared" si="56"/>
        <v>1</v>
      </c>
      <c r="X69" s="448">
        <v>0</v>
      </c>
      <c r="Y69" s="447">
        <f t="shared" si="57"/>
        <v>0</v>
      </c>
      <c r="Z69" s="448">
        <v>0</v>
      </c>
      <c r="AA69" s="447">
        <f t="shared" si="58"/>
        <v>0</v>
      </c>
      <c r="AB69" s="448">
        <v>0</v>
      </c>
      <c r="AC69" s="447">
        <f t="shared" si="59"/>
        <v>0</v>
      </c>
      <c r="AD69" s="448"/>
      <c r="AE69" s="449"/>
      <c r="AF69" s="448"/>
      <c r="AG69" s="449"/>
      <c r="AH69" s="448"/>
      <c r="AI69" s="449"/>
      <c r="AJ69" s="450">
        <f t="shared" si="60"/>
        <v>44</v>
      </c>
      <c r="AK69" s="451">
        <f t="shared" si="61"/>
        <v>8</v>
      </c>
      <c r="AL69" s="446">
        <v>1</v>
      </c>
      <c r="AM69" s="446">
        <v>4</v>
      </c>
      <c r="AN69" s="451">
        <f t="shared" si="62"/>
        <v>5</v>
      </c>
      <c r="AO69" s="493">
        <f t="shared" si="63"/>
        <v>1</v>
      </c>
      <c r="AP69" s="498">
        <f t="shared" si="84"/>
        <v>3</v>
      </c>
      <c r="AQ69" s="495">
        <f t="shared" si="64"/>
        <v>4</v>
      </c>
      <c r="AR69" s="496">
        <f t="shared" si="65"/>
        <v>0</v>
      </c>
      <c r="AS69" s="496">
        <f t="shared" si="66"/>
        <v>1</v>
      </c>
      <c r="AT69" s="496">
        <f t="shared" si="67"/>
        <v>1</v>
      </c>
      <c r="AU69" s="497">
        <f t="shared" si="68"/>
        <v>25</v>
      </c>
      <c r="AV69" s="446">
        <v>1</v>
      </c>
      <c r="AW69" s="446"/>
      <c r="AX69" s="446"/>
      <c r="AY69" s="446"/>
      <c r="AZ69" s="451">
        <f t="shared" si="69"/>
        <v>0</v>
      </c>
      <c r="BA69" s="455">
        <f t="shared" si="70"/>
        <v>0</v>
      </c>
      <c r="BB69" s="446"/>
      <c r="BC69" s="415"/>
      <c r="BD69" s="415">
        <f t="shared" si="71"/>
        <v>1</v>
      </c>
      <c r="BE69" s="415">
        <f t="shared" si="72"/>
        <v>3</v>
      </c>
      <c r="BF69" s="433"/>
      <c r="BG69" s="433"/>
      <c r="BH69" s="433">
        <v>0</v>
      </c>
      <c r="BI69" s="433">
        <v>1</v>
      </c>
      <c r="BJ69" s="433">
        <v>1</v>
      </c>
      <c r="BK69" s="433" t="s">
        <v>503</v>
      </c>
      <c r="BL69" s="433">
        <v>1</v>
      </c>
      <c r="BM69" s="433" t="s">
        <v>503</v>
      </c>
      <c r="BN69" s="433" t="s">
        <v>503</v>
      </c>
      <c r="BO69" s="434" t="s">
        <v>503</v>
      </c>
      <c r="BP69" s="434" t="s">
        <v>503</v>
      </c>
      <c r="BQ69" s="434" t="s">
        <v>503</v>
      </c>
      <c r="BR69" s="433" t="s">
        <v>503</v>
      </c>
      <c r="BS69" s="433" t="s">
        <v>503</v>
      </c>
      <c r="BT69" s="433" t="s">
        <v>503</v>
      </c>
      <c r="BU69" s="433" t="s">
        <v>503</v>
      </c>
      <c r="BV69" s="433" t="s">
        <v>503</v>
      </c>
      <c r="BW69" s="433" t="s">
        <v>503</v>
      </c>
      <c r="BX69" s="433" t="s">
        <v>503</v>
      </c>
      <c r="BY69" s="433" t="s">
        <v>503</v>
      </c>
      <c r="BZ69" s="433" t="s">
        <v>503</v>
      </c>
      <c r="CA69" s="433">
        <v>1</v>
      </c>
      <c r="CB69" s="433"/>
      <c r="CC69" s="433"/>
      <c r="CD69" s="433"/>
      <c r="CE69" s="433"/>
      <c r="CF69" s="433"/>
      <c r="CG69" s="433"/>
      <c r="CH69" s="435">
        <v>0</v>
      </c>
      <c r="CI69" s="435"/>
      <c r="CJ69" s="436">
        <f t="shared" si="73"/>
        <v>4</v>
      </c>
      <c r="CK69" s="433">
        <f t="shared" si="38"/>
        <v>1</v>
      </c>
      <c r="CL69" s="433">
        <f t="shared" si="39"/>
        <v>3</v>
      </c>
      <c r="CM69" s="437">
        <f t="shared" si="74"/>
        <v>4</v>
      </c>
      <c r="CN69" s="438">
        <f t="shared" si="75"/>
        <v>-1</v>
      </c>
      <c r="CO69" s="439">
        <f t="shared" si="76"/>
        <v>1</v>
      </c>
      <c r="CP69" s="438">
        <f t="shared" si="77"/>
        <v>0</v>
      </c>
      <c r="CQ69" s="440"/>
      <c r="CR69" s="440"/>
      <c r="CS69" s="440"/>
      <c r="CT69" s="440"/>
      <c r="CU69" s="440"/>
      <c r="CV69" s="440"/>
      <c r="CW69" s="440"/>
      <c r="CX69" s="441"/>
      <c r="CY69" s="441"/>
      <c r="CZ69" s="441"/>
      <c r="DA69" s="440"/>
      <c r="DB69" s="440"/>
      <c r="DC69" s="440"/>
      <c r="DD69" s="440"/>
      <c r="DE69" s="440"/>
      <c r="DF69" s="440"/>
      <c r="DG69" s="440"/>
      <c r="DH69" s="440"/>
      <c r="DI69" s="440"/>
      <c r="DJ69" s="440"/>
      <c r="DK69" s="440"/>
      <c r="DL69" s="440"/>
      <c r="DM69" s="440"/>
      <c r="DN69" s="440"/>
      <c r="DO69" s="440"/>
      <c r="DP69" s="440"/>
      <c r="DQ69" s="425">
        <f t="shared" si="78"/>
        <v>0</v>
      </c>
      <c r="DR69" s="442"/>
      <c r="DS69" s="442"/>
      <c r="DT69" s="440">
        <f t="shared" si="44"/>
        <v>1</v>
      </c>
      <c r="DU69" s="440">
        <f t="shared" si="45"/>
        <v>0</v>
      </c>
      <c r="DV69" s="440">
        <f t="shared" si="46"/>
        <v>0</v>
      </c>
      <c r="DW69" s="440">
        <f t="shared" si="47"/>
        <v>0</v>
      </c>
      <c r="DX69" s="427">
        <f t="shared" si="79"/>
        <v>-1</v>
      </c>
      <c r="DY69" s="428">
        <f t="shared" si="80"/>
        <v>-25</v>
      </c>
      <c r="DZ69" s="521"/>
      <c r="EA69" s="520">
        <v>1</v>
      </c>
      <c r="EB69" s="520"/>
      <c r="EC69" s="520"/>
      <c r="ED69" s="520"/>
      <c r="EE69" s="520"/>
      <c r="EF69" s="520"/>
      <c r="EG69" s="520"/>
      <c r="EH69" s="520"/>
      <c r="EI69" s="520"/>
      <c r="EJ69" s="520"/>
      <c r="EK69" s="520"/>
      <c r="EL69" s="520"/>
      <c r="EM69" s="520"/>
      <c r="EN69" s="520"/>
      <c r="EO69" s="520"/>
      <c r="EP69" s="520"/>
      <c r="EQ69" s="520"/>
      <c r="ER69" s="520"/>
      <c r="ES69" s="520"/>
      <c r="ET69" s="518"/>
      <c r="EU69" s="518"/>
      <c r="EV69" s="518"/>
      <c r="EW69" s="518"/>
      <c r="EX69" s="518"/>
      <c r="EY69" s="518"/>
      <c r="EZ69" s="431">
        <f t="shared" si="81"/>
        <v>1</v>
      </c>
      <c r="FB69" s="445">
        <f t="shared" si="82"/>
        <v>0</v>
      </c>
    </row>
    <row r="70" spans="1:158" s="395" customFormat="1">
      <c r="A70" s="446">
        <v>59</v>
      </c>
      <c r="B70" s="446" t="str">
        <f>[1]เตรียมข้อมูล!B63</f>
        <v>บ้านท่าวา</v>
      </c>
      <c r="C70" s="446" t="str">
        <f>[1]เตรียมข้อมูล!C63</f>
        <v>ปากพะยูน</v>
      </c>
      <c r="D70" s="446"/>
      <c r="E70" s="384">
        <v>35</v>
      </c>
      <c r="F70" s="384">
        <v>4</v>
      </c>
      <c r="G70" s="384" t="s">
        <v>104</v>
      </c>
      <c r="H70" s="446">
        <v>10</v>
      </c>
      <c r="I70" s="447">
        <f t="shared" si="49"/>
        <v>1</v>
      </c>
      <c r="J70" s="446">
        <v>8</v>
      </c>
      <c r="K70" s="447">
        <f t="shared" si="50"/>
        <v>1</v>
      </c>
      <c r="L70" s="446">
        <v>9</v>
      </c>
      <c r="M70" s="447">
        <f t="shared" si="51"/>
        <v>1</v>
      </c>
      <c r="N70" s="446">
        <v>13</v>
      </c>
      <c r="O70" s="447">
        <f t="shared" si="52"/>
        <v>1</v>
      </c>
      <c r="P70" s="446">
        <v>8</v>
      </c>
      <c r="Q70" s="447">
        <f t="shared" si="53"/>
        <v>1</v>
      </c>
      <c r="R70" s="446">
        <v>7</v>
      </c>
      <c r="S70" s="447">
        <f t="shared" si="54"/>
        <v>1</v>
      </c>
      <c r="T70" s="446">
        <v>9</v>
      </c>
      <c r="U70" s="447">
        <f t="shared" si="55"/>
        <v>1</v>
      </c>
      <c r="V70" s="446">
        <v>10</v>
      </c>
      <c r="W70" s="447">
        <f t="shared" si="56"/>
        <v>1</v>
      </c>
      <c r="X70" s="448">
        <v>0</v>
      </c>
      <c r="Y70" s="447">
        <f t="shared" si="57"/>
        <v>0</v>
      </c>
      <c r="Z70" s="448">
        <v>0</v>
      </c>
      <c r="AA70" s="447">
        <f t="shared" si="58"/>
        <v>0</v>
      </c>
      <c r="AB70" s="448">
        <v>0</v>
      </c>
      <c r="AC70" s="447">
        <f t="shared" si="59"/>
        <v>0</v>
      </c>
      <c r="AD70" s="448"/>
      <c r="AE70" s="449"/>
      <c r="AF70" s="448"/>
      <c r="AG70" s="449"/>
      <c r="AH70" s="448"/>
      <c r="AI70" s="449"/>
      <c r="AJ70" s="450">
        <f t="shared" si="60"/>
        <v>74</v>
      </c>
      <c r="AK70" s="451">
        <f t="shared" si="61"/>
        <v>8</v>
      </c>
      <c r="AL70" s="446">
        <v>1</v>
      </c>
      <c r="AM70" s="446">
        <v>6</v>
      </c>
      <c r="AN70" s="451">
        <f t="shared" si="62"/>
        <v>7</v>
      </c>
      <c r="AO70" s="493">
        <f t="shared" si="63"/>
        <v>1</v>
      </c>
      <c r="AP70" s="498">
        <f t="shared" si="84"/>
        <v>4</v>
      </c>
      <c r="AQ70" s="495">
        <f t="shared" si="64"/>
        <v>5</v>
      </c>
      <c r="AR70" s="496">
        <f t="shared" si="65"/>
        <v>0</v>
      </c>
      <c r="AS70" s="496">
        <f t="shared" si="66"/>
        <v>2</v>
      </c>
      <c r="AT70" s="496">
        <f t="shared" si="67"/>
        <v>2</v>
      </c>
      <c r="AU70" s="497">
        <f t="shared" si="68"/>
        <v>40</v>
      </c>
      <c r="AV70" s="446"/>
      <c r="AW70" s="446"/>
      <c r="AX70" s="446"/>
      <c r="AY70" s="446"/>
      <c r="AZ70" s="451">
        <f t="shared" si="69"/>
        <v>2</v>
      </c>
      <c r="BA70" s="455">
        <f t="shared" si="70"/>
        <v>40</v>
      </c>
      <c r="BB70" s="446"/>
      <c r="BC70" s="415"/>
      <c r="BD70" s="415">
        <f t="shared" si="71"/>
        <v>1</v>
      </c>
      <c r="BE70" s="415">
        <f t="shared" si="72"/>
        <v>4</v>
      </c>
      <c r="BF70" s="433"/>
      <c r="BG70" s="433"/>
      <c r="BH70" s="433">
        <v>1</v>
      </c>
      <c r="BI70" s="433">
        <v>1</v>
      </c>
      <c r="BJ70" s="433">
        <v>2</v>
      </c>
      <c r="BK70" s="433">
        <v>0</v>
      </c>
      <c r="BL70" s="433">
        <v>0</v>
      </c>
      <c r="BM70" s="433">
        <v>0</v>
      </c>
      <c r="BN70" s="433">
        <v>0</v>
      </c>
      <c r="BO70" s="434">
        <v>0</v>
      </c>
      <c r="BP70" s="434">
        <v>0</v>
      </c>
      <c r="BQ70" s="434">
        <v>0</v>
      </c>
      <c r="BR70" s="433">
        <v>1</v>
      </c>
      <c r="BS70" s="433">
        <v>0</v>
      </c>
      <c r="BT70" s="433">
        <v>0</v>
      </c>
      <c r="BU70" s="433">
        <v>0</v>
      </c>
      <c r="BV70" s="433">
        <v>0</v>
      </c>
      <c r="BW70" s="433">
        <v>0</v>
      </c>
      <c r="BX70" s="433">
        <v>1</v>
      </c>
      <c r="BY70" s="433"/>
      <c r="BZ70" s="433"/>
      <c r="CA70" s="433">
        <v>1</v>
      </c>
      <c r="CB70" s="433"/>
      <c r="CC70" s="433"/>
      <c r="CD70" s="433"/>
      <c r="CE70" s="433"/>
      <c r="CF70" s="433"/>
      <c r="CG70" s="433"/>
      <c r="CH70" s="435">
        <v>0</v>
      </c>
      <c r="CI70" s="435"/>
      <c r="CJ70" s="436">
        <f t="shared" si="73"/>
        <v>7</v>
      </c>
      <c r="CK70" s="433">
        <f t="shared" si="38"/>
        <v>1</v>
      </c>
      <c r="CL70" s="433">
        <f t="shared" si="39"/>
        <v>4</v>
      </c>
      <c r="CM70" s="437">
        <f t="shared" si="74"/>
        <v>5</v>
      </c>
      <c r="CN70" s="438">
        <f t="shared" si="75"/>
        <v>0</v>
      </c>
      <c r="CO70" s="439">
        <f t="shared" si="76"/>
        <v>2</v>
      </c>
      <c r="CP70" s="438">
        <f t="shared" si="77"/>
        <v>2</v>
      </c>
      <c r="CQ70" s="440"/>
      <c r="CR70" s="440"/>
      <c r="CS70" s="440"/>
      <c r="CT70" s="440"/>
      <c r="CU70" s="440"/>
      <c r="CV70" s="440"/>
      <c r="CW70" s="440"/>
      <c r="CX70" s="441"/>
      <c r="CY70" s="441"/>
      <c r="CZ70" s="441"/>
      <c r="DA70" s="440"/>
      <c r="DB70" s="440"/>
      <c r="DC70" s="440"/>
      <c r="DD70" s="440"/>
      <c r="DE70" s="440"/>
      <c r="DF70" s="440"/>
      <c r="DG70" s="440"/>
      <c r="DH70" s="440"/>
      <c r="DI70" s="440"/>
      <c r="DJ70" s="440"/>
      <c r="DK70" s="440"/>
      <c r="DL70" s="440"/>
      <c r="DM70" s="440"/>
      <c r="DN70" s="440"/>
      <c r="DO70" s="440"/>
      <c r="DP70" s="440"/>
      <c r="DQ70" s="425">
        <f t="shared" si="78"/>
        <v>0</v>
      </c>
      <c r="DR70" s="442"/>
      <c r="DS70" s="442"/>
      <c r="DT70" s="440">
        <f t="shared" si="44"/>
        <v>0</v>
      </c>
      <c r="DU70" s="440">
        <f t="shared" si="45"/>
        <v>0</v>
      </c>
      <c r="DV70" s="440">
        <f t="shared" si="46"/>
        <v>0</v>
      </c>
      <c r="DW70" s="440">
        <f t="shared" si="47"/>
        <v>0</v>
      </c>
      <c r="DX70" s="427">
        <f t="shared" si="79"/>
        <v>2</v>
      </c>
      <c r="DY70" s="428">
        <f t="shared" si="80"/>
        <v>40</v>
      </c>
      <c r="DZ70" s="518"/>
      <c r="EA70" s="518"/>
      <c r="EB70" s="518"/>
      <c r="EC70" s="518"/>
      <c r="ED70" s="518"/>
      <c r="EE70" s="518"/>
      <c r="EF70" s="518"/>
      <c r="EG70" s="518"/>
      <c r="EH70" s="518"/>
      <c r="EI70" s="518"/>
      <c r="EJ70" s="518"/>
      <c r="EK70" s="518"/>
      <c r="EL70" s="518"/>
      <c r="EM70" s="518"/>
      <c r="EN70" s="518"/>
      <c r="EO70" s="518"/>
      <c r="EP70" s="518"/>
      <c r="EQ70" s="518"/>
      <c r="ER70" s="518"/>
      <c r="ES70" s="518"/>
      <c r="ET70" s="518"/>
      <c r="EU70" s="518"/>
      <c r="EV70" s="518"/>
      <c r="EW70" s="518"/>
      <c r="EX70" s="518"/>
      <c r="EY70" s="518"/>
      <c r="EZ70" s="431">
        <f t="shared" si="81"/>
        <v>0</v>
      </c>
      <c r="FB70" s="445">
        <f t="shared" si="82"/>
        <v>0</v>
      </c>
    </row>
    <row r="71" spans="1:158" s="395" customFormat="1">
      <c r="A71" s="446">
        <v>60</v>
      </c>
      <c r="B71" s="446" t="str">
        <f>[1]เตรียมข้อมูล!B64</f>
        <v>บ้านช่องฟืน</v>
      </c>
      <c r="C71" s="446" t="str">
        <f>[1]เตรียมข้อมูล!C64</f>
        <v>ปากพะยูน</v>
      </c>
      <c r="D71" s="446"/>
      <c r="E71" s="384">
        <v>45</v>
      </c>
      <c r="F71" s="384">
        <v>4</v>
      </c>
      <c r="G71" s="384" t="s">
        <v>104</v>
      </c>
      <c r="H71" s="446">
        <v>13</v>
      </c>
      <c r="I71" s="447">
        <f t="shared" si="49"/>
        <v>1</v>
      </c>
      <c r="J71" s="446">
        <v>14</v>
      </c>
      <c r="K71" s="447">
        <f t="shared" si="50"/>
        <v>1</v>
      </c>
      <c r="L71" s="446">
        <v>17</v>
      </c>
      <c r="M71" s="447">
        <f t="shared" si="51"/>
        <v>1</v>
      </c>
      <c r="N71" s="446">
        <v>12</v>
      </c>
      <c r="O71" s="447">
        <f t="shared" si="52"/>
        <v>1</v>
      </c>
      <c r="P71" s="446">
        <v>14</v>
      </c>
      <c r="Q71" s="447">
        <f t="shared" si="53"/>
        <v>1</v>
      </c>
      <c r="R71" s="446">
        <v>8</v>
      </c>
      <c r="S71" s="447">
        <f t="shared" si="54"/>
        <v>1</v>
      </c>
      <c r="T71" s="446">
        <v>16</v>
      </c>
      <c r="U71" s="447">
        <f t="shared" si="55"/>
        <v>1</v>
      </c>
      <c r="V71" s="446">
        <v>12</v>
      </c>
      <c r="W71" s="447">
        <f t="shared" si="56"/>
        <v>1</v>
      </c>
      <c r="X71" s="448">
        <v>0</v>
      </c>
      <c r="Y71" s="447">
        <f t="shared" si="57"/>
        <v>0</v>
      </c>
      <c r="Z71" s="448">
        <v>0</v>
      </c>
      <c r="AA71" s="447">
        <f t="shared" si="58"/>
        <v>0</v>
      </c>
      <c r="AB71" s="448">
        <v>0</v>
      </c>
      <c r="AC71" s="447">
        <f t="shared" si="59"/>
        <v>0</v>
      </c>
      <c r="AD71" s="448"/>
      <c r="AE71" s="449"/>
      <c r="AF71" s="448"/>
      <c r="AG71" s="449"/>
      <c r="AH71" s="448"/>
      <c r="AI71" s="449"/>
      <c r="AJ71" s="450">
        <f t="shared" si="60"/>
        <v>106</v>
      </c>
      <c r="AK71" s="451">
        <f t="shared" si="61"/>
        <v>8</v>
      </c>
      <c r="AL71" s="446">
        <v>1</v>
      </c>
      <c r="AM71" s="446">
        <v>8</v>
      </c>
      <c r="AN71" s="451">
        <f t="shared" si="62"/>
        <v>9</v>
      </c>
      <c r="AO71" s="493">
        <f t="shared" si="63"/>
        <v>1</v>
      </c>
      <c r="AP71" s="498">
        <f t="shared" si="84"/>
        <v>6</v>
      </c>
      <c r="AQ71" s="495">
        <f t="shared" si="64"/>
        <v>7</v>
      </c>
      <c r="AR71" s="496">
        <f t="shared" si="65"/>
        <v>0</v>
      </c>
      <c r="AS71" s="496">
        <f t="shared" si="66"/>
        <v>2</v>
      </c>
      <c r="AT71" s="496">
        <f t="shared" si="67"/>
        <v>2</v>
      </c>
      <c r="AU71" s="497">
        <f t="shared" si="68"/>
        <v>28.571428571428569</v>
      </c>
      <c r="AV71" s="446">
        <v>1</v>
      </c>
      <c r="AW71" s="446"/>
      <c r="AX71" s="446"/>
      <c r="AY71" s="446"/>
      <c r="AZ71" s="451">
        <f t="shared" si="69"/>
        <v>1</v>
      </c>
      <c r="BA71" s="455">
        <f t="shared" si="70"/>
        <v>14.285714285714285</v>
      </c>
      <c r="BB71" s="446"/>
      <c r="BC71" s="415"/>
      <c r="BD71" s="415">
        <f t="shared" si="71"/>
        <v>1</v>
      </c>
      <c r="BE71" s="415">
        <f t="shared" si="72"/>
        <v>6</v>
      </c>
      <c r="BF71" s="433"/>
      <c r="BG71" s="433"/>
      <c r="BH71" s="433">
        <v>1</v>
      </c>
      <c r="BI71" s="433">
        <v>0</v>
      </c>
      <c r="BJ71" s="433">
        <v>3</v>
      </c>
      <c r="BK71" s="433">
        <v>1</v>
      </c>
      <c r="BL71" s="433">
        <v>0</v>
      </c>
      <c r="BM71" s="433">
        <v>0</v>
      </c>
      <c r="BN71" s="433">
        <v>0</v>
      </c>
      <c r="BO71" s="434">
        <v>0</v>
      </c>
      <c r="BP71" s="434">
        <v>0</v>
      </c>
      <c r="BQ71" s="434">
        <v>0</v>
      </c>
      <c r="BR71" s="433">
        <v>1</v>
      </c>
      <c r="BS71" s="433">
        <v>0</v>
      </c>
      <c r="BT71" s="433">
        <v>1</v>
      </c>
      <c r="BU71" s="433">
        <v>0</v>
      </c>
      <c r="BV71" s="433">
        <v>0</v>
      </c>
      <c r="BW71" s="433">
        <v>0</v>
      </c>
      <c r="BX71" s="433">
        <v>1</v>
      </c>
      <c r="BY71" s="433">
        <v>0</v>
      </c>
      <c r="BZ71" s="433">
        <v>0</v>
      </c>
      <c r="CA71" s="433">
        <v>0</v>
      </c>
      <c r="CB71" s="433">
        <v>0</v>
      </c>
      <c r="CC71" s="433">
        <v>0</v>
      </c>
      <c r="CD71" s="433">
        <v>1</v>
      </c>
      <c r="CE71" s="433"/>
      <c r="CF71" s="433"/>
      <c r="CG71" s="433"/>
      <c r="CH71" s="435">
        <v>0</v>
      </c>
      <c r="CI71" s="435"/>
      <c r="CJ71" s="436">
        <f t="shared" si="73"/>
        <v>9</v>
      </c>
      <c r="CK71" s="433">
        <f t="shared" si="38"/>
        <v>1</v>
      </c>
      <c r="CL71" s="433">
        <f t="shared" si="39"/>
        <v>6</v>
      </c>
      <c r="CM71" s="437">
        <f t="shared" si="74"/>
        <v>7</v>
      </c>
      <c r="CN71" s="438">
        <f t="shared" si="75"/>
        <v>0</v>
      </c>
      <c r="CO71" s="439">
        <f t="shared" si="76"/>
        <v>2</v>
      </c>
      <c r="CP71" s="438">
        <f t="shared" si="77"/>
        <v>2</v>
      </c>
      <c r="CQ71" s="440"/>
      <c r="CR71" s="440"/>
      <c r="CS71" s="440"/>
      <c r="CT71" s="440"/>
      <c r="CU71" s="440"/>
      <c r="CV71" s="440"/>
      <c r="CW71" s="440"/>
      <c r="CX71" s="441"/>
      <c r="CY71" s="441"/>
      <c r="CZ71" s="441"/>
      <c r="DA71" s="440"/>
      <c r="DB71" s="440"/>
      <c r="DC71" s="440"/>
      <c r="DD71" s="440"/>
      <c r="DE71" s="440"/>
      <c r="DF71" s="440"/>
      <c r="DG71" s="440"/>
      <c r="DH71" s="440"/>
      <c r="DI71" s="440"/>
      <c r="DJ71" s="440"/>
      <c r="DK71" s="440"/>
      <c r="DL71" s="440"/>
      <c r="DM71" s="440"/>
      <c r="DN71" s="440"/>
      <c r="DO71" s="440"/>
      <c r="DP71" s="440"/>
      <c r="DQ71" s="425">
        <f t="shared" si="78"/>
        <v>0</v>
      </c>
      <c r="DR71" s="442"/>
      <c r="DS71" s="442"/>
      <c r="DT71" s="440">
        <f t="shared" si="44"/>
        <v>1</v>
      </c>
      <c r="DU71" s="440">
        <f t="shared" si="45"/>
        <v>0</v>
      </c>
      <c r="DV71" s="440">
        <f t="shared" si="46"/>
        <v>0</v>
      </c>
      <c r="DW71" s="440">
        <f t="shared" si="47"/>
        <v>0</v>
      </c>
      <c r="DX71" s="427">
        <f t="shared" si="79"/>
        <v>1</v>
      </c>
      <c r="DY71" s="428">
        <f t="shared" si="80"/>
        <v>14.285714285714285</v>
      </c>
      <c r="DZ71" s="518">
        <v>1</v>
      </c>
      <c r="EA71" s="518"/>
      <c r="EB71" s="518"/>
      <c r="EC71" s="518"/>
      <c r="ED71" s="518"/>
      <c r="EE71" s="518"/>
      <c r="EF71" s="518"/>
      <c r="EG71" s="518"/>
      <c r="EH71" s="518"/>
      <c r="EI71" s="518"/>
      <c r="EJ71" s="518"/>
      <c r="EK71" s="518"/>
      <c r="EL71" s="518"/>
      <c r="EM71" s="518"/>
      <c r="EN71" s="518"/>
      <c r="EO71" s="518"/>
      <c r="EP71" s="518"/>
      <c r="EQ71" s="518"/>
      <c r="ER71" s="518"/>
      <c r="ES71" s="518"/>
      <c r="ET71" s="518"/>
      <c r="EU71" s="518"/>
      <c r="EV71" s="518"/>
      <c r="EW71" s="518"/>
      <c r="EX71" s="518"/>
      <c r="EY71" s="518"/>
      <c r="EZ71" s="431">
        <f t="shared" si="81"/>
        <v>1</v>
      </c>
      <c r="FB71" s="445">
        <f t="shared" si="82"/>
        <v>0</v>
      </c>
    </row>
    <row r="72" spans="1:158" s="395" customFormat="1" ht="27.75">
      <c r="A72" s="446">
        <v>61</v>
      </c>
      <c r="B72" s="446" t="str">
        <f>[1]เตรียมข้อมูล!B65</f>
        <v>วัดบ้านแหลมกรวด (อินทรประดิษฐ์)</v>
      </c>
      <c r="C72" s="446" t="str">
        <f>[1]เตรียมข้อมูล!C65</f>
        <v>ปากพะยูน</v>
      </c>
      <c r="D72" s="446"/>
      <c r="E72" s="384">
        <v>42</v>
      </c>
      <c r="F72" s="384">
        <v>4</v>
      </c>
      <c r="G72" s="384" t="s">
        <v>104</v>
      </c>
      <c r="H72" s="446">
        <v>14</v>
      </c>
      <c r="I72" s="447">
        <f t="shared" si="49"/>
        <v>1</v>
      </c>
      <c r="J72" s="446">
        <v>22</v>
      </c>
      <c r="K72" s="447">
        <f t="shared" si="50"/>
        <v>1</v>
      </c>
      <c r="L72" s="446">
        <v>19</v>
      </c>
      <c r="M72" s="447">
        <f t="shared" si="51"/>
        <v>1</v>
      </c>
      <c r="N72" s="446">
        <v>23</v>
      </c>
      <c r="O72" s="447">
        <f t="shared" si="52"/>
        <v>1</v>
      </c>
      <c r="P72" s="446">
        <v>17</v>
      </c>
      <c r="Q72" s="447">
        <f t="shared" si="53"/>
        <v>1</v>
      </c>
      <c r="R72" s="446">
        <v>27</v>
      </c>
      <c r="S72" s="447">
        <f t="shared" si="54"/>
        <v>1</v>
      </c>
      <c r="T72" s="446">
        <v>18</v>
      </c>
      <c r="U72" s="447">
        <f t="shared" si="55"/>
        <v>1</v>
      </c>
      <c r="V72" s="446">
        <v>17</v>
      </c>
      <c r="W72" s="447">
        <f t="shared" si="56"/>
        <v>1</v>
      </c>
      <c r="X72" s="448">
        <v>28</v>
      </c>
      <c r="Y72" s="447">
        <f t="shared" si="57"/>
        <v>1</v>
      </c>
      <c r="Z72" s="448">
        <v>22</v>
      </c>
      <c r="AA72" s="447">
        <f t="shared" si="58"/>
        <v>1</v>
      </c>
      <c r="AB72" s="448">
        <v>27</v>
      </c>
      <c r="AC72" s="447">
        <f t="shared" si="59"/>
        <v>1</v>
      </c>
      <c r="AD72" s="448"/>
      <c r="AE72" s="449"/>
      <c r="AF72" s="448"/>
      <c r="AG72" s="449"/>
      <c r="AH72" s="448"/>
      <c r="AI72" s="449"/>
      <c r="AJ72" s="450">
        <f t="shared" si="60"/>
        <v>234</v>
      </c>
      <c r="AK72" s="451">
        <f t="shared" si="61"/>
        <v>11</v>
      </c>
      <c r="AL72" s="446">
        <v>1</v>
      </c>
      <c r="AM72" s="446">
        <v>15</v>
      </c>
      <c r="AN72" s="451">
        <f t="shared" si="62"/>
        <v>16</v>
      </c>
      <c r="AO72" s="493">
        <f t="shared" si="63"/>
        <v>1</v>
      </c>
      <c r="AP72" s="494">
        <f>ROUND(((((I72+K72)*30)+(H72+J72))/50+(((M72+O72+Q72+U72+W72+S72)*40)+(L72+N72+P72+R72+T72+V72))/50+(Y72+AA72+AC72+AE72+AG72+AI72)*2),0)</f>
        <v>15</v>
      </c>
      <c r="AQ72" s="495">
        <f t="shared" si="64"/>
        <v>16</v>
      </c>
      <c r="AR72" s="496">
        <f t="shared" si="65"/>
        <v>0</v>
      </c>
      <c r="AS72" s="496">
        <f t="shared" si="66"/>
        <v>0</v>
      </c>
      <c r="AT72" s="496">
        <f t="shared" si="67"/>
        <v>0</v>
      </c>
      <c r="AU72" s="497">
        <f t="shared" si="68"/>
        <v>0</v>
      </c>
      <c r="AV72" s="446"/>
      <c r="AW72" s="446"/>
      <c r="AX72" s="446"/>
      <c r="AY72" s="446"/>
      <c r="AZ72" s="451">
        <f t="shared" si="69"/>
        <v>0</v>
      </c>
      <c r="BA72" s="455">
        <f t="shared" si="70"/>
        <v>0</v>
      </c>
      <c r="BB72" s="446"/>
      <c r="BC72" s="415"/>
      <c r="BD72" s="415">
        <f t="shared" si="71"/>
        <v>1</v>
      </c>
      <c r="BE72" s="415">
        <f t="shared" si="72"/>
        <v>6</v>
      </c>
      <c r="BF72" s="433"/>
      <c r="BG72" s="433"/>
      <c r="BH72" s="433">
        <v>0</v>
      </c>
      <c r="BI72" s="433">
        <v>1</v>
      </c>
      <c r="BJ72" s="433">
        <v>3</v>
      </c>
      <c r="BK72" s="433">
        <v>2</v>
      </c>
      <c r="BL72" s="433">
        <v>2</v>
      </c>
      <c r="BM72" s="433" t="s">
        <v>503</v>
      </c>
      <c r="BN72" s="433">
        <v>1</v>
      </c>
      <c r="BO72" s="434" t="s">
        <v>503</v>
      </c>
      <c r="BP72" s="434" t="s">
        <v>503</v>
      </c>
      <c r="BQ72" s="434" t="s">
        <v>503</v>
      </c>
      <c r="BR72" s="433">
        <v>1</v>
      </c>
      <c r="BS72" s="433" t="s">
        <v>503</v>
      </c>
      <c r="BT72" s="433">
        <v>1</v>
      </c>
      <c r="BU72" s="433" t="s">
        <v>503</v>
      </c>
      <c r="BV72" s="433" t="s">
        <v>503</v>
      </c>
      <c r="BW72" s="433" t="s">
        <v>503</v>
      </c>
      <c r="BX72" s="433">
        <v>1</v>
      </c>
      <c r="BY72" s="433">
        <v>1</v>
      </c>
      <c r="BZ72" s="433" t="s">
        <v>503</v>
      </c>
      <c r="CA72" s="433">
        <v>1</v>
      </c>
      <c r="CB72" s="433" t="s">
        <v>503</v>
      </c>
      <c r="CC72" s="433">
        <v>1</v>
      </c>
      <c r="CD72" s="433"/>
      <c r="CE72" s="433"/>
      <c r="CF72" s="433"/>
      <c r="CG72" s="433"/>
      <c r="CH72" s="435">
        <v>0</v>
      </c>
      <c r="CI72" s="435"/>
      <c r="CJ72" s="436">
        <f t="shared" si="73"/>
        <v>15</v>
      </c>
      <c r="CK72" s="433">
        <f t="shared" si="38"/>
        <v>1</v>
      </c>
      <c r="CL72" s="433">
        <f t="shared" si="39"/>
        <v>15</v>
      </c>
      <c r="CM72" s="437">
        <f t="shared" si="74"/>
        <v>16</v>
      </c>
      <c r="CN72" s="438">
        <f t="shared" si="75"/>
        <v>-1</v>
      </c>
      <c r="CO72" s="439">
        <f t="shared" si="76"/>
        <v>0</v>
      </c>
      <c r="CP72" s="438">
        <f t="shared" si="77"/>
        <v>-1</v>
      </c>
      <c r="CQ72" s="440"/>
      <c r="CR72" s="440"/>
      <c r="CS72" s="440"/>
      <c r="CT72" s="440"/>
      <c r="CU72" s="440"/>
      <c r="CV72" s="440"/>
      <c r="CW72" s="440"/>
      <c r="CX72" s="441"/>
      <c r="CY72" s="441"/>
      <c r="CZ72" s="441"/>
      <c r="DA72" s="440"/>
      <c r="DB72" s="440"/>
      <c r="DC72" s="440"/>
      <c r="DD72" s="440"/>
      <c r="DE72" s="440"/>
      <c r="DF72" s="440"/>
      <c r="DG72" s="440"/>
      <c r="DH72" s="440"/>
      <c r="DI72" s="440"/>
      <c r="DJ72" s="440"/>
      <c r="DK72" s="440"/>
      <c r="DL72" s="440"/>
      <c r="DM72" s="440"/>
      <c r="DN72" s="440"/>
      <c r="DO72" s="440"/>
      <c r="DP72" s="440"/>
      <c r="DQ72" s="425">
        <f t="shared" si="78"/>
        <v>0</v>
      </c>
      <c r="DR72" s="442"/>
      <c r="DS72" s="442"/>
      <c r="DT72" s="440">
        <f t="shared" si="44"/>
        <v>0</v>
      </c>
      <c r="DU72" s="440">
        <f t="shared" si="45"/>
        <v>0</v>
      </c>
      <c r="DV72" s="440">
        <f t="shared" si="46"/>
        <v>0</v>
      </c>
      <c r="DW72" s="440">
        <f t="shared" si="47"/>
        <v>0</v>
      </c>
      <c r="DX72" s="427">
        <f t="shared" si="79"/>
        <v>-1</v>
      </c>
      <c r="DY72" s="428">
        <f t="shared" si="80"/>
        <v>-6.25</v>
      </c>
      <c r="DZ72" s="518"/>
      <c r="EA72" s="520"/>
      <c r="EB72" s="520"/>
      <c r="EC72" s="520"/>
      <c r="ED72" s="520"/>
      <c r="EE72" s="520"/>
      <c r="EF72" s="520"/>
      <c r="EG72" s="520"/>
      <c r="EH72" s="520"/>
      <c r="EI72" s="520"/>
      <c r="EJ72" s="520"/>
      <c r="EK72" s="520"/>
      <c r="EL72" s="520"/>
      <c r="EM72" s="520"/>
      <c r="EN72" s="520"/>
      <c r="EO72" s="520"/>
      <c r="EP72" s="520"/>
      <c r="EQ72" s="520"/>
      <c r="ER72" s="520"/>
      <c r="ES72" s="520"/>
      <c r="ET72" s="520"/>
      <c r="EU72" s="520"/>
      <c r="EV72" s="520"/>
      <c r="EW72" s="520"/>
      <c r="EX72" s="520"/>
      <c r="EY72" s="520"/>
      <c r="EZ72" s="431">
        <f t="shared" si="81"/>
        <v>0</v>
      </c>
      <c r="FB72" s="445">
        <f t="shared" si="82"/>
        <v>0</v>
      </c>
    </row>
    <row r="73" spans="1:158" s="395" customFormat="1">
      <c r="A73" s="446">
        <v>62</v>
      </c>
      <c r="B73" s="446" t="str">
        <f>[1]เตรียมข้อมูล!B66</f>
        <v>บ้านควนนกหว้า</v>
      </c>
      <c r="C73" s="446" t="str">
        <f>[1]เตรียมข้อมูล!C66</f>
        <v>ปากพะยูน</v>
      </c>
      <c r="D73" s="446"/>
      <c r="E73" s="384">
        <v>34</v>
      </c>
      <c r="F73" s="384">
        <v>4</v>
      </c>
      <c r="G73" s="384" t="s">
        <v>104</v>
      </c>
      <c r="H73" s="446">
        <v>25</v>
      </c>
      <c r="I73" s="447">
        <f t="shared" ref="I73:I104" si="85">IF(H73=0,0,IF(H73&lt;10,1,IF(MOD(H73,30)&lt;10,ROUNDDOWN(H73/30,0),ROUNDUP(H73/30,0))))</f>
        <v>1</v>
      </c>
      <c r="J73" s="446">
        <v>23</v>
      </c>
      <c r="K73" s="447">
        <f t="shared" ref="K73:K104" si="86">IF(J73=0,0,IF(J73&lt;10,1,IF(MOD(J73,30)&lt;10,ROUNDDOWN(J73/30,0),ROUNDUP(J73/30,0))))</f>
        <v>1</v>
      </c>
      <c r="L73" s="446">
        <v>22</v>
      </c>
      <c r="M73" s="447">
        <f t="shared" ref="M73:M104" si="87">IF(L73=0,0,IF(L73&lt;10,1,IF(MOD(L73,40)&lt;10,ROUNDDOWN(L73/40,0),ROUNDUP(L73/40,0))))</f>
        <v>1</v>
      </c>
      <c r="N73" s="446">
        <v>20</v>
      </c>
      <c r="O73" s="447">
        <f t="shared" ref="O73:O104" si="88">IF(N73=0,0,IF(N73&lt;10,1,IF(MOD(N73,40)&lt;10,ROUNDDOWN(N73/40,0),ROUNDUP(N73/40,0))))</f>
        <v>1</v>
      </c>
      <c r="P73" s="446">
        <v>17</v>
      </c>
      <c r="Q73" s="447">
        <f t="shared" ref="Q73:Q104" si="89">IF(P73=0,0,IF(P73&lt;10,1,IF(MOD(P73,40)&lt;10,ROUNDDOWN(P73/40,0),ROUNDUP(P73/40,0))))</f>
        <v>1</v>
      </c>
      <c r="R73" s="446">
        <v>17</v>
      </c>
      <c r="S73" s="447">
        <f t="shared" ref="S73:S104" si="90">IF(R73=0,0,IF(R73&lt;10,1,IF(MOD(R73,40)&lt;10,ROUNDDOWN(R73/40,0),ROUNDUP(R73/40,0))))</f>
        <v>1</v>
      </c>
      <c r="T73" s="446">
        <v>20</v>
      </c>
      <c r="U73" s="447">
        <f t="shared" ref="U73:U104" si="91">IF(T73=0,0,IF(T73&lt;10,1,IF(MOD(T73,40)&lt;10,ROUNDDOWN(T73/40,0),ROUNDUP(T73/40,0))))</f>
        <v>1</v>
      </c>
      <c r="V73" s="446">
        <v>15</v>
      </c>
      <c r="W73" s="447">
        <f t="shared" ref="W73:W104" si="92">IF(V73=0,0,IF(V73&lt;10,1,IF(MOD(V73,40)&lt;10,ROUNDDOWN(V73/40,0),ROUNDUP(V73/40,0))))</f>
        <v>1</v>
      </c>
      <c r="X73" s="448">
        <v>0</v>
      </c>
      <c r="Y73" s="447">
        <f t="shared" ref="Y73:Y104" si="93">IF(X73=0,0,IF(X73&lt;10,1,IF(MOD(X73,40)&lt;10,ROUNDDOWN(X73/40,0),ROUNDUP(X73/40,0))))</f>
        <v>0</v>
      </c>
      <c r="Z73" s="448">
        <v>0</v>
      </c>
      <c r="AA73" s="447">
        <f t="shared" ref="AA73:AA104" si="94">IF(Z73=0,0,IF(Z73&lt;10,1,IF(MOD(Z73,40)&lt;10,ROUNDDOWN(Z73/40,0),ROUNDUP(Z73/40,0))))</f>
        <v>0</v>
      </c>
      <c r="AB73" s="448">
        <v>0</v>
      </c>
      <c r="AC73" s="447">
        <f t="shared" ref="AC73:AC104" si="95">IF(AB73=0,0,IF(AB73&lt;10,1,IF(MOD(AB73,40)&lt;10,ROUNDDOWN(AB73/40,0),ROUNDUP(AB73/40,0))))</f>
        <v>0</v>
      </c>
      <c r="AD73" s="448"/>
      <c r="AE73" s="449"/>
      <c r="AF73" s="448"/>
      <c r="AG73" s="449"/>
      <c r="AH73" s="448"/>
      <c r="AI73" s="449"/>
      <c r="AJ73" s="450">
        <f t="shared" ref="AJ73:AJ104" si="96">SUM(H73)+T73+V73+X73+Z73+AB73+AD73+AF73+AH73+J73+L73+N73+P73+R73</f>
        <v>159</v>
      </c>
      <c r="AK73" s="451">
        <f t="shared" ref="AK73:AK104" si="97">SUM(I73+U73+W73+Y73+AA73+AC73+AE73+AG73+AI73+K73+M73+O73+Q73+S73)</f>
        <v>8</v>
      </c>
      <c r="AL73" s="446">
        <v>1</v>
      </c>
      <c r="AM73" s="446">
        <v>9</v>
      </c>
      <c r="AN73" s="451">
        <f t="shared" ref="AN73:AN104" si="98">SUM(AL73:AM73)</f>
        <v>10</v>
      </c>
      <c r="AO73" s="493">
        <f t="shared" ref="AO73:AO104" si="99">IF(AJ73&lt;=0,0,IF(AJ73&lt;=359,1,IF(AJ73&lt;=719,2,IF(AJ73&lt;=1079,3,IF(AJ73&lt;=1679,4,IF(AJ73&lt;=1680,5,IF(AJ73&lt;=1680,1,5)))))))</f>
        <v>1</v>
      </c>
      <c r="AP73" s="494">
        <f>ROUND(((((I73+K73)*30)+(H73+J73))/50+(((M73+O73+Q73+U73+W73+S73)*40)+(L73+N73+P73+R73+T73+V73))/50+(Y73+AA73+AC73+AE73+AG73+AI73)*2),0)</f>
        <v>9</v>
      </c>
      <c r="AQ73" s="495">
        <f t="shared" ref="AQ73:AQ104" si="100">SUM(AO73:AP73)</f>
        <v>10</v>
      </c>
      <c r="AR73" s="496">
        <f t="shared" ref="AR73:AR104" si="101">SUM(AL73)-AO73</f>
        <v>0</v>
      </c>
      <c r="AS73" s="496">
        <f t="shared" ref="AS73:AS104" si="102">SUM(AM73)-AP73</f>
        <v>0</v>
      </c>
      <c r="AT73" s="496">
        <f t="shared" ref="AT73:AT104" si="103">SUM(AN73)-AQ73</f>
        <v>0</v>
      </c>
      <c r="AU73" s="497">
        <f t="shared" ref="AU73:AU104" si="104">SUM(AT73)/AQ73*100</f>
        <v>0</v>
      </c>
      <c r="AV73" s="446"/>
      <c r="AW73" s="446"/>
      <c r="AX73" s="446"/>
      <c r="AY73" s="446"/>
      <c r="AZ73" s="451">
        <f t="shared" ref="AZ73:AZ104" si="105">SUM(AT73)-AV73-AW73+AX73+AY73</f>
        <v>0</v>
      </c>
      <c r="BA73" s="455">
        <f t="shared" si="70"/>
        <v>0</v>
      </c>
      <c r="BB73" s="446"/>
      <c r="BC73" s="415"/>
      <c r="BD73" s="415">
        <f t="shared" si="71"/>
        <v>1</v>
      </c>
      <c r="BE73" s="415">
        <f t="shared" si="72"/>
        <v>0</v>
      </c>
      <c r="BF73" s="433"/>
      <c r="BG73" s="433"/>
      <c r="BH73" s="433">
        <v>1</v>
      </c>
      <c r="BI73" s="433">
        <v>2</v>
      </c>
      <c r="BJ73" s="433">
        <v>2</v>
      </c>
      <c r="BK73" s="433">
        <v>1</v>
      </c>
      <c r="BL73" s="433">
        <v>1</v>
      </c>
      <c r="BM73" s="433">
        <v>0</v>
      </c>
      <c r="BN73" s="433">
        <v>1</v>
      </c>
      <c r="BO73" s="434">
        <v>0</v>
      </c>
      <c r="BP73" s="434">
        <v>0</v>
      </c>
      <c r="BQ73" s="434">
        <v>0</v>
      </c>
      <c r="BR73" s="433">
        <v>1</v>
      </c>
      <c r="BS73" s="433">
        <v>0</v>
      </c>
      <c r="BT73" s="433">
        <v>0</v>
      </c>
      <c r="BU73" s="433">
        <v>0</v>
      </c>
      <c r="BV73" s="433">
        <v>0</v>
      </c>
      <c r="BW73" s="433">
        <v>0</v>
      </c>
      <c r="BX73" s="433">
        <v>0</v>
      </c>
      <c r="BY73" s="433">
        <v>0</v>
      </c>
      <c r="BZ73" s="433">
        <v>0</v>
      </c>
      <c r="CA73" s="433">
        <v>1</v>
      </c>
      <c r="CB73" s="433"/>
      <c r="CC73" s="433"/>
      <c r="CD73" s="433"/>
      <c r="CE73" s="433"/>
      <c r="CF73" s="433"/>
      <c r="CG73" s="433"/>
      <c r="CH73" s="435">
        <v>0</v>
      </c>
      <c r="CI73" s="435"/>
      <c r="CJ73" s="436">
        <f t="shared" si="73"/>
        <v>10</v>
      </c>
      <c r="CK73" s="433">
        <f t="shared" si="38"/>
        <v>1</v>
      </c>
      <c r="CL73" s="433">
        <f t="shared" si="39"/>
        <v>9</v>
      </c>
      <c r="CM73" s="437">
        <f t="shared" si="74"/>
        <v>10</v>
      </c>
      <c r="CN73" s="438">
        <f t="shared" si="75"/>
        <v>0</v>
      </c>
      <c r="CO73" s="439">
        <f t="shared" si="76"/>
        <v>0</v>
      </c>
      <c r="CP73" s="438">
        <f t="shared" si="77"/>
        <v>0</v>
      </c>
      <c r="CQ73" s="440"/>
      <c r="CR73" s="440"/>
      <c r="CS73" s="440"/>
      <c r="CT73" s="440"/>
      <c r="CU73" s="440"/>
      <c r="CV73" s="440"/>
      <c r="CW73" s="440"/>
      <c r="CX73" s="441"/>
      <c r="CY73" s="441"/>
      <c r="CZ73" s="441"/>
      <c r="DA73" s="440"/>
      <c r="DB73" s="440"/>
      <c r="DC73" s="440"/>
      <c r="DD73" s="440"/>
      <c r="DE73" s="440"/>
      <c r="DF73" s="440"/>
      <c r="DG73" s="440"/>
      <c r="DH73" s="440"/>
      <c r="DI73" s="440"/>
      <c r="DJ73" s="440"/>
      <c r="DK73" s="440"/>
      <c r="DL73" s="440"/>
      <c r="DM73" s="440"/>
      <c r="DN73" s="440"/>
      <c r="DO73" s="440"/>
      <c r="DP73" s="440"/>
      <c r="DQ73" s="425">
        <f t="shared" si="78"/>
        <v>0</v>
      </c>
      <c r="DR73" s="442"/>
      <c r="DS73" s="442"/>
      <c r="DT73" s="440">
        <f t="shared" si="44"/>
        <v>0</v>
      </c>
      <c r="DU73" s="440">
        <f t="shared" si="45"/>
        <v>0</v>
      </c>
      <c r="DV73" s="440">
        <f t="shared" si="46"/>
        <v>0</v>
      </c>
      <c r="DW73" s="440">
        <f t="shared" si="47"/>
        <v>0</v>
      </c>
      <c r="DX73" s="427">
        <f t="shared" si="79"/>
        <v>0</v>
      </c>
      <c r="DY73" s="428">
        <f t="shared" si="80"/>
        <v>0</v>
      </c>
      <c r="DZ73" s="518"/>
      <c r="EA73" s="518"/>
      <c r="EB73" s="518"/>
      <c r="EC73" s="518"/>
      <c r="ED73" s="518"/>
      <c r="EE73" s="518"/>
      <c r="EF73" s="518"/>
      <c r="EG73" s="518"/>
      <c r="EH73" s="518"/>
      <c r="EI73" s="518"/>
      <c r="EJ73" s="518"/>
      <c r="EK73" s="518"/>
      <c r="EL73" s="518"/>
      <c r="EM73" s="518"/>
      <c r="EN73" s="518"/>
      <c r="EO73" s="518"/>
      <c r="EP73" s="518"/>
      <c r="EQ73" s="518"/>
      <c r="ER73" s="518"/>
      <c r="ES73" s="518"/>
      <c r="ET73" s="518"/>
      <c r="EU73" s="518"/>
      <c r="EV73" s="518"/>
      <c r="EW73" s="518"/>
      <c r="EX73" s="518"/>
      <c r="EY73" s="518"/>
      <c r="EZ73" s="431">
        <f t="shared" si="81"/>
        <v>0</v>
      </c>
      <c r="FB73" s="445">
        <f t="shared" si="82"/>
        <v>0</v>
      </c>
    </row>
    <row r="74" spans="1:158" s="395" customFormat="1">
      <c r="A74" s="446">
        <v>63</v>
      </c>
      <c r="B74" s="446">
        <f>[1]เตรียมข้อมูล!B67</f>
        <v>0</v>
      </c>
      <c r="C74" s="446">
        <f>[1]เตรียมข้อมูล!C67</f>
        <v>0</v>
      </c>
      <c r="D74" s="446"/>
      <c r="E74" s="384"/>
      <c r="F74" s="384"/>
      <c r="G74" s="384"/>
      <c r="H74" s="446">
        <v>0</v>
      </c>
      <c r="I74" s="447">
        <f t="shared" si="85"/>
        <v>0</v>
      </c>
      <c r="J74" s="446">
        <v>0</v>
      </c>
      <c r="K74" s="447">
        <f t="shared" si="86"/>
        <v>0</v>
      </c>
      <c r="L74" s="446">
        <v>0</v>
      </c>
      <c r="M74" s="447">
        <f t="shared" si="87"/>
        <v>0</v>
      </c>
      <c r="N74" s="446">
        <v>0</v>
      </c>
      <c r="O74" s="447">
        <f t="shared" si="88"/>
        <v>0</v>
      </c>
      <c r="P74" s="446">
        <v>0</v>
      </c>
      <c r="Q74" s="447">
        <f t="shared" si="89"/>
        <v>0</v>
      </c>
      <c r="R74" s="446">
        <v>0</v>
      </c>
      <c r="S74" s="447">
        <f t="shared" si="90"/>
        <v>0</v>
      </c>
      <c r="T74" s="446">
        <v>0</v>
      </c>
      <c r="U74" s="447">
        <f t="shared" si="91"/>
        <v>0</v>
      </c>
      <c r="V74" s="446">
        <v>0</v>
      </c>
      <c r="W74" s="447">
        <f t="shared" si="92"/>
        <v>0</v>
      </c>
      <c r="X74" s="448">
        <v>0</v>
      </c>
      <c r="Y74" s="447">
        <f t="shared" si="93"/>
        <v>0</v>
      </c>
      <c r="Z74" s="448">
        <v>0</v>
      </c>
      <c r="AA74" s="447">
        <f t="shared" si="94"/>
        <v>0</v>
      </c>
      <c r="AB74" s="448">
        <v>0</v>
      </c>
      <c r="AC74" s="447">
        <f t="shared" si="95"/>
        <v>0</v>
      </c>
      <c r="AD74" s="448"/>
      <c r="AE74" s="449"/>
      <c r="AF74" s="448"/>
      <c r="AG74" s="449"/>
      <c r="AH74" s="448"/>
      <c r="AI74" s="449"/>
      <c r="AJ74" s="450">
        <f t="shared" si="96"/>
        <v>0</v>
      </c>
      <c r="AK74" s="451">
        <f t="shared" si="97"/>
        <v>0</v>
      </c>
      <c r="AL74" s="446">
        <v>25</v>
      </c>
      <c r="AM74" s="446">
        <v>315</v>
      </c>
      <c r="AN74" s="451">
        <f t="shared" si="98"/>
        <v>340</v>
      </c>
      <c r="AO74" s="493">
        <f t="shared" si="99"/>
        <v>0</v>
      </c>
      <c r="AP74" s="498">
        <f>IF((H74+J74+L74+N74+P74+R74+T74+V74)&lt;=0,0,IF((H74+J74+L74+N74+P74+R74+T74+V74)&lt;=20,1,IF((H74+J74+L74+N74+P74+R74+T74+V74)&lt;=40,2,IF((H74+J74+L74+N74+P74+R74+T74+V74)&lt;=60,3,IF((H74+J74+L74+N74+P74+R74+T74+V74)&lt;=80,4,IF((H74+J74+L74+N74+P74+R74+T74+V74)&lt;=100,5,IF((H74+J74+L74+N74+P74+R74+T74+V74)&lt;=120,6,0)))))))+((Y74+AA74+AC74+AE74+AG74+AI74)*2)</f>
        <v>0</v>
      </c>
      <c r="AQ74" s="495">
        <f t="shared" si="100"/>
        <v>0</v>
      </c>
      <c r="AR74" s="496">
        <f t="shared" si="101"/>
        <v>25</v>
      </c>
      <c r="AS74" s="496">
        <f t="shared" si="102"/>
        <v>315</v>
      </c>
      <c r="AT74" s="496">
        <f t="shared" si="103"/>
        <v>340</v>
      </c>
      <c r="AU74" s="497" t="e">
        <f t="shared" si="104"/>
        <v>#DIV/0!</v>
      </c>
      <c r="AV74" s="446"/>
      <c r="AW74" s="446">
        <v>2</v>
      </c>
      <c r="AX74" s="446">
        <v>1</v>
      </c>
      <c r="AY74" s="446"/>
      <c r="AZ74" s="451">
        <f t="shared" si="105"/>
        <v>339</v>
      </c>
      <c r="BA74" s="455" t="e">
        <f t="shared" si="70"/>
        <v>#DIV/0!</v>
      </c>
      <c r="BB74" s="446"/>
      <c r="BC74" s="415"/>
      <c r="BD74" s="415">
        <f t="shared" si="71"/>
        <v>0</v>
      </c>
      <c r="BE74" s="415">
        <f t="shared" si="72"/>
        <v>0</v>
      </c>
      <c r="BF74" s="433"/>
      <c r="BG74" s="433"/>
      <c r="BH74" s="433">
        <v>0</v>
      </c>
      <c r="BI74" s="433"/>
      <c r="BJ74" s="433"/>
      <c r="BK74" s="433"/>
      <c r="BL74" s="433"/>
      <c r="BM74" s="433"/>
      <c r="BN74" s="433"/>
      <c r="BO74" s="434"/>
      <c r="BP74" s="434"/>
      <c r="BQ74" s="434"/>
      <c r="BR74" s="433"/>
      <c r="BS74" s="433"/>
      <c r="BT74" s="433"/>
      <c r="BU74" s="433"/>
      <c r="BV74" s="433"/>
      <c r="BW74" s="433"/>
      <c r="BX74" s="433"/>
      <c r="BY74" s="433"/>
      <c r="BZ74" s="433"/>
      <c r="CA74" s="433"/>
      <c r="CB74" s="433"/>
      <c r="CC74" s="433"/>
      <c r="CD74" s="433"/>
      <c r="CE74" s="433"/>
      <c r="CF74" s="433"/>
      <c r="CG74" s="433"/>
      <c r="CH74" s="435"/>
      <c r="CI74" s="435"/>
      <c r="CJ74" s="436">
        <f t="shared" si="73"/>
        <v>0</v>
      </c>
      <c r="CK74" s="433">
        <f t="shared" si="38"/>
        <v>0</v>
      </c>
      <c r="CL74" s="433">
        <f t="shared" si="39"/>
        <v>0</v>
      </c>
      <c r="CM74" s="437">
        <f t="shared" si="74"/>
        <v>0</v>
      </c>
      <c r="CN74" s="438">
        <f t="shared" si="75"/>
        <v>0</v>
      </c>
      <c r="CO74" s="439">
        <f t="shared" si="76"/>
        <v>0</v>
      </c>
      <c r="CP74" s="438">
        <f t="shared" si="77"/>
        <v>0</v>
      </c>
      <c r="CQ74" s="440"/>
      <c r="CR74" s="440"/>
      <c r="CS74" s="440"/>
      <c r="CT74" s="440"/>
      <c r="CU74" s="440"/>
      <c r="CV74" s="440"/>
      <c r="CW74" s="440"/>
      <c r="CX74" s="441"/>
      <c r="CY74" s="441"/>
      <c r="CZ74" s="441"/>
      <c r="DA74" s="440"/>
      <c r="DB74" s="440"/>
      <c r="DC74" s="440"/>
      <c r="DD74" s="440"/>
      <c r="DE74" s="440"/>
      <c r="DF74" s="440"/>
      <c r="DG74" s="440"/>
      <c r="DH74" s="440"/>
      <c r="DI74" s="440"/>
      <c r="DJ74" s="440"/>
      <c r="DK74" s="440"/>
      <c r="DL74" s="440"/>
      <c r="DM74" s="440"/>
      <c r="DN74" s="440"/>
      <c r="DO74" s="440"/>
      <c r="DP74" s="440"/>
      <c r="DQ74" s="425">
        <f t="shared" si="78"/>
        <v>0</v>
      </c>
      <c r="DR74" s="442"/>
      <c r="DS74" s="442"/>
      <c r="DT74" s="440">
        <f t="shared" si="44"/>
        <v>0</v>
      </c>
      <c r="DU74" s="440">
        <f t="shared" si="45"/>
        <v>2</v>
      </c>
      <c r="DV74" s="440">
        <f t="shared" si="46"/>
        <v>1</v>
      </c>
      <c r="DW74" s="440">
        <f t="shared" si="47"/>
        <v>0</v>
      </c>
      <c r="DX74" s="427">
        <f t="shared" si="79"/>
        <v>-1</v>
      </c>
      <c r="DY74" s="428" t="e">
        <f t="shared" si="80"/>
        <v>#DIV/0!</v>
      </c>
      <c r="DZ74" s="518"/>
      <c r="EA74" s="518"/>
      <c r="EB74" s="518"/>
      <c r="EC74" s="518"/>
      <c r="ED74" s="518"/>
      <c r="EE74" s="518"/>
      <c r="EF74" s="518"/>
      <c r="EG74" s="518"/>
      <c r="EH74" s="518"/>
      <c r="EI74" s="518"/>
      <c r="EJ74" s="518"/>
      <c r="EK74" s="518"/>
      <c r="EL74" s="518"/>
      <c r="EM74" s="518"/>
      <c r="EN74" s="518"/>
      <c r="EO74" s="518"/>
      <c r="EP74" s="518"/>
      <c r="EQ74" s="518"/>
      <c r="ER74" s="518"/>
      <c r="ES74" s="518"/>
      <c r="ET74" s="518"/>
      <c r="EU74" s="518"/>
      <c r="EV74" s="518"/>
      <c r="EW74" s="518"/>
      <c r="EX74" s="518"/>
      <c r="EY74" s="518"/>
      <c r="EZ74" s="431">
        <f t="shared" si="81"/>
        <v>0</v>
      </c>
      <c r="FB74" s="445">
        <f t="shared" si="82"/>
        <v>0</v>
      </c>
    </row>
    <row r="75" spans="1:158" s="395" customFormat="1">
      <c r="A75" s="446">
        <v>64</v>
      </c>
      <c r="B75" s="446" t="str">
        <f>[1]เตรียมข้อมูล!B68</f>
        <v>บ้านพน</v>
      </c>
      <c r="C75" s="446" t="str">
        <f>[1]เตรียมข้อมูล!C68</f>
        <v>กงหรา</v>
      </c>
      <c r="D75" s="446"/>
      <c r="E75" s="384">
        <v>27</v>
      </c>
      <c r="F75" s="384">
        <v>4</v>
      </c>
      <c r="G75" s="384" t="s">
        <v>104</v>
      </c>
      <c r="H75" s="446">
        <v>19</v>
      </c>
      <c r="I75" s="447">
        <f t="shared" si="85"/>
        <v>1</v>
      </c>
      <c r="J75" s="446">
        <v>11</v>
      </c>
      <c r="K75" s="447">
        <f t="shared" si="86"/>
        <v>1</v>
      </c>
      <c r="L75" s="446">
        <v>23</v>
      </c>
      <c r="M75" s="447">
        <f t="shared" si="87"/>
        <v>1</v>
      </c>
      <c r="N75" s="446">
        <v>13</v>
      </c>
      <c r="O75" s="447">
        <f t="shared" si="88"/>
        <v>1</v>
      </c>
      <c r="P75" s="446">
        <v>16</v>
      </c>
      <c r="Q75" s="447">
        <f t="shared" si="89"/>
        <v>1</v>
      </c>
      <c r="R75" s="446">
        <v>9</v>
      </c>
      <c r="S75" s="447">
        <f t="shared" si="90"/>
        <v>1</v>
      </c>
      <c r="T75" s="446">
        <v>16</v>
      </c>
      <c r="U75" s="447">
        <f t="shared" si="91"/>
        <v>1</v>
      </c>
      <c r="V75" s="446">
        <v>21</v>
      </c>
      <c r="W75" s="447">
        <f t="shared" si="92"/>
        <v>1</v>
      </c>
      <c r="X75" s="448">
        <v>0</v>
      </c>
      <c r="Y75" s="447">
        <f t="shared" si="93"/>
        <v>0</v>
      </c>
      <c r="Z75" s="448">
        <v>0</v>
      </c>
      <c r="AA75" s="447">
        <f t="shared" si="94"/>
        <v>0</v>
      </c>
      <c r="AB75" s="448">
        <v>0</v>
      </c>
      <c r="AC75" s="447">
        <f t="shared" si="95"/>
        <v>0</v>
      </c>
      <c r="AD75" s="448"/>
      <c r="AE75" s="449"/>
      <c r="AF75" s="448"/>
      <c r="AG75" s="449"/>
      <c r="AH75" s="448"/>
      <c r="AI75" s="449"/>
      <c r="AJ75" s="450">
        <f t="shared" si="96"/>
        <v>128</v>
      </c>
      <c r="AK75" s="451">
        <f t="shared" si="97"/>
        <v>8</v>
      </c>
      <c r="AL75" s="446">
        <v>1</v>
      </c>
      <c r="AM75" s="446">
        <v>9</v>
      </c>
      <c r="AN75" s="451">
        <f t="shared" si="98"/>
        <v>10</v>
      </c>
      <c r="AO75" s="493">
        <f t="shared" si="99"/>
        <v>1</v>
      </c>
      <c r="AP75" s="494">
        <f t="shared" ref="AP75:AP85" si="106">ROUND(((((I75+K75)*30)+(H75+J75))/50+(((M75+O75+Q75+U75+W75+S75)*40)+(L75+N75+P75+R75+T75+V75))/50+(Y75+AA75+AC75+AE75+AG75+AI75)*2),0)</f>
        <v>9</v>
      </c>
      <c r="AQ75" s="495">
        <f t="shared" si="100"/>
        <v>10</v>
      </c>
      <c r="AR75" s="496">
        <f t="shared" si="101"/>
        <v>0</v>
      </c>
      <c r="AS75" s="496">
        <f t="shared" si="102"/>
        <v>0</v>
      </c>
      <c r="AT75" s="496">
        <f t="shared" si="103"/>
        <v>0</v>
      </c>
      <c r="AU75" s="497">
        <f t="shared" si="104"/>
        <v>0</v>
      </c>
      <c r="AV75" s="446"/>
      <c r="AW75" s="446"/>
      <c r="AX75" s="446"/>
      <c r="AY75" s="446"/>
      <c r="AZ75" s="451">
        <f t="shared" si="105"/>
        <v>0</v>
      </c>
      <c r="BA75" s="455">
        <f t="shared" si="70"/>
        <v>0</v>
      </c>
      <c r="BB75" s="446"/>
      <c r="BC75" s="415"/>
      <c r="BD75" s="415">
        <f t="shared" si="71"/>
        <v>1</v>
      </c>
      <c r="BE75" s="415">
        <f t="shared" si="72"/>
        <v>0</v>
      </c>
      <c r="BF75" s="433"/>
      <c r="BG75" s="433"/>
      <c r="BH75" s="433">
        <v>1</v>
      </c>
      <c r="BI75" s="433">
        <v>2</v>
      </c>
      <c r="BJ75" s="433">
        <v>2</v>
      </c>
      <c r="BK75" s="433">
        <v>1</v>
      </c>
      <c r="BL75" s="433">
        <v>1</v>
      </c>
      <c r="BM75" s="433"/>
      <c r="BN75" s="433">
        <v>1</v>
      </c>
      <c r="BO75" s="434"/>
      <c r="BP75" s="434"/>
      <c r="BQ75" s="434"/>
      <c r="BR75" s="433"/>
      <c r="BS75" s="433"/>
      <c r="BT75" s="433">
        <v>1</v>
      </c>
      <c r="BU75" s="433"/>
      <c r="BV75" s="433"/>
      <c r="BW75" s="433"/>
      <c r="BX75" s="433"/>
      <c r="BY75" s="433"/>
      <c r="BZ75" s="433"/>
      <c r="CA75" s="433">
        <v>1</v>
      </c>
      <c r="CB75" s="433"/>
      <c r="CC75" s="433"/>
      <c r="CD75" s="433"/>
      <c r="CE75" s="433"/>
      <c r="CF75" s="433"/>
      <c r="CG75" s="433"/>
      <c r="CH75" s="435">
        <v>0</v>
      </c>
      <c r="CI75" s="435"/>
      <c r="CJ75" s="436">
        <f t="shared" si="73"/>
        <v>10</v>
      </c>
      <c r="CK75" s="433">
        <f t="shared" si="38"/>
        <v>1</v>
      </c>
      <c r="CL75" s="433">
        <f t="shared" si="39"/>
        <v>9</v>
      </c>
      <c r="CM75" s="437">
        <f t="shared" si="74"/>
        <v>10</v>
      </c>
      <c r="CN75" s="438">
        <f t="shared" si="75"/>
        <v>0</v>
      </c>
      <c r="CO75" s="439">
        <f t="shared" si="76"/>
        <v>0</v>
      </c>
      <c r="CP75" s="438">
        <f t="shared" si="77"/>
        <v>0</v>
      </c>
      <c r="CQ75" s="440"/>
      <c r="CR75" s="440"/>
      <c r="CS75" s="440"/>
      <c r="CT75" s="440"/>
      <c r="CU75" s="440"/>
      <c r="CV75" s="440"/>
      <c r="CW75" s="440"/>
      <c r="CX75" s="441"/>
      <c r="CY75" s="441"/>
      <c r="CZ75" s="441"/>
      <c r="DA75" s="440"/>
      <c r="DB75" s="440"/>
      <c r="DC75" s="440"/>
      <c r="DD75" s="440"/>
      <c r="DE75" s="440"/>
      <c r="DF75" s="440"/>
      <c r="DG75" s="440"/>
      <c r="DH75" s="440"/>
      <c r="DI75" s="440"/>
      <c r="DJ75" s="440"/>
      <c r="DK75" s="440"/>
      <c r="DL75" s="440"/>
      <c r="DM75" s="440"/>
      <c r="DN75" s="440"/>
      <c r="DO75" s="440"/>
      <c r="DP75" s="440"/>
      <c r="DQ75" s="425">
        <f t="shared" si="78"/>
        <v>0</v>
      </c>
      <c r="DR75" s="442"/>
      <c r="DS75" s="442"/>
      <c r="DT75" s="440">
        <f t="shared" si="44"/>
        <v>0</v>
      </c>
      <c r="DU75" s="440">
        <f t="shared" si="45"/>
        <v>0</v>
      </c>
      <c r="DV75" s="440">
        <f t="shared" si="46"/>
        <v>0</v>
      </c>
      <c r="DW75" s="440">
        <f t="shared" si="47"/>
        <v>0</v>
      </c>
      <c r="DX75" s="427">
        <f t="shared" si="79"/>
        <v>0</v>
      </c>
      <c r="DY75" s="428">
        <f t="shared" si="80"/>
        <v>0</v>
      </c>
      <c r="DZ75" s="518"/>
      <c r="EA75" s="518"/>
      <c r="EB75" s="518"/>
      <c r="EC75" s="518"/>
      <c r="ED75" s="518"/>
      <c r="EE75" s="518"/>
      <c r="EF75" s="518"/>
      <c r="EG75" s="518"/>
      <c r="EH75" s="518"/>
      <c r="EI75" s="518"/>
      <c r="EJ75" s="518"/>
      <c r="EK75" s="518"/>
      <c r="EL75" s="518"/>
      <c r="EM75" s="518"/>
      <c r="EN75" s="518"/>
      <c r="EO75" s="518"/>
      <c r="EP75" s="518"/>
      <c r="EQ75" s="518"/>
      <c r="ER75" s="518"/>
      <c r="ES75" s="518"/>
      <c r="ET75" s="518"/>
      <c r="EU75" s="518"/>
      <c r="EV75" s="518"/>
      <c r="EW75" s="518"/>
      <c r="EX75" s="518"/>
      <c r="EY75" s="518"/>
      <c r="EZ75" s="431">
        <f t="shared" si="81"/>
        <v>0</v>
      </c>
      <c r="FB75" s="445">
        <f t="shared" si="82"/>
        <v>0</v>
      </c>
    </row>
    <row r="76" spans="1:158" s="395" customFormat="1">
      <c r="A76" s="446">
        <v>65</v>
      </c>
      <c r="B76" s="446" t="str">
        <f>[1]เตรียมข้อมูล!B69</f>
        <v>วัดเขาวงก์</v>
      </c>
      <c r="C76" s="446" t="str">
        <f>[1]เตรียมข้อมูล!C69</f>
        <v>กงหรา</v>
      </c>
      <c r="D76" s="446"/>
      <c r="E76" s="384">
        <v>30</v>
      </c>
      <c r="F76" s="384">
        <v>4</v>
      </c>
      <c r="G76" s="384" t="s">
        <v>104</v>
      </c>
      <c r="H76" s="446">
        <v>17</v>
      </c>
      <c r="I76" s="447">
        <f t="shared" si="85"/>
        <v>1</v>
      </c>
      <c r="J76" s="446">
        <v>19</v>
      </c>
      <c r="K76" s="447">
        <f t="shared" si="86"/>
        <v>1</v>
      </c>
      <c r="L76" s="446">
        <v>19</v>
      </c>
      <c r="M76" s="447">
        <f t="shared" si="87"/>
        <v>1</v>
      </c>
      <c r="N76" s="446">
        <v>19</v>
      </c>
      <c r="O76" s="447">
        <f t="shared" si="88"/>
        <v>1</v>
      </c>
      <c r="P76" s="446">
        <v>18</v>
      </c>
      <c r="Q76" s="447">
        <f t="shared" si="89"/>
        <v>1</v>
      </c>
      <c r="R76" s="446">
        <v>15</v>
      </c>
      <c r="S76" s="447">
        <f t="shared" si="90"/>
        <v>1</v>
      </c>
      <c r="T76" s="446">
        <v>20</v>
      </c>
      <c r="U76" s="447">
        <f t="shared" si="91"/>
        <v>1</v>
      </c>
      <c r="V76" s="446">
        <v>21</v>
      </c>
      <c r="W76" s="447">
        <f t="shared" si="92"/>
        <v>1</v>
      </c>
      <c r="X76" s="448">
        <v>7</v>
      </c>
      <c r="Y76" s="447">
        <f t="shared" si="93"/>
        <v>1</v>
      </c>
      <c r="Z76" s="448">
        <v>6</v>
      </c>
      <c r="AA76" s="447">
        <f t="shared" si="94"/>
        <v>1</v>
      </c>
      <c r="AB76" s="448">
        <v>8</v>
      </c>
      <c r="AC76" s="447">
        <f t="shared" si="95"/>
        <v>1</v>
      </c>
      <c r="AD76" s="448"/>
      <c r="AE76" s="449"/>
      <c r="AF76" s="448"/>
      <c r="AG76" s="449"/>
      <c r="AH76" s="448"/>
      <c r="AI76" s="449"/>
      <c r="AJ76" s="450">
        <f t="shared" si="96"/>
        <v>169</v>
      </c>
      <c r="AK76" s="451">
        <f t="shared" si="97"/>
        <v>11</v>
      </c>
      <c r="AL76" s="446">
        <v>1</v>
      </c>
      <c r="AM76" s="446">
        <v>14</v>
      </c>
      <c r="AN76" s="451">
        <f t="shared" si="98"/>
        <v>15</v>
      </c>
      <c r="AO76" s="493">
        <f t="shared" si="99"/>
        <v>1</v>
      </c>
      <c r="AP76" s="494">
        <f t="shared" si="106"/>
        <v>15</v>
      </c>
      <c r="AQ76" s="495">
        <f t="shared" si="100"/>
        <v>16</v>
      </c>
      <c r="AR76" s="496">
        <f t="shared" si="101"/>
        <v>0</v>
      </c>
      <c r="AS76" s="496">
        <f t="shared" si="102"/>
        <v>-1</v>
      </c>
      <c r="AT76" s="496">
        <f t="shared" si="103"/>
        <v>-1</v>
      </c>
      <c r="AU76" s="497">
        <f t="shared" si="104"/>
        <v>-6.25</v>
      </c>
      <c r="AV76" s="446">
        <v>1</v>
      </c>
      <c r="AW76" s="446"/>
      <c r="AX76" s="446"/>
      <c r="AY76" s="446"/>
      <c r="AZ76" s="451">
        <f t="shared" si="105"/>
        <v>-2</v>
      </c>
      <c r="BA76" s="455">
        <f t="shared" ref="BA76:BA107" si="107">SUM(AZ76)/AQ76*100</f>
        <v>-12.5</v>
      </c>
      <c r="BB76" s="446"/>
      <c r="BC76" s="415"/>
      <c r="BD76" s="415">
        <f t="shared" ref="BD76:BD107" si="108">IF(AJ76&lt;=0,0,IF(AJ76&lt;=359,1,IF(AJ76&lt;=719,2,IF(AJ76&lt;=1079,3,IF(AJ76&lt;=1679,4,IF(AJ76&lt;=1680,5,IF(AJ76&lt;=1680,1,5)))))))</f>
        <v>1</v>
      </c>
      <c r="BE76" s="415">
        <f t="shared" ref="BE76:BE107" si="109">IF((H76+J76+L76+N76+P76+R76+T76+V76)&lt;=0,0,IF((H76+J76+L76+N76+P76+R76++T76+V76)&lt;=20,1,IF((H76+J76+L76+N76+P76+R76+T76+V76)&lt;=40,2,IF((H76+J76+L76+N76+P76+R76+T76+V76)&lt;=60,3,IF((H76+J76+L76+N76+P76+R76+T76+V76)&lt;=80,4,IF((H76+J76+L76+N76+P76+R76+T76+V76)&lt;=100,5,IF((H76+J76+L76+N76+P76+R76+T76+V76)&lt;=120,6,0)))))))+((Y76+AA76+AC76+AE76+AG76+AI76)*2)</f>
        <v>6</v>
      </c>
      <c r="BF76" s="433"/>
      <c r="BG76" s="433"/>
      <c r="BH76" s="433">
        <v>1</v>
      </c>
      <c r="BI76" s="433">
        <v>1</v>
      </c>
      <c r="BJ76" s="433">
        <v>1</v>
      </c>
      <c r="BK76" s="433">
        <v>3</v>
      </c>
      <c r="BL76" s="433">
        <v>1</v>
      </c>
      <c r="BM76" s="433"/>
      <c r="BN76" s="433">
        <v>1</v>
      </c>
      <c r="BO76" s="434"/>
      <c r="BP76" s="434"/>
      <c r="BQ76" s="434"/>
      <c r="BR76" s="433">
        <v>3</v>
      </c>
      <c r="BS76" s="433"/>
      <c r="BT76" s="433">
        <v>1</v>
      </c>
      <c r="BU76" s="433"/>
      <c r="BV76" s="433"/>
      <c r="BW76" s="433"/>
      <c r="BX76" s="433"/>
      <c r="BY76" s="433"/>
      <c r="BZ76" s="433"/>
      <c r="CA76" s="433">
        <v>2</v>
      </c>
      <c r="CB76" s="433"/>
      <c r="CC76" s="433"/>
      <c r="CD76" s="433"/>
      <c r="CE76" s="433"/>
      <c r="CF76" s="433"/>
      <c r="CG76" s="433"/>
      <c r="CH76" s="435">
        <v>1</v>
      </c>
      <c r="CI76" s="435"/>
      <c r="CJ76" s="436">
        <f t="shared" ref="CJ76:CJ107" si="110">SUM(BH76:CI76)</f>
        <v>15</v>
      </c>
      <c r="CK76" s="433">
        <f t="shared" si="38"/>
        <v>1</v>
      </c>
      <c r="CL76" s="433">
        <f t="shared" si="39"/>
        <v>15</v>
      </c>
      <c r="CM76" s="437">
        <f t="shared" ref="CM76:CM107" si="111">SUM(CK76:CL76)</f>
        <v>16</v>
      </c>
      <c r="CN76" s="438">
        <f t="shared" ref="CN76:CN107" si="112">SUM(BH76)-CK76</f>
        <v>0</v>
      </c>
      <c r="CO76" s="439">
        <f t="shared" ref="CO76:CO107" si="113">SUM(BI76:CI76)-CL76</f>
        <v>-1</v>
      </c>
      <c r="CP76" s="438">
        <f t="shared" ref="CP76:CP107" si="114">SUM(CN76:CO76)</f>
        <v>-1</v>
      </c>
      <c r="CQ76" s="440"/>
      <c r="CR76" s="523">
        <v>1</v>
      </c>
      <c r="CS76" s="440"/>
      <c r="CT76" s="440"/>
      <c r="CU76" s="440"/>
      <c r="CV76" s="440"/>
      <c r="CW76" s="440"/>
      <c r="CX76" s="441"/>
      <c r="CY76" s="441"/>
      <c r="CZ76" s="441"/>
      <c r="DA76" s="440"/>
      <c r="DB76" s="440"/>
      <c r="DC76" s="440"/>
      <c r="DD76" s="440"/>
      <c r="DE76" s="440"/>
      <c r="DF76" s="440"/>
      <c r="DG76" s="440"/>
      <c r="DH76" s="440"/>
      <c r="DI76" s="440"/>
      <c r="DJ76" s="440"/>
      <c r="DK76" s="440"/>
      <c r="DL76" s="440"/>
      <c r="DM76" s="440"/>
      <c r="DN76" s="440"/>
      <c r="DO76" s="440"/>
      <c r="DP76" s="440"/>
      <c r="DQ76" s="425">
        <f t="shared" ref="DQ76:DQ107" si="115">SUM(CQ76:DP76)</f>
        <v>1</v>
      </c>
      <c r="DR76" s="442"/>
      <c r="DS76" s="442"/>
      <c r="DT76" s="440">
        <f t="shared" si="44"/>
        <v>1</v>
      </c>
      <c r="DU76" s="440">
        <f t="shared" si="45"/>
        <v>0</v>
      </c>
      <c r="DV76" s="440">
        <f t="shared" si="46"/>
        <v>0</v>
      </c>
      <c r="DW76" s="440">
        <f t="shared" si="47"/>
        <v>0</v>
      </c>
      <c r="DX76" s="427">
        <f t="shared" ref="DX76:DX107" si="116">SUM(CP76)-DT76-DU76+DV76+DW76</f>
        <v>-2</v>
      </c>
      <c r="DY76" s="428">
        <f t="shared" ref="DY76:DY107" si="117">SUM(DX76)/CM76*100</f>
        <v>-12.5</v>
      </c>
      <c r="DZ76" s="518"/>
      <c r="EA76" s="518">
        <v>1</v>
      </c>
      <c r="EB76" s="518"/>
      <c r="EC76" s="518"/>
      <c r="ED76" s="518"/>
      <c r="EE76" s="518"/>
      <c r="EF76" s="518"/>
      <c r="EG76" s="518"/>
      <c r="EH76" s="518"/>
      <c r="EI76" s="518"/>
      <c r="EJ76" s="518"/>
      <c r="EK76" s="518"/>
      <c r="EL76" s="518"/>
      <c r="EM76" s="518"/>
      <c r="EN76" s="518"/>
      <c r="EO76" s="518"/>
      <c r="EP76" s="518"/>
      <c r="EQ76" s="518"/>
      <c r="ER76" s="518"/>
      <c r="ES76" s="518"/>
      <c r="ET76" s="518"/>
      <c r="EU76" s="518"/>
      <c r="EV76" s="518"/>
      <c r="EW76" s="518"/>
      <c r="EX76" s="518"/>
      <c r="EY76" s="518"/>
      <c r="EZ76" s="431">
        <f t="shared" ref="EZ76:EZ107" si="118">SUM(DZ76:EY76)</f>
        <v>1</v>
      </c>
      <c r="FB76" s="445">
        <f t="shared" ref="FB76:FB107" si="119">SUM(DT76)-EZ76</f>
        <v>0</v>
      </c>
    </row>
    <row r="77" spans="1:158" s="395" customFormat="1">
      <c r="A77" s="446">
        <v>66</v>
      </c>
      <c r="B77" s="446" t="str">
        <f>[1]เตรียมข้อมูล!B70</f>
        <v>บ้านทอนตรน</v>
      </c>
      <c r="C77" s="446" t="str">
        <f>[1]เตรียมข้อมูล!C70</f>
        <v>กงหรา</v>
      </c>
      <c r="D77" s="446"/>
      <c r="E77" s="384">
        <v>26</v>
      </c>
      <c r="F77" s="384">
        <v>4</v>
      </c>
      <c r="G77" s="384" t="s">
        <v>104</v>
      </c>
      <c r="H77" s="446">
        <v>33</v>
      </c>
      <c r="I77" s="447">
        <f t="shared" si="85"/>
        <v>1</v>
      </c>
      <c r="J77" s="446">
        <v>43</v>
      </c>
      <c r="K77" s="447">
        <f t="shared" si="86"/>
        <v>2</v>
      </c>
      <c r="L77" s="446">
        <v>49</v>
      </c>
      <c r="M77" s="447">
        <f t="shared" si="87"/>
        <v>1</v>
      </c>
      <c r="N77" s="446">
        <v>31</v>
      </c>
      <c r="O77" s="447">
        <f t="shared" si="88"/>
        <v>1</v>
      </c>
      <c r="P77" s="446">
        <v>25</v>
      </c>
      <c r="Q77" s="447">
        <f t="shared" si="89"/>
        <v>1</v>
      </c>
      <c r="R77" s="446">
        <v>31</v>
      </c>
      <c r="S77" s="447">
        <f t="shared" si="90"/>
        <v>1</v>
      </c>
      <c r="T77" s="446">
        <v>36</v>
      </c>
      <c r="U77" s="447">
        <f t="shared" si="91"/>
        <v>1</v>
      </c>
      <c r="V77" s="446">
        <v>42</v>
      </c>
      <c r="W77" s="447">
        <f t="shared" si="92"/>
        <v>1</v>
      </c>
      <c r="X77" s="448">
        <v>0</v>
      </c>
      <c r="Y77" s="447">
        <f t="shared" si="93"/>
        <v>0</v>
      </c>
      <c r="Z77" s="448">
        <v>0</v>
      </c>
      <c r="AA77" s="447">
        <f t="shared" si="94"/>
        <v>0</v>
      </c>
      <c r="AB77" s="448">
        <v>0</v>
      </c>
      <c r="AC77" s="447">
        <f t="shared" si="95"/>
        <v>0</v>
      </c>
      <c r="AD77" s="448"/>
      <c r="AE77" s="449"/>
      <c r="AF77" s="448"/>
      <c r="AG77" s="449"/>
      <c r="AH77" s="448"/>
      <c r="AI77" s="449"/>
      <c r="AJ77" s="450">
        <f t="shared" si="96"/>
        <v>290</v>
      </c>
      <c r="AK77" s="451">
        <f t="shared" si="97"/>
        <v>9</v>
      </c>
      <c r="AL77" s="446">
        <v>1</v>
      </c>
      <c r="AM77" s="446">
        <v>14</v>
      </c>
      <c r="AN77" s="451">
        <f t="shared" si="98"/>
        <v>15</v>
      </c>
      <c r="AO77" s="493">
        <f t="shared" si="99"/>
        <v>1</v>
      </c>
      <c r="AP77" s="494">
        <f t="shared" si="106"/>
        <v>12</v>
      </c>
      <c r="AQ77" s="495">
        <f t="shared" si="100"/>
        <v>13</v>
      </c>
      <c r="AR77" s="496">
        <f t="shared" si="101"/>
        <v>0</v>
      </c>
      <c r="AS77" s="496">
        <f t="shared" si="102"/>
        <v>2</v>
      </c>
      <c r="AT77" s="496">
        <f t="shared" si="103"/>
        <v>2</v>
      </c>
      <c r="AU77" s="497">
        <f t="shared" si="104"/>
        <v>15.384615384615385</v>
      </c>
      <c r="AV77" s="446"/>
      <c r="AW77" s="446">
        <v>2</v>
      </c>
      <c r="AX77" s="446"/>
      <c r="AY77" s="446"/>
      <c r="AZ77" s="451">
        <f t="shared" si="105"/>
        <v>0</v>
      </c>
      <c r="BA77" s="455">
        <f t="shared" si="107"/>
        <v>0</v>
      </c>
      <c r="BB77" s="446"/>
      <c r="BC77" s="415"/>
      <c r="BD77" s="415">
        <f t="shared" si="108"/>
        <v>1</v>
      </c>
      <c r="BE77" s="415">
        <f t="shared" si="109"/>
        <v>0</v>
      </c>
      <c r="BF77" s="433"/>
      <c r="BG77" s="433"/>
      <c r="BH77" s="433">
        <v>1</v>
      </c>
      <c r="BI77" s="433">
        <v>4</v>
      </c>
      <c r="BJ77" s="433">
        <v>8</v>
      </c>
      <c r="BK77" s="433">
        <v>1</v>
      </c>
      <c r="BL77" s="433">
        <v>1</v>
      </c>
      <c r="BM77" s="433">
        <v>0</v>
      </c>
      <c r="BN77" s="433">
        <v>0</v>
      </c>
      <c r="BO77" s="434">
        <v>0</v>
      </c>
      <c r="BP77" s="434">
        <v>0</v>
      </c>
      <c r="BQ77" s="434">
        <v>0</v>
      </c>
      <c r="BR77" s="433">
        <v>0</v>
      </c>
      <c r="BS77" s="433">
        <v>0</v>
      </c>
      <c r="BT77" s="433">
        <v>0</v>
      </c>
      <c r="BU77" s="433">
        <v>0</v>
      </c>
      <c r="BV77" s="433">
        <v>0</v>
      </c>
      <c r="BW77" s="433">
        <v>0</v>
      </c>
      <c r="BX77" s="433">
        <v>0</v>
      </c>
      <c r="BY77" s="433">
        <v>0</v>
      </c>
      <c r="BZ77" s="433">
        <v>0</v>
      </c>
      <c r="CA77" s="433">
        <v>0</v>
      </c>
      <c r="CB77" s="433">
        <v>0</v>
      </c>
      <c r="CC77" s="433">
        <v>0</v>
      </c>
      <c r="CD77" s="433">
        <v>0</v>
      </c>
      <c r="CE77" s="433">
        <v>0</v>
      </c>
      <c r="CF77" s="433">
        <v>0</v>
      </c>
      <c r="CG77" s="433">
        <v>0</v>
      </c>
      <c r="CH77" s="435">
        <v>0</v>
      </c>
      <c r="CI77" s="435">
        <v>2</v>
      </c>
      <c r="CJ77" s="436">
        <f t="shared" si="110"/>
        <v>17</v>
      </c>
      <c r="CK77" s="433">
        <f t="shared" si="38"/>
        <v>1</v>
      </c>
      <c r="CL77" s="433">
        <f t="shared" si="39"/>
        <v>12</v>
      </c>
      <c r="CM77" s="437">
        <f t="shared" si="111"/>
        <v>13</v>
      </c>
      <c r="CN77" s="438">
        <f t="shared" si="112"/>
        <v>0</v>
      </c>
      <c r="CO77" s="439">
        <f t="shared" si="113"/>
        <v>4</v>
      </c>
      <c r="CP77" s="438">
        <f t="shared" si="114"/>
        <v>4</v>
      </c>
      <c r="CQ77" s="440"/>
      <c r="CR77" s="440"/>
      <c r="CS77" s="440"/>
      <c r="CT77" s="440"/>
      <c r="CU77" s="440"/>
      <c r="CV77" s="440"/>
      <c r="CW77" s="440"/>
      <c r="CX77" s="441"/>
      <c r="CY77" s="441"/>
      <c r="CZ77" s="441"/>
      <c r="DA77" s="440"/>
      <c r="DB77" s="440"/>
      <c r="DC77" s="440"/>
      <c r="DD77" s="440"/>
      <c r="DE77" s="440"/>
      <c r="DF77" s="440"/>
      <c r="DG77" s="440"/>
      <c r="DH77" s="440"/>
      <c r="DI77" s="440"/>
      <c r="DJ77" s="440"/>
      <c r="DK77" s="440"/>
      <c r="DL77" s="440"/>
      <c r="DM77" s="440"/>
      <c r="DN77" s="440"/>
      <c r="DO77" s="440"/>
      <c r="DP77" s="440"/>
      <c r="DQ77" s="425">
        <f t="shared" si="115"/>
        <v>0</v>
      </c>
      <c r="DR77" s="442"/>
      <c r="DS77" s="442"/>
      <c r="DT77" s="440">
        <f t="shared" si="44"/>
        <v>0</v>
      </c>
      <c r="DU77" s="440">
        <f t="shared" si="45"/>
        <v>2</v>
      </c>
      <c r="DV77" s="440">
        <f t="shared" si="46"/>
        <v>0</v>
      </c>
      <c r="DW77" s="440">
        <f t="shared" si="47"/>
        <v>0</v>
      </c>
      <c r="DX77" s="427">
        <f t="shared" si="116"/>
        <v>2</v>
      </c>
      <c r="DY77" s="428">
        <f t="shared" si="117"/>
        <v>15.384615384615385</v>
      </c>
      <c r="DZ77" s="518"/>
      <c r="EA77" s="518"/>
      <c r="EB77" s="518"/>
      <c r="EC77" s="518"/>
      <c r="ED77" s="518"/>
      <c r="EE77" s="518"/>
      <c r="EF77" s="518"/>
      <c r="EG77" s="518"/>
      <c r="EH77" s="518"/>
      <c r="EI77" s="518"/>
      <c r="EJ77" s="518"/>
      <c r="EK77" s="518"/>
      <c r="EL77" s="518"/>
      <c r="EM77" s="518"/>
      <c r="EN77" s="518"/>
      <c r="EO77" s="518"/>
      <c r="EP77" s="518"/>
      <c r="EQ77" s="518"/>
      <c r="ER77" s="518"/>
      <c r="ES77" s="518"/>
      <c r="ET77" s="518"/>
      <c r="EU77" s="518"/>
      <c r="EV77" s="518"/>
      <c r="EW77" s="518"/>
      <c r="EX77" s="518"/>
      <c r="EY77" s="518"/>
      <c r="EZ77" s="431">
        <f t="shared" si="118"/>
        <v>0</v>
      </c>
      <c r="FB77" s="445">
        <f t="shared" si="119"/>
        <v>0</v>
      </c>
    </row>
    <row r="78" spans="1:158" s="395" customFormat="1">
      <c r="A78" s="446">
        <v>67</v>
      </c>
      <c r="B78" s="446" t="str">
        <f>[1]เตรียมข้อมูล!B71</f>
        <v>อนุบาลกงหรา</v>
      </c>
      <c r="C78" s="446" t="str">
        <f>[1]เตรียมข้อมูล!C71</f>
        <v>กงหรา</v>
      </c>
      <c r="D78" s="446"/>
      <c r="E78" s="384">
        <v>26</v>
      </c>
      <c r="F78" s="384">
        <v>4</v>
      </c>
      <c r="G78" s="384" t="s">
        <v>104</v>
      </c>
      <c r="H78" s="446">
        <v>27</v>
      </c>
      <c r="I78" s="447">
        <f t="shared" si="85"/>
        <v>1</v>
      </c>
      <c r="J78" s="446">
        <v>28</v>
      </c>
      <c r="K78" s="447">
        <f t="shared" si="86"/>
        <v>1</v>
      </c>
      <c r="L78" s="446">
        <v>23</v>
      </c>
      <c r="M78" s="447">
        <f t="shared" si="87"/>
        <v>1</v>
      </c>
      <c r="N78" s="446">
        <v>28</v>
      </c>
      <c r="O78" s="447">
        <f t="shared" si="88"/>
        <v>1</v>
      </c>
      <c r="P78" s="446">
        <v>22</v>
      </c>
      <c r="Q78" s="447">
        <f t="shared" si="89"/>
        <v>1</v>
      </c>
      <c r="R78" s="446">
        <v>27</v>
      </c>
      <c r="S78" s="447">
        <f t="shared" si="90"/>
        <v>1</v>
      </c>
      <c r="T78" s="446">
        <v>26</v>
      </c>
      <c r="U78" s="447">
        <f t="shared" si="91"/>
        <v>1</v>
      </c>
      <c r="V78" s="446">
        <v>26</v>
      </c>
      <c r="W78" s="447">
        <f t="shared" si="92"/>
        <v>1</v>
      </c>
      <c r="X78" s="448">
        <v>0</v>
      </c>
      <c r="Y78" s="447">
        <f t="shared" si="93"/>
        <v>0</v>
      </c>
      <c r="Z78" s="448">
        <v>0</v>
      </c>
      <c r="AA78" s="447">
        <f t="shared" si="94"/>
        <v>0</v>
      </c>
      <c r="AB78" s="448">
        <v>0</v>
      </c>
      <c r="AC78" s="447">
        <f t="shared" si="95"/>
        <v>0</v>
      </c>
      <c r="AD78" s="448"/>
      <c r="AE78" s="449"/>
      <c r="AF78" s="448"/>
      <c r="AG78" s="449"/>
      <c r="AH78" s="448"/>
      <c r="AI78" s="449"/>
      <c r="AJ78" s="450">
        <f t="shared" si="96"/>
        <v>207</v>
      </c>
      <c r="AK78" s="451">
        <f t="shared" si="97"/>
        <v>8</v>
      </c>
      <c r="AL78" s="446">
        <v>1</v>
      </c>
      <c r="AM78" s="446">
        <v>11</v>
      </c>
      <c r="AN78" s="451">
        <f t="shared" si="98"/>
        <v>12</v>
      </c>
      <c r="AO78" s="493">
        <f t="shared" si="99"/>
        <v>1</v>
      </c>
      <c r="AP78" s="494">
        <f t="shared" si="106"/>
        <v>10</v>
      </c>
      <c r="AQ78" s="495">
        <f t="shared" si="100"/>
        <v>11</v>
      </c>
      <c r="AR78" s="496">
        <f t="shared" si="101"/>
        <v>0</v>
      </c>
      <c r="AS78" s="496">
        <f t="shared" si="102"/>
        <v>1</v>
      </c>
      <c r="AT78" s="496">
        <f t="shared" si="103"/>
        <v>1</v>
      </c>
      <c r="AU78" s="497">
        <f t="shared" si="104"/>
        <v>9.0909090909090917</v>
      </c>
      <c r="AV78" s="446"/>
      <c r="AW78" s="446"/>
      <c r="AX78" s="446"/>
      <c r="AY78" s="446"/>
      <c r="AZ78" s="451">
        <f t="shared" si="105"/>
        <v>1</v>
      </c>
      <c r="BA78" s="455">
        <f t="shared" si="107"/>
        <v>9.0909090909090917</v>
      </c>
      <c r="BB78" s="446"/>
      <c r="BC78" s="415"/>
      <c r="BD78" s="415">
        <f t="shared" si="108"/>
        <v>1</v>
      </c>
      <c r="BE78" s="415">
        <f t="shared" si="109"/>
        <v>0</v>
      </c>
      <c r="BF78" s="433"/>
      <c r="BG78" s="433"/>
      <c r="BH78" s="433">
        <v>1</v>
      </c>
      <c r="BI78" s="433">
        <v>2</v>
      </c>
      <c r="BJ78" s="433">
        <v>3</v>
      </c>
      <c r="BK78" s="433">
        <v>1</v>
      </c>
      <c r="BL78" s="433">
        <v>1</v>
      </c>
      <c r="BM78" s="433"/>
      <c r="BN78" s="433">
        <v>1</v>
      </c>
      <c r="BO78" s="434"/>
      <c r="BP78" s="434"/>
      <c r="BQ78" s="434"/>
      <c r="BR78" s="433"/>
      <c r="BS78" s="433">
        <v>1</v>
      </c>
      <c r="BT78" s="433">
        <v>1</v>
      </c>
      <c r="BU78" s="433"/>
      <c r="BV78" s="433"/>
      <c r="BW78" s="433"/>
      <c r="BX78" s="433"/>
      <c r="BY78" s="433"/>
      <c r="BZ78" s="433"/>
      <c r="CA78" s="433">
        <v>1</v>
      </c>
      <c r="CB78" s="433"/>
      <c r="CC78" s="433"/>
      <c r="CD78" s="433"/>
      <c r="CE78" s="433"/>
      <c r="CF78" s="433"/>
      <c r="CG78" s="433"/>
      <c r="CH78" s="435">
        <v>0</v>
      </c>
      <c r="CI78" s="435"/>
      <c r="CJ78" s="436">
        <f t="shared" si="110"/>
        <v>12</v>
      </c>
      <c r="CK78" s="433">
        <f t="shared" ref="CK78:CK136" si="120">AO78</f>
        <v>1</v>
      </c>
      <c r="CL78" s="433">
        <f t="shared" ref="CL78:CL136" si="121">AP78</f>
        <v>10</v>
      </c>
      <c r="CM78" s="437">
        <f t="shared" si="111"/>
        <v>11</v>
      </c>
      <c r="CN78" s="438">
        <f t="shared" si="112"/>
        <v>0</v>
      </c>
      <c r="CO78" s="439">
        <f t="shared" si="113"/>
        <v>1</v>
      </c>
      <c r="CP78" s="438">
        <f t="shared" si="114"/>
        <v>1</v>
      </c>
      <c r="CQ78" s="440"/>
      <c r="CR78" s="440"/>
      <c r="CS78" s="440"/>
      <c r="CT78" s="440"/>
      <c r="CU78" s="440"/>
      <c r="CV78" s="440"/>
      <c r="CW78" s="440"/>
      <c r="CX78" s="441"/>
      <c r="CY78" s="441"/>
      <c r="CZ78" s="441"/>
      <c r="DA78" s="440"/>
      <c r="DB78" s="440"/>
      <c r="DC78" s="440"/>
      <c r="DD78" s="440"/>
      <c r="DE78" s="440"/>
      <c r="DF78" s="440"/>
      <c r="DG78" s="440"/>
      <c r="DH78" s="440"/>
      <c r="DI78" s="440"/>
      <c r="DJ78" s="440"/>
      <c r="DK78" s="440"/>
      <c r="DL78" s="440"/>
      <c r="DM78" s="440"/>
      <c r="DN78" s="440"/>
      <c r="DO78" s="440"/>
      <c r="DP78" s="440"/>
      <c r="DQ78" s="425">
        <f t="shared" si="115"/>
        <v>0</v>
      </c>
      <c r="DR78" s="442"/>
      <c r="DS78" s="442"/>
      <c r="DT78" s="440">
        <f t="shared" si="44"/>
        <v>0</v>
      </c>
      <c r="DU78" s="440">
        <f t="shared" si="45"/>
        <v>0</v>
      </c>
      <c r="DV78" s="440">
        <f t="shared" si="46"/>
        <v>0</v>
      </c>
      <c r="DW78" s="440">
        <f t="shared" si="47"/>
        <v>0</v>
      </c>
      <c r="DX78" s="427">
        <f t="shared" si="116"/>
        <v>1</v>
      </c>
      <c r="DY78" s="428">
        <f t="shared" si="117"/>
        <v>9.0909090909090917</v>
      </c>
      <c r="DZ78" s="518"/>
      <c r="EA78" s="518"/>
      <c r="EB78" s="518"/>
      <c r="EC78" s="518"/>
      <c r="ED78" s="518"/>
      <c r="EE78" s="518"/>
      <c r="EF78" s="518"/>
      <c r="EG78" s="518"/>
      <c r="EH78" s="518"/>
      <c r="EI78" s="518"/>
      <c r="EJ78" s="518"/>
      <c r="EK78" s="518"/>
      <c r="EL78" s="518"/>
      <c r="EM78" s="518"/>
      <c r="EN78" s="518"/>
      <c r="EO78" s="518"/>
      <c r="EP78" s="518"/>
      <c r="EQ78" s="518"/>
      <c r="ER78" s="518"/>
      <c r="ES78" s="518"/>
      <c r="ET78" s="518"/>
      <c r="EU78" s="518"/>
      <c r="EV78" s="518"/>
      <c r="EW78" s="518"/>
      <c r="EX78" s="518"/>
      <c r="EY78" s="518"/>
      <c r="EZ78" s="431">
        <f t="shared" si="118"/>
        <v>0</v>
      </c>
      <c r="FB78" s="445">
        <f t="shared" si="119"/>
        <v>0</v>
      </c>
    </row>
    <row r="79" spans="1:158" s="395" customFormat="1">
      <c r="A79" s="446">
        <v>68</v>
      </c>
      <c r="B79" s="446" t="str">
        <f>[1]เตรียมข้อมูล!B72</f>
        <v>สามัคคีอนุสรณ์</v>
      </c>
      <c r="C79" s="446" t="str">
        <f>[1]เตรียมข้อมูล!C72</f>
        <v>กงหรา</v>
      </c>
      <c r="D79" s="446"/>
      <c r="E79" s="384">
        <v>25</v>
      </c>
      <c r="F79" s="384">
        <v>4</v>
      </c>
      <c r="G79" s="384" t="s">
        <v>104</v>
      </c>
      <c r="H79" s="446">
        <v>23</v>
      </c>
      <c r="I79" s="447">
        <f t="shared" si="85"/>
        <v>1</v>
      </c>
      <c r="J79" s="446">
        <v>31</v>
      </c>
      <c r="K79" s="447">
        <f t="shared" si="86"/>
        <v>1</v>
      </c>
      <c r="L79" s="446">
        <v>19</v>
      </c>
      <c r="M79" s="447">
        <f t="shared" si="87"/>
        <v>1</v>
      </c>
      <c r="N79" s="446">
        <v>14</v>
      </c>
      <c r="O79" s="447">
        <f t="shared" si="88"/>
        <v>1</v>
      </c>
      <c r="P79" s="446">
        <v>17</v>
      </c>
      <c r="Q79" s="447">
        <f t="shared" si="89"/>
        <v>1</v>
      </c>
      <c r="R79" s="446">
        <v>17</v>
      </c>
      <c r="S79" s="447">
        <f t="shared" si="90"/>
        <v>1</v>
      </c>
      <c r="T79" s="446">
        <v>13</v>
      </c>
      <c r="U79" s="447">
        <f t="shared" si="91"/>
        <v>1</v>
      </c>
      <c r="V79" s="446">
        <v>15</v>
      </c>
      <c r="W79" s="447">
        <f t="shared" si="92"/>
        <v>1</v>
      </c>
      <c r="X79" s="448">
        <v>0</v>
      </c>
      <c r="Y79" s="447">
        <f t="shared" si="93"/>
        <v>0</v>
      </c>
      <c r="Z79" s="448">
        <v>0</v>
      </c>
      <c r="AA79" s="447">
        <f t="shared" si="94"/>
        <v>0</v>
      </c>
      <c r="AB79" s="448">
        <v>0</v>
      </c>
      <c r="AC79" s="447">
        <f t="shared" si="95"/>
        <v>0</v>
      </c>
      <c r="AD79" s="448"/>
      <c r="AE79" s="449"/>
      <c r="AF79" s="448"/>
      <c r="AG79" s="449"/>
      <c r="AH79" s="448"/>
      <c r="AI79" s="449"/>
      <c r="AJ79" s="450">
        <f t="shared" si="96"/>
        <v>149</v>
      </c>
      <c r="AK79" s="451">
        <f t="shared" si="97"/>
        <v>8</v>
      </c>
      <c r="AL79" s="446">
        <v>1</v>
      </c>
      <c r="AM79" s="446">
        <v>9</v>
      </c>
      <c r="AN79" s="451">
        <f t="shared" si="98"/>
        <v>10</v>
      </c>
      <c r="AO79" s="493">
        <f t="shared" si="99"/>
        <v>1</v>
      </c>
      <c r="AP79" s="494">
        <f t="shared" si="106"/>
        <v>9</v>
      </c>
      <c r="AQ79" s="495">
        <f t="shared" si="100"/>
        <v>10</v>
      </c>
      <c r="AR79" s="496">
        <f t="shared" si="101"/>
        <v>0</v>
      </c>
      <c r="AS79" s="496">
        <f t="shared" si="102"/>
        <v>0</v>
      </c>
      <c r="AT79" s="496">
        <f t="shared" si="103"/>
        <v>0</v>
      </c>
      <c r="AU79" s="497">
        <f t="shared" si="104"/>
        <v>0</v>
      </c>
      <c r="AV79" s="446"/>
      <c r="AW79" s="446"/>
      <c r="AX79" s="446"/>
      <c r="AY79" s="446"/>
      <c r="AZ79" s="451">
        <f t="shared" si="105"/>
        <v>0</v>
      </c>
      <c r="BA79" s="455">
        <f t="shared" si="107"/>
        <v>0</v>
      </c>
      <c r="BB79" s="446"/>
      <c r="BC79" s="415"/>
      <c r="BD79" s="415">
        <f t="shared" si="108"/>
        <v>1</v>
      </c>
      <c r="BE79" s="415">
        <f t="shared" si="109"/>
        <v>0</v>
      </c>
      <c r="BF79" s="433"/>
      <c r="BG79" s="433"/>
      <c r="BH79" s="433">
        <v>1</v>
      </c>
      <c r="BI79" s="433">
        <v>2</v>
      </c>
      <c r="BJ79" s="433">
        <v>1</v>
      </c>
      <c r="BK79" s="433">
        <v>1</v>
      </c>
      <c r="BL79" s="433">
        <v>1</v>
      </c>
      <c r="BM79" s="433"/>
      <c r="BN79" s="433">
        <v>1</v>
      </c>
      <c r="BO79" s="434"/>
      <c r="BP79" s="434"/>
      <c r="BQ79" s="434"/>
      <c r="BR79" s="433"/>
      <c r="BS79" s="433">
        <v>1</v>
      </c>
      <c r="BT79" s="433">
        <v>1</v>
      </c>
      <c r="BU79" s="433"/>
      <c r="BV79" s="433"/>
      <c r="BW79" s="433"/>
      <c r="BX79" s="433"/>
      <c r="BY79" s="433"/>
      <c r="BZ79" s="433"/>
      <c r="CA79" s="433"/>
      <c r="CB79" s="433"/>
      <c r="CC79" s="433"/>
      <c r="CD79" s="433"/>
      <c r="CE79" s="433"/>
      <c r="CF79" s="433"/>
      <c r="CG79" s="433"/>
      <c r="CH79" s="435">
        <v>0</v>
      </c>
      <c r="CI79" s="435"/>
      <c r="CJ79" s="436">
        <f t="shared" si="110"/>
        <v>9</v>
      </c>
      <c r="CK79" s="433">
        <f t="shared" si="120"/>
        <v>1</v>
      </c>
      <c r="CL79" s="433">
        <f t="shared" si="121"/>
        <v>9</v>
      </c>
      <c r="CM79" s="437">
        <f t="shared" si="111"/>
        <v>10</v>
      </c>
      <c r="CN79" s="438">
        <f t="shared" si="112"/>
        <v>0</v>
      </c>
      <c r="CO79" s="439">
        <f t="shared" si="113"/>
        <v>-1</v>
      </c>
      <c r="CP79" s="438">
        <f t="shared" si="114"/>
        <v>-1</v>
      </c>
      <c r="CQ79" s="440"/>
      <c r="CR79" s="440"/>
      <c r="CS79" s="440"/>
      <c r="CT79" s="440"/>
      <c r="CU79" s="440"/>
      <c r="CV79" s="440"/>
      <c r="CW79" s="440"/>
      <c r="CX79" s="441"/>
      <c r="CY79" s="441"/>
      <c r="CZ79" s="441"/>
      <c r="DA79" s="440"/>
      <c r="DB79" s="440"/>
      <c r="DC79" s="440"/>
      <c r="DD79" s="440"/>
      <c r="DE79" s="440"/>
      <c r="DF79" s="440"/>
      <c r="DG79" s="440"/>
      <c r="DH79" s="440"/>
      <c r="DI79" s="440"/>
      <c r="DJ79" s="440"/>
      <c r="DK79" s="440"/>
      <c r="DL79" s="440"/>
      <c r="DM79" s="440"/>
      <c r="DN79" s="440"/>
      <c r="DO79" s="440"/>
      <c r="DP79" s="440"/>
      <c r="DQ79" s="425">
        <f t="shared" si="115"/>
        <v>0</v>
      </c>
      <c r="DR79" s="442"/>
      <c r="DS79" s="442"/>
      <c r="DT79" s="440">
        <f t="shared" si="44"/>
        <v>0</v>
      </c>
      <c r="DU79" s="440">
        <f t="shared" si="45"/>
        <v>0</v>
      </c>
      <c r="DV79" s="440">
        <f t="shared" si="46"/>
        <v>0</v>
      </c>
      <c r="DW79" s="440">
        <f t="shared" si="47"/>
        <v>0</v>
      </c>
      <c r="DX79" s="427">
        <f t="shared" si="116"/>
        <v>-1</v>
      </c>
      <c r="DY79" s="428">
        <f t="shared" si="117"/>
        <v>-10</v>
      </c>
      <c r="DZ79" s="518"/>
      <c r="EA79" s="518"/>
      <c r="EB79" s="518"/>
      <c r="EC79" s="518"/>
      <c r="ED79" s="518"/>
      <c r="EE79" s="518"/>
      <c r="EF79" s="518"/>
      <c r="EG79" s="518"/>
      <c r="EH79" s="518"/>
      <c r="EI79" s="518"/>
      <c r="EJ79" s="518"/>
      <c r="EK79" s="518"/>
      <c r="EL79" s="518"/>
      <c r="EM79" s="518"/>
      <c r="EN79" s="518"/>
      <c r="EO79" s="518"/>
      <c r="EP79" s="518"/>
      <c r="EQ79" s="518"/>
      <c r="ER79" s="518"/>
      <c r="ES79" s="518"/>
      <c r="ET79" s="518"/>
      <c r="EU79" s="518"/>
      <c r="EV79" s="518"/>
      <c r="EW79" s="518"/>
      <c r="EX79" s="518"/>
      <c r="EY79" s="518"/>
      <c r="EZ79" s="431">
        <f t="shared" si="118"/>
        <v>0</v>
      </c>
      <c r="FB79" s="445">
        <f t="shared" si="119"/>
        <v>0</v>
      </c>
    </row>
    <row r="80" spans="1:158" s="395" customFormat="1">
      <c r="A80" s="446">
        <v>69</v>
      </c>
      <c r="B80" s="446" t="str">
        <f>[1]เตรียมข้อมูล!B73</f>
        <v>บ้านหน้าวัง</v>
      </c>
      <c r="C80" s="446" t="str">
        <f>[1]เตรียมข้อมูล!C73</f>
        <v>กงหรา</v>
      </c>
      <c r="D80" s="446"/>
      <c r="E80" s="384">
        <v>40</v>
      </c>
      <c r="F80" s="384">
        <v>4</v>
      </c>
      <c r="G80" s="384" t="s">
        <v>104</v>
      </c>
      <c r="H80" s="446">
        <v>21</v>
      </c>
      <c r="I80" s="447">
        <f t="shared" si="85"/>
        <v>1</v>
      </c>
      <c r="J80" s="446">
        <v>13</v>
      </c>
      <c r="K80" s="447">
        <f t="shared" si="86"/>
        <v>1</v>
      </c>
      <c r="L80" s="446">
        <v>14</v>
      </c>
      <c r="M80" s="447">
        <f t="shared" si="87"/>
        <v>1</v>
      </c>
      <c r="N80" s="446">
        <v>14</v>
      </c>
      <c r="O80" s="447">
        <f t="shared" si="88"/>
        <v>1</v>
      </c>
      <c r="P80" s="446">
        <v>16</v>
      </c>
      <c r="Q80" s="447">
        <f t="shared" si="89"/>
        <v>1</v>
      </c>
      <c r="R80" s="446">
        <v>19</v>
      </c>
      <c r="S80" s="447">
        <f t="shared" si="90"/>
        <v>1</v>
      </c>
      <c r="T80" s="446">
        <v>15</v>
      </c>
      <c r="U80" s="447">
        <f t="shared" si="91"/>
        <v>1</v>
      </c>
      <c r="V80" s="446">
        <v>17</v>
      </c>
      <c r="W80" s="447">
        <f t="shared" si="92"/>
        <v>1</v>
      </c>
      <c r="X80" s="448">
        <v>0</v>
      </c>
      <c r="Y80" s="447">
        <f t="shared" si="93"/>
        <v>0</v>
      </c>
      <c r="Z80" s="448">
        <v>0</v>
      </c>
      <c r="AA80" s="447">
        <f t="shared" si="94"/>
        <v>0</v>
      </c>
      <c r="AB80" s="448">
        <v>0</v>
      </c>
      <c r="AC80" s="447">
        <f t="shared" si="95"/>
        <v>0</v>
      </c>
      <c r="AD80" s="448"/>
      <c r="AE80" s="449"/>
      <c r="AF80" s="448"/>
      <c r="AG80" s="449"/>
      <c r="AH80" s="448"/>
      <c r="AI80" s="449"/>
      <c r="AJ80" s="450">
        <f t="shared" si="96"/>
        <v>129</v>
      </c>
      <c r="AK80" s="451">
        <f t="shared" si="97"/>
        <v>8</v>
      </c>
      <c r="AL80" s="446">
        <v>1</v>
      </c>
      <c r="AM80" s="446">
        <v>7</v>
      </c>
      <c r="AN80" s="451">
        <f t="shared" si="98"/>
        <v>8</v>
      </c>
      <c r="AO80" s="493">
        <f t="shared" si="99"/>
        <v>1</v>
      </c>
      <c r="AP80" s="494">
        <f t="shared" si="106"/>
        <v>9</v>
      </c>
      <c r="AQ80" s="495">
        <f t="shared" si="100"/>
        <v>10</v>
      </c>
      <c r="AR80" s="496">
        <f t="shared" si="101"/>
        <v>0</v>
      </c>
      <c r="AS80" s="496">
        <f t="shared" si="102"/>
        <v>-2</v>
      </c>
      <c r="AT80" s="496">
        <f t="shared" si="103"/>
        <v>-2</v>
      </c>
      <c r="AU80" s="497">
        <f t="shared" si="104"/>
        <v>-20</v>
      </c>
      <c r="AV80" s="446"/>
      <c r="AW80" s="446"/>
      <c r="AX80" s="446"/>
      <c r="AY80" s="446"/>
      <c r="AZ80" s="451">
        <f t="shared" si="105"/>
        <v>-2</v>
      </c>
      <c r="BA80" s="455">
        <f t="shared" si="107"/>
        <v>-20</v>
      </c>
      <c r="BB80" s="446"/>
      <c r="BC80" s="415"/>
      <c r="BD80" s="415">
        <f t="shared" si="108"/>
        <v>1</v>
      </c>
      <c r="BE80" s="415">
        <f t="shared" si="109"/>
        <v>0</v>
      </c>
      <c r="BF80" s="433"/>
      <c r="BG80" s="433"/>
      <c r="BH80" s="433">
        <v>1</v>
      </c>
      <c r="BI80" s="433">
        <v>1</v>
      </c>
      <c r="BJ80" s="433">
        <v>0</v>
      </c>
      <c r="BK80" s="433">
        <v>3</v>
      </c>
      <c r="BL80" s="433">
        <v>1</v>
      </c>
      <c r="BM80" s="433">
        <v>0</v>
      </c>
      <c r="BN80" s="433">
        <v>0</v>
      </c>
      <c r="BO80" s="434">
        <v>0</v>
      </c>
      <c r="BP80" s="434">
        <v>0</v>
      </c>
      <c r="BQ80" s="434">
        <v>0</v>
      </c>
      <c r="BR80" s="433">
        <v>0</v>
      </c>
      <c r="BS80" s="433">
        <v>0</v>
      </c>
      <c r="BT80" s="433">
        <v>1</v>
      </c>
      <c r="BU80" s="433">
        <v>0</v>
      </c>
      <c r="BV80" s="433">
        <v>0</v>
      </c>
      <c r="BW80" s="433">
        <v>0</v>
      </c>
      <c r="BX80" s="433">
        <v>0</v>
      </c>
      <c r="BY80" s="433">
        <v>0</v>
      </c>
      <c r="BZ80" s="433">
        <v>0</v>
      </c>
      <c r="CA80" s="433">
        <v>1</v>
      </c>
      <c r="CB80" s="433">
        <v>0</v>
      </c>
      <c r="CC80" s="433">
        <v>0</v>
      </c>
      <c r="CD80" s="433">
        <v>0</v>
      </c>
      <c r="CE80" s="433">
        <v>0</v>
      </c>
      <c r="CF80" s="433">
        <v>0</v>
      </c>
      <c r="CG80" s="433">
        <v>0</v>
      </c>
      <c r="CH80" s="435">
        <v>0</v>
      </c>
      <c r="CI80" s="435"/>
      <c r="CJ80" s="436">
        <f t="shared" si="110"/>
        <v>8</v>
      </c>
      <c r="CK80" s="433">
        <f t="shared" si="120"/>
        <v>1</v>
      </c>
      <c r="CL80" s="433">
        <f t="shared" si="121"/>
        <v>9</v>
      </c>
      <c r="CM80" s="437">
        <f t="shared" si="111"/>
        <v>10</v>
      </c>
      <c r="CN80" s="438">
        <f t="shared" si="112"/>
        <v>0</v>
      </c>
      <c r="CO80" s="439">
        <f t="shared" si="113"/>
        <v>-2</v>
      </c>
      <c r="CP80" s="438">
        <f t="shared" si="114"/>
        <v>-2</v>
      </c>
      <c r="CQ80" s="440"/>
      <c r="CR80" s="440"/>
      <c r="CS80" s="440"/>
      <c r="CT80" s="440"/>
      <c r="CU80" s="440">
        <v>1</v>
      </c>
      <c r="CV80" s="440"/>
      <c r="CW80" s="440"/>
      <c r="CX80" s="441"/>
      <c r="CY80" s="441"/>
      <c r="CZ80" s="441"/>
      <c r="DA80" s="440"/>
      <c r="DB80" s="440"/>
      <c r="DC80" s="440"/>
      <c r="DD80" s="440">
        <v>1</v>
      </c>
      <c r="DE80" s="440"/>
      <c r="DF80" s="440"/>
      <c r="DG80" s="440"/>
      <c r="DH80" s="440"/>
      <c r="DI80" s="440"/>
      <c r="DJ80" s="440"/>
      <c r="DK80" s="440"/>
      <c r="DL80" s="440"/>
      <c r="DM80" s="440"/>
      <c r="DN80" s="440"/>
      <c r="DO80" s="440"/>
      <c r="DP80" s="440"/>
      <c r="DQ80" s="425">
        <f t="shared" si="115"/>
        <v>2</v>
      </c>
      <c r="DR80" s="442"/>
      <c r="DS80" s="442"/>
      <c r="DT80" s="440">
        <f t="shared" si="44"/>
        <v>0</v>
      </c>
      <c r="DU80" s="440">
        <f t="shared" si="45"/>
        <v>0</v>
      </c>
      <c r="DV80" s="440">
        <f t="shared" si="46"/>
        <v>0</v>
      </c>
      <c r="DW80" s="440">
        <f t="shared" si="47"/>
        <v>0</v>
      </c>
      <c r="DX80" s="427">
        <f t="shared" si="116"/>
        <v>-2</v>
      </c>
      <c r="DY80" s="428">
        <f t="shared" si="117"/>
        <v>-20</v>
      </c>
      <c r="DZ80" s="518"/>
      <c r="EA80" s="518"/>
      <c r="EB80" s="518"/>
      <c r="EC80" s="518"/>
      <c r="ED80" s="518"/>
      <c r="EE80" s="518"/>
      <c r="EF80" s="518"/>
      <c r="EG80" s="518"/>
      <c r="EH80" s="518"/>
      <c r="EI80" s="518"/>
      <c r="EJ80" s="518"/>
      <c r="EK80" s="518"/>
      <c r="EL80" s="518"/>
      <c r="EM80" s="518"/>
      <c r="EN80" s="518"/>
      <c r="EO80" s="518"/>
      <c r="EP80" s="518"/>
      <c r="EQ80" s="518"/>
      <c r="ER80" s="518"/>
      <c r="ES80" s="518"/>
      <c r="ET80" s="518"/>
      <c r="EU80" s="518"/>
      <c r="EV80" s="518"/>
      <c r="EW80" s="518"/>
      <c r="EX80" s="518"/>
      <c r="EY80" s="518"/>
      <c r="EZ80" s="431">
        <f t="shared" si="118"/>
        <v>0</v>
      </c>
      <c r="FB80" s="445">
        <f t="shared" si="119"/>
        <v>0</v>
      </c>
    </row>
    <row r="81" spans="1:158" s="395" customFormat="1">
      <c r="A81" s="446">
        <v>70</v>
      </c>
      <c r="B81" s="446" t="str">
        <f>[1]เตรียมข้อมูล!B74</f>
        <v>บ้านนาทุ่งโพธิ์</v>
      </c>
      <c r="C81" s="446" t="str">
        <f>[1]เตรียมข้อมูล!C74</f>
        <v>กงหรา</v>
      </c>
      <c r="D81" s="446"/>
      <c r="E81" s="384">
        <v>32</v>
      </c>
      <c r="F81" s="384">
        <v>4</v>
      </c>
      <c r="G81" s="384" t="s">
        <v>104</v>
      </c>
      <c r="H81" s="446">
        <v>29</v>
      </c>
      <c r="I81" s="447">
        <f t="shared" si="85"/>
        <v>1</v>
      </c>
      <c r="J81" s="446">
        <v>32</v>
      </c>
      <c r="K81" s="447">
        <f t="shared" si="86"/>
        <v>1</v>
      </c>
      <c r="L81" s="446">
        <v>32</v>
      </c>
      <c r="M81" s="447">
        <f t="shared" si="87"/>
        <v>1</v>
      </c>
      <c r="N81" s="446">
        <v>34</v>
      </c>
      <c r="O81" s="447">
        <f t="shared" si="88"/>
        <v>1</v>
      </c>
      <c r="P81" s="446">
        <v>28</v>
      </c>
      <c r="Q81" s="447">
        <f t="shared" si="89"/>
        <v>1</v>
      </c>
      <c r="R81" s="446">
        <v>39</v>
      </c>
      <c r="S81" s="447">
        <f t="shared" si="90"/>
        <v>1</v>
      </c>
      <c r="T81" s="446">
        <v>43</v>
      </c>
      <c r="U81" s="447">
        <f t="shared" si="91"/>
        <v>1</v>
      </c>
      <c r="V81" s="446">
        <v>20</v>
      </c>
      <c r="W81" s="447">
        <f t="shared" si="92"/>
        <v>1</v>
      </c>
      <c r="X81" s="448">
        <v>0</v>
      </c>
      <c r="Y81" s="447">
        <f t="shared" si="93"/>
        <v>0</v>
      </c>
      <c r="Z81" s="448">
        <v>0</v>
      </c>
      <c r="AA81" s="447">
        <f t="shared" si="94"/>
        <v>0</v>
      </c>
      <c r="AB81" s="448">
        <v>0</v>
      </c>
      <c r="AC81" s="447">
        <f t="shared" si="95"/>
        <v>0</v>
      </c>
      <c r="AD81" s="448"/>
      <c r="AE81" s="449"/>
      <c r="AF81" s="448"/>
      <c r="AG81" s="449"/>
      <c r="AH81" s="448"/>
      <c r="AI81" s="449"/>
      <c r="AJ81" s="450">
        <f t="shared" si="96"/>
        <v>257</v>
      </c>
      <c r="AK81" s="451">
        <f t="shared" si="97"/>
        <v>8</v>
      </c>
      <c r="AL81" s="446">
        <v>1</v>
      </c>
      <c r="AM81" s="446">
        <v>11</v>
      </c>
      <c r="AN81" s="451">
        <f t="shared" si="98"/>
        <v>12</v>
      </c>
      <c r="AO81" s="493">
        <f t="shared" si="99"/>
        <v>1</v>
      </c>
      <c r="AP81" s="494">
        <f t="shared" si="106"/>
        <v>11</v>
      </c>
      <c r="AQ81" s="495">
        <f t="shared" si="100"/>
        <v>12</v>
      </c>
      <c r="AR81" s="496">
        <f t="shared" si="101"/>
        <v>0</v>
      </c>
      <c r="AS81" s="496">
        <f t="shared" si="102"/>
        <v>0</v>
      </c>
      <c r="AT81" s="496">
        <f t="shared" si="103"/>
        <v>0</v>
      </c>
      <c r="AU81" s="497">
        <f t="shared" si="104"/>
        <v>0</v>
      </c>
      <c r="AV81" s="446"/>
      <c r="AW81" s="446"/>
      <c r="AX81" s="446"/>
      <c r="AY81" s="446">
        <v>1</v>
      </c>
      <c r="AZ81" s="451">
        <f t="shared" si="105"/>
        <v>1</v>
      </c>
      <c r="BA81" s="455">
        <f t="shared" si="107"/>
        <v>8.3333333333333321</v>
      </c>
      <c r="BB81" s="446"/>
      <c r="BC81" s="415"/>
      <c r="BD81" s="415">
        <f t="shared" si="108"/>
        <v>1</v>
      </c>
      <c r="BE81" s="415">
        <f t="shared" si="109"/>
        <v>0</v>
      </c>
      <c r="BF81" s="433"/>
      <c r="BG81" s="433"/>
      <c r="BH81" s="433">
        <v>1</v>
      </c>
      <c r="BI81" s="433">
        <v>2</v>
      </c>
      <c r="BJ81" s="433">
        <v>2</v>
      </c>
      <c r="BK81" s="433">
        <v>1</v>
      </c>
      <c r="BL81" s="433">
        <v>1</v>
      </c>
      <c r="BM81" s="433"/>
      <c r="BN81" s="433">
        <v>1</v>
      </c>
      <c r="BO81" s="434"/>
      <c r="BP81" s="434"/>
      <c r="BQ81" s="434"/>
      <c r="BR81" s="433"/>
      <c r="BS81" s="433"/>
      <c r="BT81" s="433">
        <v>1</v>
      </c>
      <c r="BU81" s="433"/>
      <c r="BV81" s="433"/>
      <c r="BW81" s="433"/>
      <c r="BX81" s="433"/>
      <c r="BY81" s="433">
        <v>1</v>
      </c>
      <c r="BZ81" s="433"/>
      <c r="CA81" s="433">
        <v>1</v>
      </c>
      <c r="CB81" s="433">
        <v>1</v>
      </c>
      <c r="CC81" s="433"/>
      <c r="CD81" s="433"/>
      <c r="CE81" s="433"/>
      <c r="CF81" s="433"/>
      <c r="CG81" s="433"/>
      <c r="CH81" s="435">
        <v>0</v>
      </c>
      <c r="CI81" s="435"/>
      <c r="CJ81" s="436">
        <f t="shared" si="110"/>
        <v>12</v>
      </c>
      <c r="CK81" s="433">
        <f t="shared" si="120"/>
        <v>1</v>
      </c>
      <c r="CL81" s="433">
        <f t="shared" si="121"/>
        <v>11</v>
      </c>
      <c r="CM81" s="437">
        <f t="shared" si="111"/>
        <v>12</v>
      </c>
      <c r="CN81" s="438">
        <f t="shared" si="112"/>
        <v>0</v>
      </c>
      <c r="CO81" s="439">
        <f t="shared" si="113"/>
        <v>0</v>
      </c>
      <c r="CP81" s="438">
        <f t="shared" si="114"/>
        <v>0</v>
      </c>
      <c r="CQ81" s="440"/>
      <c r="CR81" s="440"/>
      <c r="CS81" s="440"/>
      <c r="CT81" s="440"/>
      <c r="CU81" s="440"/>
      <c r="CV81" s="440"/>
      <c r="CW81" s="440"/>
      <c r="CX81" s="441"/>
      <c r="CY81" s="441"/>
      <c r="CZ81" s="441"/>
      <c r="DA81" s="440"/>
      <c r="DB81" s="440"/>
      <c r="DC81" s="440"/>
      <c r="DD81" s="440"/>
      <c r="DE81" s="440"/>
      <c r="DF81" s="440"/>
      <c r="DG81" s="440"/>
      <c r="DH81" s="440"/>
      <c r="DI81" s="440"/>
      <c r="DJ81" s="440"/>
      <c r="DK81" s="440"/>
      <c r="DL81" s="440"/>
      <c r="DM81" s="440"/>
      <c r="DN81" s="440"/>
      <c r="DO81" s="440"/>
      <c r="DP81" s="440"/>
      <c r="DQ81" s="425">
        <f t="shared" si="115"/>
        <v>0</v>
      </c>
      <c r="DR81" s="442"/>
      <c r="DS81" s="442"/>
      <c r="DT81" s="440">
        <f t="shared" si="44"/>
        <v>0</v>
      </c>
      <c r="DU81" s="440">
        <f t="shared" si="45"/>
        <v>0</v>
      </c>
      <c r="DV81" s="440">
        <f t="shared" si="46"/>
        <v>0</v>
      </c>
      <c r="DW81" s="440">
        <f t="shared" si="47"/>
        <v>1</v>
      </c>
      <c r="DX81" s="427">
        <f t="shared" si="116"/>
        <v>1</v>
      </c>
      <c r="DY81" s="428">
        <f t="shared" si="117"/>
        <v>8.3333333333333321</v>
      </c>
      <c r="DZ81" s="518"/>
      <c r="EA81" s="518"/>
      <c r="EB81" s="518"/>
      <c r="EC81" s="518"/>
      <c r="ED81" s="518"/>
      <c r="EE81" s="518"/>
      <c r="EF81" s="518"/>
      <c r="EG81" s="518"/>
      <c r="EH81" s="518"/>
      <c r="EI81" s="518"/>
      <c r="EJ81" s="518"/>
      <c r="EK81" s="518"/>
      <c r="EL81" s="518"/>
      <c r="EM81" s="518"/>
      <c r="EN81" s="518"/>
      <c r="EO81" s="518"/>
      <c r="EP81" s="518"/>
      <c r="EQ81" s="518"/>
      <c r="ER81" s="518"/>
      <c r="ES81" s="518"/>
      <c r="ET81" s="518"/>
      <c r="EU81" s="518"/>
      <c r="EV81" s="518"/>
      <c r="EW81" s="518"/>
      <c r="EX81" s="518"/>
      <c r="EY81" s="518"/>
      <c r="EZ81" s="431">
        <f t="shared" si="118"/>
        <v>0</v>
      </c>
      <c r="FB81" s="445">
        <f t="shared" si="119"/>
        <v>0</v>
      </c>
    </row>
    <row r="82" spans="1:158" s="395" customFormat="1">
      <c r="A82" s="446">
        <v>71</v>
      </c>
      <c r="B82" s="446" t="str">
        <f>[1]เตรียมข้อมูล!B75</f>
        <v>บ้านป่าแก่</v>
      </c>
      <c r="C82" s="446" t="str">
        <f>[1]เตรียมข้อมูล!C75</f>
        <v>กงหรา</v>
      </c>
      <c r="D82" s="446"/>
      <c r="E82" s="384">
        <v>26</v>
      </c>
      <c r="F82" s="384">
        <v>4</v>
      </c>
      <c r="G82" s="384" t="s">
        <v>104</v>
      </c>
      <c r="H82" s="446">
        <v>19</v>
      </c>
      <c r="I82" s="447">
        <f t="shared" si="85"/>
        <v>1</v>
      </c>
      <c r="J82" s="446">
        <v>29</v>
      </c>
      <c r="K82" s="447">
        <f t="shared" si="86"/>
        <v>1</v>
      </c>
      <c r="L82" s="446">
        <v>28</v>
      </c>
      <c r="M82" s="447">
        <f t="shared" si="87"/>
        <v>1</v>
      </c>
      <c r="N82" s="446">
        <v>29</v>
      </c>
      <c r="O82" s="447">
        <f t="shared" si="88"/>
        <v>1</v>
      </c>
      <c r="P82" s="446">
        <v>27</v>
      </c>
      <c r="Q82" s="447">
        <f t="shared" si="89"/>
        <v>1</v>
      </c>
      <c r="R82" s="446">
        <v>32</v>
      </c>
      <c r="S82" s="447">
        <f t="shared" si="90"/>
        <v>1</v>
      </c>
      <c r="T82" s="446">
        <v>30</v>
      </c>
      <c r="U82" s="447">
        <f t="shared" si="91"/>
        <v>1</v>
      </c>
      <c r="V82" s="446">
        <v>29</v>
      </c>
      <c r="W82" s="447">
        <f t="shared" si="92"/>
        <v>1</v>
      </c>
      <c r="X82" s="448">
        <v>0</v>
      </c>
      <c r="Y82" s="447">
        <f t="shared" si="93"/>
        <v>0</v>
      </c>
      <c r="Z82" s="448">
        <v>0</v>
      </c>
      <c r="AA82" s="447">
        <f t="shared" si="94"/>
        <v>0</v>
      </c>
      <c r="AB82" s="448">
        <v>0</v>
      </c>
      <c r="AC82" s="447">
        <f t="shared" si="95"/>
        <v>0</v>
      </c>
      <c r="AD82" s="448"/>
      <c r="AE82" s="449"/>
      <c r="AF82" s="448"/>
      <c r="AG82" s="449"/>
      <c r="AH82" s="448"/>
      <c r="AI82" s="449"/>
      <c r="AJ82" s="450">
        <f t="shared" si="96"/>
        <v>223</v>
      </c>
      <c r="AK82" s="451">
        <f t="shared" si="97"/>
        <v>8</v>
      </c>
      <c r="AL82" s="446">
        <v>1</v>
      </c>
      <c r="AM82" s="446">
        <v>11</v>
      </c>
      <c r="AN82" s="451">
        <f t="shared" si="98"/>
        <v>12</v>
      </c>
      <c r="AO82" s="493">
        <f t="shared" si="99"/>
        <v>1</v>
      </c>
      <c r="AP82" s="494">
        <f t="shared" si="106"/>
        <v>10</v>
      </c>
      <c r="AQ82" s="495">
        <f t="shared" si="100"/>
        <v>11</v>
      </c>
      <c r="AR82" s="496">
        <f t="shared" si="101"/>
        <v>0</v>
      </c>
      <c r="AS82" s="496">
        <f t="shared" si="102"/>
        <v>1</v>
      </c>
      <c r="AT82" s="496">
        <f t="shared" si="103"/>
        <v>1</v>
      </c>
      <c r="AU82" s="497">
        <f t="shared" si="104"/>
        <v>9.0909090909090917</v>
      </c>
      <c r="AV82" s="446">
        <v>1</v>
      </c>
      <c r="AW82" s="446"/>
      <c r="AX82" s="446">
        <v>1</v>
      </c>
      <c r="AY82" s="446"/>
      <c r="AZ82" s="451">
        <f t="shared" si="105"/>
        <v>1</v>
      </c>
      <c r="BA82" s="455">
        <f t="shared" si="107"/>
        <v>9.0909090909090917</v>
      </c>
      <c r="BB82" s="446"/>
      <c r="BC82" s="415"/>
      <c r="BD82" s="415">
        <f t="shared" si="108"/>
        <v>1</v>
      </c>
      <c r="BE82" s="415">
        <f t="shared" si="109"/>
        <v>0</v>
      </c>
      <c r="BF82" s="433"/>
      <c r="BG82" s="433"/>
      <c r="BH82" s="433">
        <v>0</v>
      </c>
      <c r="BI82" s="433">
        <v>0</v>
      </c>
      <c r="BJ82" s="433">
        <v>4</v>
      </c>
      <c r="BK82" s="433">
        <v>1</v>
      </c>
      <c r="BL82" s="433">
        <v>1</v>
      </c>
      <c r="BM82" s="433">
        <v>0</v>
      </c>
      <c r="BN82" s="433">
        <v>1</v>
      </c>
      <c r="BO82" s="434">
        <v>0</v>
      </c>
      <c r="BP82" s="434">
        <v>0</v>
      </c>
      <c r="BQ82" s="434">
        <v>0</v>
      </c>
      <c r="BR82" s="433">
        <v>1</v>
      </c>
      <c r="BS82" s="433">
        <v>1</v>
      </c>
      <c r="BT82" s="433">
        <v>0</v>
      </c>
      <c r="BU82" s="433">
        <v>0</v>
      </c>
      <c r="BV82" s="433">
        <v>0</v>
      </c>
      <c r="BW82" s="433">
        <v>0</v>
      </c>
      <c r="BX82" s="433">
        <v>0</v>
      </c>
      <c r="BY82" s="433">
        <v>0</v>
      </c>
      <c r="BZ82" s="433">
        <v>0</v>
      </c>
      <c r="CA82" s="433">
        <v>2</v>
      </c>
      <c r="CB82" s="433">
        <v>0</v>
      </c>
      <c r="CC82" s="433">
        <v>0</v>
      </c>
      <c r="CD82" s="433">
        <v>0</v>
      </c>
      <c r="CE82" s="433">
        <v>0</v>
      </c>
      <c r="CF82" s="433">
        <v>0</v>
      </c>
      <c r="CG82" s="433">
        <v>0</v>
      </c>
      <c r="CH82" s="435">
        <v>0</v>
      </c>
      <c r="CI82" s="435"/>
      <c r="CJ82" s="436">
        <f t="shared" si="110"/>
        <v>11</v>
      </c>
      <c r="CK82" s="433">
        <f t="shared" si="120"/>
        <v>1</v>
      </c>
      <c r="CL82" s="433">
        <f t="shared" si="121"/>
        <v>10</v>
      </c>
      <c r="CM82" s="437">
        <f t="shared" si="111"/>
        <v>11</v>
      </c>
      <c r="CN82" s="438">
        <f t="shared" si="112"/>
        <v>-1</v>
      </c>
      <c r="CO82" s="439">
        <f t="shared" si="113"/>
        <v>1</v>
      </c>
      <c r="CP82" s="438">
        <f t="shared" si="114"/>
        <v>0</v>
      </c>
      <c r="CQ82" s="440"/>
      <c r="CR82" s="440"/>
      <c r="CS82" s="440"/>
      <c r="CT82" s="440"/>
      <c r="CU82" s="440"/>
      <c r="CV82" s="440"/>
      <c r="CW82" s="440"/>
      <c r="CX82" s="441"/>
      <c r="CY82" s="441"/>
      <c r="CZ82" s="441"/>
      <c r="DA82" s="440"/>
      <c r="DB82" s="440"/>
      <c r="DC82" s="440"/>
      <c r="DD82" s="440"/>
      <c r="DE82" s="440"/>
      <c r="DF82" s="440"/>
      <c r="DG82" s="440"/>
      <c r="DH82" s="440"/>
      <c r="DI82" s="440"/>
      <c r="DJ82" s="440"/>
      <c r="DK82" s="440"/>
      <c r="DL82" s="440"/>
      <c r="DM82" s="440"/>
      <c r="DN82" s="440"/>
      <c r="DO82" s="440"/>
      <c r="DP82" s="440"/>
      <c r="DQ82" s="425">
        <f t="shared" si="115"/>
        <v>0</v>
      </c>
      <c r="DR82" s="442"/>
      <c r="DS82" s="442"/>
      <c r="DT82" s="440">
        <f t="shared" si="44"/>
        <v>1</v>
      </c>
      <c r="DU82" s="440">
        <f t="shared" si="45"/>
        <v>0</v>
      </c>
      <c r="DV82" s="440">
        <f t="shared" si="46"/>
        <v>1</v>
      </c>
      <c r="DW82" s="440">
        <f t="shared" si="47"/>
        <v>0</v>
      </c>
      <c r="DX82" s="427">
        <f t="shared" si="116"/>
        <v>0</v>
      </c>
      <c r="DY82" s="428">
        <f t="shared" si="117"/>
        <v>0</v>
      </c>
      <c r="DZ82" s="518"/>
      <c r="EA82" s="518"/>
      <c r="EB82" s="518"/>
      <c r="EC82" s="518"/>
      <c r="ED82" s="518"/>
      <c r="EE82" s="518">
        <v>1</v>
      </c>
      <c r="EF82" s="518"/>
      <c r="EG82" s="518"/>
      <c r="EH82" s="518"/>
      <c r="EI82" s="518"/>
      <c r="EJ82" s="518"/>
      <c r="EK82" s="518"/>
      <c r="EL82" s="518"/>
      <c r="EM82" s="518"/>
      <c r="EN82" s="518"/>
      <c r="EO82" s="518"/>
      <c r="EP82" s="518"/>
      <c r="EQ82" s="518"/>
      <c r="ER82" s="518"/>
      <c r="ES82" s="518"/>
      <c r="ET82" s="518"/>
      <c r="EU82" s="518"/>
      <c r="EV82" s="518"/>
      <c r="EW82" s="518"/>
      <c r="EX82" s="518"/>
      <c r="EY82" s="518"/>
      <c r="EZ82" s="431">
        <f t="shared" si="118"/>
        <v>1</v>
      </c>
      <c r="FB82" s="445">
        <f t="shared" si="119"/>
        <v>0</v>
      </c>
    </row>
    <row r="83" spans="1:158" s="395" customFormat="1">
      <c r="A83" s="446">
        <v>72</v>
      </c>
      <c r="B83" s="446" t="str">
        <f>[1]เตรียมข้อมูล!B76</f>
        <v>บ้านพูด กรป.กลาง</v>
      </c>
      <c r="C83" s="446" t="str">
        <f>[1]เตรียมข้อมูล!C76</f>
        <v>กงหรา</v>
      </c>
      <c r="D83" s="446"/>
      <c r="E83" s="384">
        <v>9</v>
      </c>
      <c r="F83" s="384">
        <v>4</v>
      </c>
      <c r="G83" s="384" t="s">
        <v>104</v>
      </c>
      <c r="H83" s="446">
        <v>56</v>
      </c>
      <c r="I83" s="447">
        <f t="shared" si="85"/>
        <v>2</v>
      </c>
      <c r="J83" s="446">
        <v>37</v>
      </c>
      <c r="K83" s="447">
        <f t="shared" si="86"/>
        <v>1</v>
      </c>
      <c r="L83" s="446">
        <v>34</v>
      </c>
      <c r="M83" s="447">
        <f t="shared" si="87"/>
        <v>1</v>
      </c>
      <c r="N83" s="446">
        <v>33</v>
      </c>
      <c r="O83" s="447">
        <f t="shared" si="88"/>
        <v>1</v>
      </c>
      <c r="P83" s="446">
        <v>32</v>
      </c>
      <c r="Q83" s="447">
        <f t="shared" si="89"/>
        <v>1</v>
      </c>
      <c r="R83" s="446">
        <v>39</v>
      </c>
      <c r="S83" s="447">
        <f t="shared" si="90"/>
        <v>1</v>
      </c>
      <c r="T83" s="446">
        <v>45</v>
      </c>
      <c r="U83" s="447">
        <f t="shared" si="91"/>
        <v>1</v>
      </c>
      <c r="V83" s="446">
        <v>28</v>
      </c>
      <c r="W83" s="447">
        <f t="shared" si="92"/>
        <v>1</v>
      </c>
      <c r="X83" s="448">
        <v>0</v>
      </c>
      <c r="Y83" s="447">
        <f t="shared" si="93"/>
        <v>0</v>
      </c>
      <c r="Z83" s="448">
        <v>0</v>
      </c>
      <c r="AA83" s="447">
        <f t="shared" si="94"/>
        <v>0</v>
      </c>
      <c r="AB83" s="448">
        <v>0</v>
      </c>
      <c r="AC83" s="447">
        <f t="shared" si="95"/>
        <v>0</v>
      </c>
      <c r="AD83" s="448"/>
      <c r="AE83" s="449"/>
      <c r="AF83" s="448"/>
      <c r="AG83" s="449"/>
      <c r="AH83" s="448"/>
      <c r="AI83" s="449"/>
      <c r="AJ83" s="450">
        <f t="shared" si="96"/>
        <v>304</v>
      </c>
      <c r="AK83" s="451">
        <f t="shared" si="97"/>
        <v>9</v>
      </c>
      <c r="AL83" s="446">
        <v>1</v>
      </c>
      <c r="AM83" s="446">
        <v>19</v>
      </c>
      <c r="AN83" s="451">
        <f t="shared" si="98"/>
        <v>20</v>
      </c>
      <c r="AO83" s="493">
        <f t="shared" si="99"/>
        <v>1</v>
      </c>
      <c r="AP83" s="494">
        <f t="shared" si="106"/>
        <v>13</v>
      </c>
      <c r="AQ83" s="495">
        <f t="shared" si="100"/>
        <v>14</v>
      </c>
      <c r="AR83" s="496">
        <f t="shared" si="101"/>
        <v>0</v>
      </c>
      <c r="AS83" s="496">
        <f t="shared" si="102"/>
        <v>6</v>
      </c>
      <c r="AT83" s="496">
        <f t="shared" si="103"/>
        <v>6</v>
      </c>
      <c r="AU83" s="497">
        <f t="shared" si="104"/>
        <v>42.857142857142854</v>
      </c>
      <c r="AV83" s="446"/>
      <c r="AW83" s="446"/>
      <c r="AX83" s="446"/>
      <c r="AY83" s="446"/>
      <c r="AZ83" s="451">
        <f t="shared" si="105"/>
        <v>6</v>
      </c>
      <c r="BA83" s="455">
        <f t="shared" si="107"/>
        <v>42.857142857142854</v>
      </c>
      <c r="BB83" s="446"/>
      <c r="BC83" s="415"/>
      <c r="BD83" s="415">
        <f t="shared" si="108"/>
        <v>1</v>
      </c>
      <c r="BE83" s="415">
        <f t="shared" si="109"/>
        <v>0</v>
      </c>
      <c r="BF83" s="433"/>
      <c r="BG83" s="433"/>
      <c r="BH83" s="433">
        <v>1</v>
      </c>
      <c r="BI83" s="433">
        <v>2</v>
      </c>
      <c r="BJ83" s="433">
        <v>2</v>
      </c>
      <c r="BK83" s="433">
        <v>2</v>
      </c>
      <c r="BL83" s="433">
        <v>2</v>
      </c>
      <c r="BM83" s="433"/>
      <c r="BN83" s="433">
        <v>2</v>
      </c>
      <c r="BO83" s="434"/>
      <c r="BP83" s="434"/>
      <c r="BQ83" s="434"/>
      <c r="BR83" s="433">
        <v>2</v>
      </c>
      <c r="BS83" s="433"/>
      <c r="BT83" s="433">
        <v>2</v>
      </c>
      <c r="BU83" s="433"/>
      <c r="BV83" s="433"/>
      <c r="BW83" s="433"/>
      <c r="BX83" s="433">
        <v>2</v>
      </c>
      <c r="BY83" s="433"/>
      <c r="BZ83" s="433"/>
      <c r="CA83" s="433">
        <v>2</v>
      </c>
      <c r="CB83" s="433"/>
      <c r="CC83" s="433">
        <v>2</v>
      </c>
      <c r="CD83" s="433"/>
      <c r="CE83" s="433"/>
      <c r="CF83" s="433"/>
      <c r="CG83" s="433"/>
      <c r="CH83" s="435">
        <v>0</v>
      </c>
      <c r="CI83" s="435"/>
      <c r="CJ83" s="436">
        <f t="shared" si="110"/>
        <v>21</v>
      </c>
      <c r="CK83" s="433">
        <f t="shared" si="120"/>
        <v>1</v>
      </c>
      <c r="CL83" s="433">
        <f t="shared" si="121"/>
        <v>13</v>
      </c>
      <c r="CM83" s="437">
        <f t="shared" si="111"/>
        <v>14</v>
      </c>
      <c r="CN83" s="438">
        <f t="shared" si="112"/>
        <v>0</v>
      </c>
      <c r="CO83" s="439">
        <f t="shared" si="113"/>
        <v>7</v>
      </c>
      <c r="CP83" s="438">
        <f t="shared" si="114"/>
        <v>7</v>
      </c>
      <c r="CQ83" s="440"/>
      <c r="CR83" s="440"/>
      <c r="CS83" s="440"/>
      <c r="CT83" s="440"/>
      <c r="CU83" s="440"/>
      <c r="CV83" s="440"/>
      <c r="CW83" s="440"/>
      <c r="CX83" s="441"/>
      <c r="CY83" s="441"/>
      <c r="CZ83" s="441"/>
      <c r="DA83" s="440"/>
      <c r="DB83" s="440"/>
      <c r="DC83" s="440"/>
      <c r="DD83" s="440"/>
      <c r="DE83" s="440"/>
      <c r="DF83" s="440"/>
      <c r="DG83" s="440"/>
      <c r="DH83" s="440"/>
      <c r="DI83" s="440"/>
      <c r="DJ83" s="440"/>
      <c r="DK83" s="440"/>
      <c r="DL83" s="440"/>
      <c r="DM83" s="440"/>
      <c r="DN83" s="440"/>
      <c r="DO83" s="440"/>
      <c r="DP83" s="440"/>
      <c r="DQ83" s="425">
        <f t="shared" si="115"/>
        <v>0</v>
      </c>
      <c r="DR83" s="442"/>
      <c r="DS83" s="442"/>
      <c r="DT83" s="440">
        <f t="shared" ref="DT83:DT136" si="122">AV83</f>
        <v>0</v>
      </c>
      <c r="DU83" s="440">
        <f t="shared" ref="DU83:DU136" si="123">AW83</f>
        <v>0</v>
      </c>
      <c r="DV83" s="440">
        <f t="shared" ref="DV83:DV136" si="124">AX83</f>
        <v>0</v>
      </c>
      <c r="DW83" s="440">
        <f t="shared" ref="DW83:DW136" si="125">AY83</f>
        <v>0</v>
      </c>
      <c r="DX83" s="427">
        <f t="shared" si="116"/>
        <v>7</v>
      </c>
      <c r="DY83" s="428">
        <f t="shared" si="117"/>
        <v>50</v>
      </c>
      <c r="DZ83" s="518"/>
      <c r="EA83" s="518"/>
      <c r="EB83" s="518"/>
      <c r="EC83" s="518"/>
      <c r="ED83" s="518"/>
      <c r="EE83" s="518"/>
      <c r="EF83" s="518"/>
      <c r="EG83" s="518"/>
      <c r="EH83" s="518"/>
      <c r="EI83" s="518"/>
      <c r="EJ83" s="518"/>
      <c r="EK83" s="518"/>
      <c r="EL83" s="518"/>
      <c r="EM83" s="518"/>
      <c r="EN83" s="518"/>
      <c r="EO83" s="518"/>
      <c r="EP83" s="518"/>
      <c r="EQ83" s="518"/>
      <c r="ER83" s="518"/>
      <c r="ES83" s="518"/>
      <c r="ET83" s="518"/>
      <c r="EU83" s="518"/>
      <c r="EV83" s="518"/>
      <c r="EW83" s="518"/>
      <c r="EX83" s="518"/>
      <c r="EY83" s="518"/>
      <c r="EZ83" s="431">
        <f t="shared" si="118"/>
        <v>0</v>
      </c>
      <c r="FB83" s="445">
        <f t="shared" si="119"/>
        <v>0</v>
      </c>
    </row>
    <row r="84" spans="1:158" s="395" customFormat="1">
      <c r="A84" s="446">
        <v>73</v>
      </c>
      <c r="B84" s="446" t="str">
        <f>[1]เตรียมข้อมูล!B77</f>
        <v>บ้านคู</v>
      </c>
      <c r="C84" s="446" t="str">
        <f>[1]เตรียมข้อมูล!C77</f>
        <v>กงหรา</v>
      </c>
      <c r="D84" s="446"/>
      <c r="E84" s="384">
        <v>15</v>
      </c>
      <c r="F84" s="384">
        <v>4</v>
      </c>
      <c r="G84" s="384" t="s">
        <v>104</v>
      </c>
      <c r="H84" s="446">
        <v>24</v>
      </c>
      <c r="I84" s="447">
        <f t="shared" si="85"/>
        <v>1</v>
      </c>
      <c r="J84" s="446">
        <v>16</v>
      </c>
      <c r="K84" s="447">
        <f t="shared" si="86"/>
        <v>1</v>
      </c>
      <c r="L84" s="446">
        <v>19</v>
      </c>
      <c r="M84" s="447">
        <f t="shared" si="87"/>
        <v>1</v>
      </c>
      <c r="N84" s="446">
        <v>16</v>
      </c>
      <c r="O84" s="447">
        <f t="shared" si="88"/>
        <v>1</v>
      </c>
      <c r="P84" s="446">
        <v>21</v>
      </c>
      <c r="Q84" s="447">
        <f t="shared" si="89"/>
        <v>1</v>
      </c>
      <c r="R84" s="446">
        <v>21</v>
      </c>
      <c r="S84" s="447">
        <f t="shared" si="90"/>
        <v>1</v>
      </c>
      <c r="T84" s="446">
        <v>17</v>
      </c>
      <c r="U84" s="447">
        <f t="shared" si="91"/>
        <v>1</v>
      </c>
      <c r="V84" s="446">
        <v>26</v>
      </c>
      <c r="W84" s="447">
        <f t="shared" si="92"/>
        <v>1</v>
      </c>
      <c r="X84" s="448">
        <v>0</v>
      </c>
      <c r="Y84" s="447">
        <f t="shared" si="93"/>
        <v>0</v>
      </c>
      <c r="Z84" s="448">
        <v>0</v>
      </c>
      <c r="AA84" s="447">
        <f t="shared" si="94"/>
        <v>0</v>
      </c>
      <c r="AB84" s="448">
        <v>0</v>
      </c>
      <c r="AC84" s="447">
        <f t="shared" si="95"/>
        <v>0</v>
      </c>
      <c r="AD84" s="448"/>
      <c r="AE84" s="449"/>
      <c r="AF84" s="448"/>
      <c r="AG84" s="449"/>
      <c r="AH84" s="448"/>
      <c r="AI84" s="449"/>
      <c r="AJ84" s="450">
        <f t="shared" si="96"/>
        <v>160</v>
      </c>
      <c r="AK84" s="451">
        <f t="shared" si="97"/>
        <v>8</v>
      </c>
      <c r="AL84" s="446">
        <v>1</v>
      </c>
      <c r="AM84" s="446">
        <v>10</v>
      </c>
      <c r="AN84" s="451">
        <f t="shared" si="98"/>
        <v>11</v>
      </c>
      <c r="AO84" s="493">
        <f t="shared" si="99"/>
        <v>1</v>
      </c>
      <c r="AP84" s="494">
        <f t="shared" si="106"/>
        <v>9</v>
      </c>
      <c r="AQ84" s="495">
        <f t="shared" si="100"/>
        <v>10</v>
      </c>
      <c r="AR84" s="496">
        <f t="shared" si="101"/>
        <v>0</v>
      </c>
      <c r="AS84" s="496">
        <f t="shared" si="102"/>
        <v>1</v>
      </c>
      <c r="AT84" s="496">
        <f t="shared" si="103"/>
        <v>1</v>
      </c>
      <c r="AU84" s="497">
        <f t="shared" si="104"/>
        <v>10</v>
      </c>
      <c r="AV84" s="446"/>
      <c r="AW84" s="446"/>
      <c r="AX84" s="446"/>
      <c r="AY84" s="446"/>
      <c r="AZ84" s="451">
        <f t="shared" si="105"/>
        <v>1</v>
      </c>
      <c r="BA84" s="455">
        <f t="shared" si="107"/>
        <v>10</v>
      </c>
      <c r="BB84" s="446"/>
      <c r="BC84" s="415"/>
      <c r="BD84" s="415">
        <f t="shared" si="108"/>
        <v>1</v>
      </c>
      <c r="BE84" s="415">
        <f t="shared" si="109"/>
        <v>0</v>
      </c>
      <c r="BF84" s="433"/>
      <c r="BG84" s="433"/>
      <c r="BH84" s="433">
        <v>1</v>
      </c>
      <c r="BI84" s="433">
        <v>2</v>
      </c>
      <c r="BJ84" s="433">
        <v>1</v>
      </c>
      <c r="BK84" s="433">
        <v>2</v>
      </c>
      <c r="BL84" s="433">
        <v>1</v>
      </c>
      <c r="BM84" s="433"/>
      <c r="BN84" s="433">
        <v>1</v>
      </c>
      <c r="BO84" s="434"/>
      <c r="BP84" s="434"/>
      <c r="BQ84" s="434"/>
      <c r="BR84" s="433">
        <v>2</v>
      </c>
      <c r="BS84" s="433"/>
      <c r="BT84" s="433"/>
      <c r="BU84" s="433"/>
      <c r="BV84" s="433"/>
      <c r="BW84" s="433"/>
      <c r="BX84" s="433">
        <v>1</v>
      </c>
      <c r="BY84" s="433"/>
      <c r="BZ84" s="433"/>
      <c r="CA84" s="433"/>
      <c r="CB84" s="433"/>
      <c r="CC84" s="433"/>
      <c r="CD84" s="433"/>
      <c r="CE84" s="433"/>
      <c r="CF84" s="433"/>
      <c r="CG84" s="433"/>
      <c r="CH84" s="435">
        <v>0</v>
      </c>
      <c r="CI84" s="435"/>
      <c r="CJ84" s="436">
        <f t="shared" si="110"/>
        <v>11</v>
      </c>
      <c r="CK84" s="433">
        <f t="shared" si="120"/>
        <v>1</v>
      </c>
      <c r="CL84" s="433">
        <f t="shared" si="121"/>
        <v>9</v>
      </c>
      <c r="CM84" s="437">
        <f t="shared" si="111"/>
        <v>10</v>
      </c>
      <c r="CN84" s="438">
        <f t="shared" si="112"/>
        <v>0</v>
      </c>
      <c r="CO84" s="439">
        <f t="shared" si="113"/>
        <v>1</v>
      </c>
      <c r="CP84" s="438">
        <f t="shared" si="114"/>
        <v>1</v>
      </c>
      <c r="CQ84" s="440"/>
      <c r="CR84" s="440"/>
      <c r="CS84" s="440"/>
      <c r="CT84" s="440"/>
      <c r="CU84" s="440"/>
      <c r="CV84" s="440"/>
      <c r="CW84" s="440"/>
      <c r="CX84" s="441"/>
      <c r="CY84" s="441"/>
      <c r="CZ84" s="441"/>
      <c r="DA84" s="440"/>
      <c r="DB84" s="440"/>
      <c r="DC84" s="440"/>
      <c r="DD84" s="440"/>
      <c r="DE84" s="440"/>
      <c r="DF84" s="440"/>
      <c r="DG84" s="440"/>
      <c r="DH84" s="440"/>
      <c r="DI84" s="440"/>
      <c r="DJ84" s="440"/>
      <c r="DK84" s="440"/>
      <c r="DL84" s="440"/>
      <c r="DM84" s="440"/>
      <c r="DN84" s="440"/>
      <c r="DO84" s="440"/>
      <c r="DP84" s="440"/>
      <c r="DQ84" s="425">
        <f t="shared" si="115"/>
        <v>0</v>
      </c>
      <c r="DR84" s="442"/>
      <c r="DS84" s="442"/>
      <c r="DT84" s="440">
        <f t="shared" si="122"/>
        <v>0</v>
      </c>
      <c r="DU84" s="440">
        <f t="shared" si="123"/>
        <v>0</v>
      </c>
      <c r="DV84" s="440">
        <f t="shared" si="124"/>
        <v>0</v>
      </c>
      <c r="DW84" s="440">
        <f t="shared" si="125"/>
        <v>0</v>
      </c>
      <c r="DX84" s="427">
        <f t="shared" si="116"/>
        <v>1</v>
      </c>
      <c r="DY84" s="428">
        <f t="shared" si="117"/>
        <v>10</v>
      </c>
      <c r="DZ84" s="518"/>
      <c r="EA84" s="518"/>
      <c r="EB84" s="518"/>
      <c r="EC84" s="518"/>
      <c r="ED84" s="518"/>
      <c r="EE84" s="518"/>
      <c r="EF84" s="518"/>
      <c r="EG84" s="518"/>
      <c r="EH84" s="518"/>
      <c r="EI84" s="518"/>
      <c r="EJ84" s="518"/>
      <c r="EK84" s="518"/>
      <c r="EL84" s="518"/>
      <c r="EM84" s="518"/>
      <c r="EN84" s="518"/>
      <c r="EO84" s="518"/>
      <c r="EP84" s="518"/>
      <c r="EQ84" s="518"/>
      <c r="ER84" s="518"/>
      <c r="ES84" s="518"/>
      <c r="ET84" s="518"/>
      <c r="EU84" s="518"/>
      <c r="EV84" s="518"/>
      <c r="EW84" s="518"/>
      <c r="EX84" s="518"/>
      <c r="EY84" s="518"/>
      <c r="EZ84" s="431">
        <f t="shared" si="118"/>
        <v>0</v>
      </c>
      <c r="FB84" s="445">
        <f t="shared" si="119"/>
        <v>0</v>
      </c>
    </row>
    <row r="85" spans="1:158" s="395" customFormat="1">
      <c r="A85" s="446">
        <v>74</v>
      </c>
      <c r="B85" s="446" t="str">
        <f>[1]เตรียมข้อมูล!B78</f>
        <v>บ้านควนประกอบ</v>
      </c>
      <c r="C85" s="446" t="str">
        <f>[1]เตรียมข้อมูล!C78</f>
        <v>กงหรา</v>
      </c>
      <c r="D85" s="446"/>
      <c r="E85" s="384">
        <v>15</v>
      </c>
      <c r="F85" s="384">
        <v>4</v>
      </c>
      <c r="G85" s="384" t="s">
        <v>104</v>
      </c>
      <c r="H85" s="446">
        <v>35</v>
      </c>
      <c r="I85" s="447">
        <f t="shared" si="85"/>
        <v>1</v>
      </c>
      <c r="J85" s="446">
        <v>37</v>
      </c>
      <c r="K85" s="447">
        <f t="shared" si="86"/>
        <v>1</v>
      </c>
      <c r="L85" s="446">
        <v>45</v>
      </c>
      <c r="M85" s="447">
        <f t="shared" si="87"/>
        <v>1</v>
      </c>
      <c r="N85" s="446">
        <v>30</v>
      </c>
      <c r="O85" s="447">
        <f t="shared" si="88"/>
        <v>1</v>
      </c>
      <c r="P85" s="446">
        <v>31</v>
      </c>
      <c r="Q85" s="447">
        <f t="shared" si="89"/>
        <v>1</v>
      </c>
      <c r="R85" s="446">
        <v>28</v>
      </c>
      <c r="S85" s="447">
        <f t="shared" si="90"/>
        <v>1</v>
      </c>
      <c r="T85" s="446">
        <v>35</v>
      </c>
      <c r="U85" s="447">
        <f t="shared" si="91"/>
        <v>1</v>
      </c>
      <c r="V85" s="446">
        <v>27</v>
      </c>
      <c r="W85" s="447">
        <f t="shared" si="92"/>
        <v>1</v>
      </c>
      <c r="X85" s="448">
        <v>30</v>
      </c>
      <c r="Y85" s="447">
        <f t="shared" si="93"/>
        <v>1</v>
      </c>
      <c r="Z85" s="448">
        <v>29</v>
      </c>
      <c r="AA85" s="447">
        <f t="shared" si="94"/>
        <v>1</v>
      </c>
      <c r="AB85" s="448">
        <v>20</v>
      </c>
      <c r="AC85" s="447">
        <f t="shared" si="95"/>
        <v>1</v>
      </c>
      <c r="AD85" s="448"/>
      <c r="AE85" s="449"/>
      <c r="AF85" s="448"/>
      <c r="AG85" s="449"/>
      <c r="AH85" s="448"/>
      <c r="AI85" s="449"/>
      <c r="AJ85" s="450">
        <f t="shared" si="96"/>
        <v>347</v>
      </c>
      <c r="AK85" s="451">
        <f t="shared" si="97"/>
        <v>11</v>
      </c>
      <c r="AL85" s="446">
        <v>3</v>
      </c>
      <c r="AM85" s="446">
        <v>19</v>
      </c>
      <c r="AN85" s="451">
        <f t="shared" si="98"/>
        <v>22</v>
      </c>
      <c r="AO85" s="493">
        <f t="shared" si="99"/>
        <v>1</v>
      </c>
      <c r="AP85" s="494">
        <f t="shared" si="106"/>
        <v>17</v>
      </c>
      <c r="AQ85" s="495">
        <f t="shared" si="100"/>
        <v>18</v>
      </c>
      <c r="AR85" s="496">
        <f t="shared" si="101"/>
        <v>2</v>
      </c>
      <c r="AS85" s="496">
        <f t="shared" si="102"/>
        <v>2</v>
      </c>
      <c r="AT85" s="496">
        <f t="shared" si="103"/>
        <v>4</v>
      </c>
      <c r="AU85" s="497">
        <f t="shared" si="104"/>
        <v>22.222222222222221</v>
      </c>
      <c r="AV85" s="446">
        <v>2</v>
      </c>
      <c r="AW85" s="446"/>
      <c r="AX85" s="446"/>
      <c r="AY85" s="446"/>
      <c r="AZ85" s="451">
        <f t="shared" si="105"/>
        <v>2</v>
      </c>
      <c r="BA85" s="455">
        <f t="shared" si="107"/>
        <v>11.111111111111111</v>
      </c>
      <c r="BB85" s="446"/>
      <c r="BC85" s="415"/>
      <c r="BD85" s="415">
        <f t="shared" si="108"/>
        <v>1</v>
      </c>
      <c r="BE85" s="415">
        <f t="shared" si="109"/>
        <v>6</v>
      </c>
      <c r="BF85" s="433"/>
      <c r="BG85" s="433"/>
      <c r="BH85" s="433">
        <v>3</v>
      </c>
      <c r="BI85" s="433">
        <v>3</v>
      </c>
      <c r="BJ85" s="433">
        <v>0</v>
      </c>
      <c r="BK85" s="433">
        <v>6</v>
      </c>
      <c r="BL85" s="433">
        <v>3</v>
      </c>
      <c r="BM85" s="433">
        <v>0</v>
      </c>
      <c r="BN85" s="433">
        <v>1</v>
      </c>
      <c r="BO85" s="434">
        <v>0</v>
      </c>
      <c r="BP85" s="434">
        <v>0</v>
      </c>
      <c r="BQ85" s="434">
        <v>0</v>
      </c>
      <c r="BR85" s="433">
        <v>1</v>
      </c>
      <c r="BS85" s="433">
        <v>2</v>
      </c>
      <c r="BT85" s="433">
        <v>0</v>
      </c>
      <c r="BU85" s="433">
        <v>0</v>
      </c>
      <c r="BV85" s="433">
        <v>0</v>
      </c>
      <c r="BW85" s="433">
        <v>0</v>
      </c>
      <c r="BX85" s="433">
        <v>0</v>
      </c>
      <c r="BY85" s="433">
        <v>0</v>
      </c>
      <c r="BZ85" s="433">
        <v>0</v>
      </c>
      <c r="CA85" s="433">
        <v>1</v>
      </c>
      <c r="CB85" s="433">
        <v>0</v>
      </c>
      <c r="CC85" s="433">
        <v>1</v>
      </c>
      <c r="CD85" s="433">
        <v>0</v>
      </c>
      <c r="CE85" s="433">
        <v>0</v>
      </c>
      <c r="CF85" s="433">
        <v>0</v>
      </c>
      <c r="CG85" s="433">
        <v>0</v>
      </c>
      <c r="CH85" s="435">
        <v>1</v>
      </c>
      <c r="CI85" s="435"/>
      <c r="CJ85" s="436">
        <f t="shared" si="110"/>
        <v>22</v>
      </c>
      <c r="CK85" s="433">
        <f t="shared" si="120"/>
        <v>1</v>
      </c>
      <c r="CL85" s="433">
        <f t="shared" si="121"/>
        <v>17</v>
      </c>
      <c r="CM85" s="437">
        <f t="shared" si="111"/>
        <v>18</v>
      </c>
      <c r="CN85" s="438">
        <f t="shared" si="112"/>
        <v>2</v>
      </c>
      <c r="CO85" s="439">
        <f t="shared" si="113"/>
        <v>2</v>
      </c>
      <c r="CP85" s="438">
        <f t="shared" si="114"/>
        <v>4</v>
      </c>
      <c r="CQ85" s="440"/>
      <c r="CR85" s="440"/>
      <c r="CS85" s="440"/>
      <c r="CT85" s="440"/>
      <c r="CU85" s="440"/>
      <c r="CV85" s="440"/>
      <c r="CW85" s="440"/>
      <c r="CX85" s="441"/>
      <c r="CY85" s="441"/>
      <c r="CZ85" s="441"/>
      <c r="DA85" s="440"/>
      <c r="DB85" s="440"/>
      <c r="DC85" s="440"/>
      <c r="DD85" s="440"/>
      <c r="DE85" s="440"/>
      <c r="DF85" s="440"/>
      <c r="DG85" s="440"/>
      <c r="DH85" s="440"/>
      <c r="DI85" s="440"/>
      <c r="DJ85" s="440"/>
      <c r="DK85" s="440"/>
      <c r="DL85" s="440"/>
      <c r="DM85" s="440"/>
      <c r="DN85" s="440"/>
      <c r="DO85" s="440"/>
      <c r="DP85" s="440"/>
      <c r="DQ85" s="425">
        <f t="shared" si="115"/>
        <v>0</v>
      </c>
      <c r="DR85" s="442"/>
      <c r="DS85" s="442"/>
      <c r="DT85" s="440">
        <f t="shared" si="122"/>
        <v>2</v>
      </c>
      <c r="DU85" s="440">
        <f t="shared" si="123"/>
        <v>0</v>
      </c>
      <c r="DV85" s="440">
        <f t="shared" si="124"/>
        <v>0</v>
      </c>
      <c r="DW85" s="440">
        <f t="shared" si="125"/>
        <v>0</v>
      </c>
      <c r="DX85" s="427">
        <f t="shared" si="116"/>
        <v>2</v>
      </c>
      <c r="DY85" s="428">
        <f t="shared" si="117"/>
        <v>11.111111111111111</v>
      </c>
      <c r="DZ85" s="517">
        <v>1</v>
      </c>
      <c r="EA85" s="517">
        <v>1</v>
      </c>
      <c r="EB85" s="517"/>
      <c r="EC85" s="517"/>
      <c r="ED85" s="517"/>
      <c r="EE85" s="517"/>
      <c r="EF85" s="517"/>
      <c r="EG85" s="517"/>
      <c r="EH85" s="517"/>
      <c r="EI85" s="517"/>
      <c r="EJ85" s="517"/>
      <c r="EK85" s="518"/>
      <c r="EL85" s="518"/>
      <c r="EM85" s="518"/>
      <c r="EN85" s="518"/>
      <c r="EO85" s="518"/>
      <c r="EP85" s="518"/>
      <c r="EQ85" s="518"/>
      <c r="ER85" s="518"/>
      <c r="ES85" s="518"/>
      <c r="ET85" s="518"/>
      <c r="EU85" s="518"/>
      <c r="EV85" s="518"/>
      <c r="EW85" s="518"/>
      <c r="EX85" s="518"/>
      <c r="EY85" s="518"/>
      <c r="EZ85" s="431">
        <f t="shared" si="118"/>
        <v>2</v>
      </c>
      <c r="FB85" s="445">
        <f t="shared" si="119"/>
        <v>0</v>
      </c>
    </row>
    <row r="86" spans="1:158" s="395" customFormat="1">
      <c r="A86" s="446">
        <v>75</v>
      </c>
      <c r="B86" s="446" t="str">
        <f>[1]เตรียมข้อมูล!B79</f>
        <v>บ้านวังปริง</v>
      </c>
      <c r="C86" s="446" t="str">
        <f>[1]เตรียมข้อมูล!C79</f>
        <v>กงหรา</v>
      </c>
      <c r="D86" s="446"/>
      <c r="E86" s="384">
        <v>9</v>
      </c>
      <c r="F86" s="384">
        <v>4</v>
      </c>
      <c r="G86" s="384" t="s">
        <v>104</v>
      </c>
      <c r="H86" s="446">
        <v>10</v>
      </c>
      <c r="I86" s="447">
        <f t="shared" si="85"/>
        <v>1</v>
      </c>
      <c r="J86" s="446">
        <v>14</v>
      </c>
      <c r="K86" s="447">
        <f t="shared" si="86"/>
        <v>1</v>
      </c>
      <c r="L86" s="446">
        <v>8</v>
      </c>
      <c r="M86" s="447">
        <f t="shared" si="87"/>
        <v>1</v>
      </c>
      <c r="N86" s="446">
        <v>15</v>
      </c>
      <c r="O86" s="447">
        <f t="shared" si="88"/>
        <v>1</v>
      </c>
      <c r="P86" s="446">
        <v>14</v>
      </c>
      <c r="Q86" s="447">
        <f t="shared" si="89"/>
        <v>1</v>
      </c>
      <c r="R86" s="446">
        <v>14</v>
      </c>
      <c r="S86" s="447">
        <f t="shared" si="90"/>
        <v>1</v>
      </c>
      <c r="T86" s="446">
        <v>16</v>
      </c>
      <c r="U86" s="447">
        <f t="shared" si="91"/>
        <v>1</v>
      </c>
      <c r="V86" s="446">
        <v>13</v>
      </c>
      <c r="W86" s="447">
        <f t="shared" si="92"/>
        <v>1</v>
      </c>
      <c r="X86" s="448">
        <v>0</v>
      </c>
      <c r="Y86" s="447">
        <f t="shared" si="93"/>
        <v>0</v>
      </c>
      <c r="Z86" s="448">
        <v>0</v>
      </c>
      <c r="AA86" s="447">
        <f t="shared" si="94"/>
        <v>0</v>
      </c>
      <c r="AB86" s="448">
        <v>0</v>
      </c>
      <c r="AC86" s="447">
        <f t="shared" si="95"/>
        <v>0</v>
      </c>
      <c r="AD86" s="448"/>
      <c r="AE86" s="449"/>
      <c r="AF86" s="448"/>
      <c r="AG86" s="449"/>
      <c r="AH86" s="448"/>
      <c r="AI86" s="449"/>
      <c r="AJ86" s="450">
        <f t="shared" si="96"/>
        <v>104</v>
      </c>
      <c r="AK86" s="451">
        <f t="shared" si="97"/>
        <v>8</v>
      </c>
      <c r="AL86" s="446">
        <v>1</v>
      </c>
      <c r="AM86" s="446">
        <v>9</v>
      </c>
      <c r="AN86" s="451">
        <f t="shared" si="98"/>
        <v>10</v>
      </c>
      <c r="AO86" s="493">
        <f t="shared" si="99"/>
        <v>1</v>
      </c>
      <c r="AP86" s="498">
        <f>IF((H86+J86+L86+N86+P86+R86+T86+V86)&lt;=0,0,IF((H86+J86+L86+N86+P86+R86+T86+V86)&lt;=20,1,IF((H86+J86+L86+N86+P86+R86+T86+V86)&lt;=40,2,IF((H86+J86+L86+N86+P86+R86+T86+V86)&lt;=60,3,IF((H86+J86+L86+N86+P86+R86+T86+V86)&lt;=80,4,IF((H86+J86+L86+N86+P86+R86+T86+V86)&lt;=100,5,IF((H86+J86+L86+N86+P86+R86+T86+V86)&lt;=120,6,0)))))))+((Y86+AA86+AC86+AE86+AG86+AI86)*2)</f>
        <v>6</v>
      </c>
      <c r="AQ86" s="495">
        <f t="shared" si="100"/>
        <v>7</v>
      </c>
      <c r="AR86" s="496">
        <f t="shared" si="101"/>
        <v>0</v>
      </c>
      <c r="AS86" s="496">
        <f t="shared" si="102"/>
        <v>3</v>
      </c>
      <c r="AT86" s="496">
        <f t="shared" si="103"/>
        <v>3</v>
      </c>
      <c r="AU86" s="497">
        <f t="shared" si="104"/>
        <v>42.857142857142854</v>
      </c>
      <c r="AV86" s="446"/>
      <c r="AW86" s="446"/>
      <c r="AX86" s="446"/>
      <c r="AY86" s="446"/>
      <c r="AZ86" s="451">
        <f t="shared" si="105"/>
        <v>3</v>
      </c>
      <c r="BA86" s="455">
        <f t="shared" si="107"/>
        <v>42.857142857142854</v>
      </c>
      <c r="BB86" s="446"/>
      <c r="BC86" s="415"/>
      <c r="BD86" s="415">
        <f t="shared" si="108"/>
        <v>1</v>
      </c>
      <c r="BE86" s="415">
        <f t="shared" si="109"/>
        <v>6</v>
      </c>
      <c r="BF86" s="433"/>
      <c r="BG86" s="433"/>
      <c r="BH86" s="433">
        <v>0</v>
      </c>
      <c r="BI86" s="433">
        <v>1</v>
      </c>
      <c r="BJ86" s="433">
        <v>0</v>
      </c>
      <c r="BK86" s="433">
        <v>2</v>
      </c>
      <c r="BL86" s="433">
        <v>1</v>
      </c>
      <c r="BM86" s="433">
        <v>0</v>
      </c>
      <c r="BN86" s="433">
        <v>1</v>
      </c>
      <c r="BO86" s="434">
        <v>0</v>
      </c>
      <c r="BP86" s="434">
        <v>0</v>
      </c>
      <c r="BQ86" s="434">
        <v>0</v>
      </c>
      <c r="BR86" s="433">
        <v>2</v>
      </c>
      <c r="BS86" s="433">
        <v>0</v>
      </c>
      <c r="BT86" s="433">
        <v>0</v>
      </c>
      <c r="BU86" s="433">
        <v>0</v>
      </c>
      <c r="BV86" s="433">
        <v>0</v>
      </c>
      <c r="BW86" s="433">
        <v>0</v>
      </c>
      <c r="BX86" s="433">
        <v>0</v>
      </c>
      <c r="BY86" s="433">
        <v>0</v>
      </c>
      <c r="BZ86" s="433">
        <v>0</v>
      </c>
      <c r="CA86" s="433">
        <v>1</v>
      </c>
      <c r="CB86" s="433">
        <v>0</v>
      </c>
      <c r="CC86" s="433">
        <v>1</v>
      </c>
      <c r="CD86" s="433">
        <v>0</v>
      </c>
      <c r="CE86" s="433">
        <v>0</v>
      </c>
      <c r="CF86" s="433">
        <v>0</v>
      </c>
      <c r="CG86" s="433">
        <v>0</v>
      </c>
      <c r="CH86" s="435">
        <v>0</v>
      </c>
      <c r="CI86" s="435"/>
      <c r="CJ86" s="436">
        <f t="shared" si="110"/>
        <v>9</v>
      </c>
      <c r="CK86" s="433">
        <f t="shared" si="120"/>
        <v>1</v>
      </c>
      <c r="CL86" s="433">
        <f t="shared" si="121"/>
        <v>6</v>
      </c>
      <c r="CM86" s="437">
        <f t="shared" si="111"/>
        <v>7</v>
      </c>
      <c r="CN86" s="438">
        <f t="shared" si="112"/>
        <v>-1</v>
      </c>
      <c r="CO86" s="439">
        <f t="shared" si="113"/>
        <v>3</v>
      </c>
      <c r="CP86" s="438">
        <f t="shared" si="114"/>
        <v>2</v>
      </c>
      <c r="CQ86" s="440"/>
      <c r="CR86" s="440"/>
      <c r="CS86" s="440"/>
      <c r="CT86" s="440"/>
      <c r="CU86" s="440"/>
      <c r="CV86" s="440"/>
      <c r="CW86" s="440"/>
      <c r="CX86" s="441"/>
      <c r="CY86" s="441"/>
      <c r="CZ86" s="441"/>
      <c r="DA86" s="440"/>
      <c r="DB86" s="440"/>
      <c r="DC86" s="440"/>
      <c r="DD86" s="440"/>
      <c r="DE86" s="440"/>
      <c r="DF86" s="440"/>
      <c r="DG86" s="440"/>
      <c r="DH86" s="440"/>
      <c r="DI86" s="440"/>
      <c r="DJ86" s="440"/>
      <c r="DK86" s="440"/>
      <c r="DL86" s="440"/>
      <c r="DM86" s="440"/>
      <c r="DN86" s="440"/>
      <c r="DO86" s="440"/>
      <c r="DP86" s="440"/>
      <c r="DQ86" s="425">
        <f t="shared" si="115"/>
        <v>0</v>
      </c>
      <c r="DR86" s="442"/>
      <c r="DS86" s="442"/>
      <c r="DT86" s="440">
        <f t="shared" si="122"/>
        <v>0</v>
      </c>
      <c r="DU86" s="440">
        <f t="shared" si="123"/>
        <v>0</v>
      </c>
      <c r="DV86" s="440">
        <f t="shared" si="124"/>
        <v>0</v>
      </c>
      <c r="DW86" s="440">
        <f t="shared" si="125"/>
        <v>0</v>
      </c>
      <c r="DX86" s="427">
        <f t="shared" si="116"/>
        <v>2</v>
      </c>
      <c r="DY86" s="428">
        <f t="shared" si="117"/>
        <v>28.571428571428569</v>
      </c>
      <c r="DZ86" s="518"/>
      <c r="EA86" s="518"/>
      <c r="EB86" s="518"/>
      <c r="EC86" s="518"/>
      <c r="ED86" s="518"/>
      <c r="EE86" s="518"/>
      <c r="EF86" s="518"/>
      <c r="EG86" s="518"/>
      <c r="EH86" s="518"/>
      <c r="EI86" s="518"/>
      <c r="EJ86" s="518"/>
      <c r="EK86" s="518"/>
      <c r="EL86" s="518"/>
      <c r="EM86" s="518"/>
      <c r="EN86" s="518"/>
      <c r="EO86" s="518"/>
      <c r="EP86" s="518"/>
      <c r="EQ86" s="518"/>
      <c r="ER86" s="518"/>
      <c r="ES86" s="518"/>
      <c r="ET86" s="518"/>
      <c r="EU86" s="518"/>
      <c r="EV86" s="518"/>
      <c r="EW86" s="518"/>
      <c r="EX86" s="518"/>
      <c r="EY86" s="518"/>
      <c r="EZ86" s="431">
        <f t="shared" si="118"/>
        <v>0</v>
      </c>
      <c r="FB86" s="445">
        <f t="shared" si="119"/>
        <v>0</v>
      </c>
    </row>
    <row r="87" spans="1:158" s="395" customFormat="1">
      <c r="A87" s="446">
        <v>76</v>
      </c>
      <c r="B87" s="446" t="str">
        <f>[1]เตรียมข้อมูล!B80</f>
        <v>บ้านต้นประดู่</v>
      </c>
      <c r="C87" s="446" t="str">
        <f>[1]เตรียมข้อมูล!C80</f>
        <v>กงหรา</v>
      </c>
      <c r="D87" s="446"/>
      <c r="E87" s="384">
        <v>15</v>
      </c>
      <c r="F87" s="384">
        <v>4</v>
      </c>
      <c r="G87" s="384" t="s">
        <v>104</v>
      </c>
      <c r="H87" s="446">
        <v>36</v>
      </c>
      <c r="I87" s="447">
        <f t="shared" si="85"/>
        <v>1</v>
      </c>
      <c r="J87" s="446">
        <v>33</v>
      </c>
      <c r="K87" s="447">
        <f t="shared" si="86"/>
        <v>1</v>
      </c>
      <c r="L87" s="446">
        <v>50</v>
      </c>
      <c r="M87" s="447">
        <f t="shared" si="87"/>
        <v>2</v>
      </c>
      <c r="N87" s="446">
        <v>42</v>
      </c>
      <c r="O87" s="447">
        <f t="shared" si="88"/>
        <v>1</v>
      </c>
      <c r="P87" s="446">
        <v>36</v>
      </c>
      <c r="Q87" s="447">
        <f t="shared" si="89"/>
        <v>1</v>
      </c>
      <c r="R87" s="446">
        <v>44</v>
      </c>
      <c r="S87" s="447">
        <f t="shared" si="90"/>
        <v>1</v>
      </c>
      <c r="T87" s="446">
        <v>40</v>
      </c>
      <c r="U87" s="447">
        <f t="shared" si="91"/>
        <v>1</v>
      </c>
      <c r="V87" s="446">
        <v>34</v>
      </c>
      <c r="W87" s="447">
        <f t="shared" si="92"/>
        <v>1</v>
      </c>
      <c r="X87" s="448">
        <v>0</v>
      </c>
      <c r="Y87" s="447">
        <f t="shared" si="93"/>
        <v>0</v>
      </c>
      <c r="Z87" s="448">
        <v>0</v>
      </c>
      <c r="AA87" s="447">
        <f t="shared" si="94"/>
        <v>0</v>
      </c>
      <c r="AB87" s="448">
        <v>0</v>
      </c>
      <c r="AC87" s="447">
        <f t="shared" si="95"/>
        <v>0</v>
      </c>
      <c r="AD87" s="448"/>
      <c r="AE87" s="449"/>
      <c r="AF87" s="448"/>
      <c r="AG87" s="449"/>
      <c r="AH87" s="448"/>
      <c r="AI87" s="449"/>
      <c r="AJ87" s="450">
        <f t="shared" si="96"/>
        <v>315</v>
      </c>
      <c r="AK87" s="451">
        <f t="shared" si="97"/>
        <v>9</v>
      </c>
      <c r="AL87" s="446">
        <v>3</v>
      </c>
      <c r="AM87" s="446">
        <v>20</v>
      </c>
      <c r="AN87" s="451">
        <f t="shared" si="98"/>
        <v>23</v>
      </c>
      <c r="AO87" s="493">
        <f t="shared" si="99"/>
        <v>1</v>
      </c>
      <c r="AP87" s="494">
        <f>ROUND(((((I87+K87)*30)+(H87+J87))/50+(((M87+O87+Q87+U87+W87+S87)*40)+(L87+N87+P87+R87+T87+V87))/50+(Y87+AA87+AC87+AE87+AG87+AI87)*2),0)</f>
        <v>13</v>
      </c>
      <c r="AQ87" s="495">
        <f t="shared" si="100"/>
        <v>14</v>
      </c>
      <c r="AR87" s="496">
        <f t="shared" si="101"/>
        <v>2</v>
      </c>
      <c r="AS87" s="496">
        <f t="shared" si="102"/>
        <v>7</v>
      </c>
      <c r="AT87" s="496">
        <f t="shared" si="103"/>
        <v>9</v>
      </c>
      <c r="AU87" s="497">
        <f t="shared" si="104"/>
        <v>64.285714285714292</v>
      </c>
      <c r="AV87" s="446">
        <v>1</v>
      </c>
      <c r="AW87" s="446"/>
      <c r="AX87" s="446"/>
      <c r="AY87" s="446"/>
      <c r="AZ87" s="451">
        <f t="shared" si="105"/>
        <v>8</v>
      </c>
      <c r="BA87" s="455">
        <f t="shared" si="107"/>
        <v>57.142857142857139</v>
      </c>
      <c r="BB87" s="446"/>
      <c r="BC87" s="415"/>
      <c r="BD87" s="415">
        <f t="shared" si="108"/>
        <v>1</v>
      </c>
      <c r="BE87" s="415">
        <f t="shared" si="109"/>
        <v>0</v>
      </c>
      <c r="BF87" s="433"/>
      <c r="BG87" s="433"/>
      <c r="BH87" s="433">
        <v>3</v>
      </c>
      <c r="BI87" s="433">
        <v>2</v>
      </c>
      <c r="BJ87" s="433">
        <v>9</v>
      </c>
      <c r="BK87" s="433">
        <v>2</v>
      </c>
      <c r="BL87" s="433">
        <v>1</v>
      </c>
      <c r="BM87" s="433">
        <v>0</v>
      </c>
      <c r="BN87" s="433">
        <v>1</v>
      </c>
      <c r="BO87" s="434">
        <v>0</v>
      </c>
      <c r="BP87" s="434">
        <v>0</v>
      </c>
      <c r="BQ87" s="434">
        <v>0</v>
      </c>
      <c r="BR87" s="433">
        <v>1</v>
      </c>
      <c r="BS87" s="433">
        <v>1</v>
      </c>
      <c r="BT87" s="433">
        <v>1</v>
      </c>
      <c r="BU87" s="433">
        <v>0</v>
      </c>
      <c r="BV87" s="433">
        <v>0</v>
      </c>
      <c r="BW87" s="433">
        <v>1</v>
      </c>
      <c r="BX87" s="433"/>
      <c r="BY87" s="433"/>
      <c r="BZ87" s="433"/>
      <c r="CA87" s="433"/>
      <c r="CB87" s="433"/>
      <c r="CC87" s="433"/>
      <c r="CD87" s="433"/>
      <c r="CE87" s="433"/>
      <c r="CF87" s="433"/>
      <c r="CG87" s="433"/>
      <c r="CH87" s="435">
        <v>1</v>
      </c>
      <c r="CI87" s="435"/>
      <c r="CJ87" s="436">
        <f t="shared" si="110"/>
        <v>23</v>
      </c>
      <c r="CK87" s="433">
        <f t="shared" si="120"/>
        <v>1</v>
      </c>
      <c r="CL87" s="433">
        <f t="shared" si="121"/>
        <v>13</v>
      </c>
      <c r="CM87" s="437">
        <f t="shared" si="111"/>
        <v>14</v>
      </c>
      <c r="CN87" s="438">
        <f t="shared" si="112"/>
        <v>2</v>
      </c>
      <c r="CO87" s="439">
        <f t="shared" si="113"/>
        <v>7</v>
      </c>
      <c r="CP87" s="438">
        <f t="shared" si="114"/>
        <v>9</v>
      </c>
      <c r="CQ87" s="440"/>
      <c r="CR87" s="440"/>
      <c r="CS87" s="440"/>
      <c r="CT87" s="440"/>
      <c r="CU87" s="440"/>
      <c r="CV87" s="440"/>
      <c r="CW87" s="440"/>
      <c r="CX87" s="441"/>
      <c r="CY87" s="441"/>
      <c r="CZ87" s="441"/>
      <c r="DA87" s="440"/>
      <c r="DB87" s="440"/>
      <c r="DC87" s="440"/>
      <c r="DD87" s="440"/>
      <c r="DE87" s="440"/>
      <c r="DF87" s="440"/>
      <c r="DG87" s="440"/>
      <c r="DH87" s="440"/>
      <c r="DI87" s="440"/>
      <c r="DJ87" s="440"/>
      <c r="DK87" s="440"/>
      <c r="DL87" s="440"/>
      <c r="DM87" s="440"/>
      <c r="DN87" s="440"/>
      <c r="DO87" s="440"/>
      <c r="DP87" s="440"/>
      <c r="DQ87" s="425">
        <f t="shared" si="115"/>
        <v>0</v>
      </c>
      <c r="DR87" s="442"/>
      <c r="DS87" s="442"/>
      <c r="DT87" s="440">
        <f t="shared" si="122"/>
        <v>1</v>
      </c>
      <c r="DU87" s="440">
        <f t="shared" si="123"/>
        <v>0</v>
      </c>
      <c r="DV87" s="440">
        <f t="shared" si="124"/>
        <v>0</v>
      </c>
      <c r="DW87" s="440">
        <f t="shared" si="125"/>
        <v>0</v>
      </c>
      <c r="DX87" s="427">
        <f t="shared" si="116"/>
        <v>8</v>
      </c>
      <c r="DY87" s="428">
        <f t="shared" si="117"/>
        <v>57.142857142857139</v>
      </c>
      <c r="DZ87" s="518"/>
      <c r="EA87" s="517">
        <v>1</v>
      </c>
      <c r="EB87" s="518"/>
      <c r="EC87" s="518"/>
      <c r="ED87" s="518"/>
      <c r="EE87" s="518"/>
      <c r="EF87" s="518"/>
      <c r="EG87" s="518"/>
      <c r="EH87" s="518"/>
      <c r="EI87" s="518"/>
      <c r="EJ87" s="518"/>
      <c r="EK87" s="518"/>
      <c r="EL87" s="518"/>
      <c r="EM87" s="518"/>
      <c r="EN87" s="518"/>
      <c r="EO87" s="518"/>
      <c r="EP87" s="518"/>
      <c r="EQ87" s="518"/>
      <c r="ER87" s="518"/>
      <c r="ES87" s="518"/>
      <c r="ET87" s="518"/>
      <c r="EU87" s="518"/>
      <c r="EV87" s="518"/>
      <c r="EW87" s="518"/>
      <c r="EX87" s="518"/>
      <c r="EY87" s="518"/>
      <c r="EZ87" s="431">
        <f t="shared" si="118"/>
        <v>1</v>
      </c>
      <c r="FB87" s="445">
        <f t="shared" si="119"/>
        <v>0</v>
      </c>
    </row>
    <row r="88" spans="1:158" s="395" customFormat="1">
      <c r="A88" s="446">
        <v>77</v>
      </c>
      <c r="B88" s="446" t="str">
        <f>[1]เตรียมข้อมูล!B81</f>
        <v>วัดหวัง</v>
      </c>
      <c r="C88" s="446" t="str">
        <f>[1]เตรียมข้อมูล!C81</f>
        <v>กงหรา</v>
      </c>
      <c r="D88" s="446"/>
      <c r="E88" s="384">
        <v>15</v>
      </c>
      <c r="F88" s="384">
        <v>4</v>
      </c>
      <c r="G88" s="384" t="s">
        <v>104</v>
      </c>
      <c r="H88" s="446">
        <v>19</v>
      </c>
      <c r="I88" s="447">
        <f t="shared" si="85"/>
        <v>1</v>
      </c>
      <c r="J88" s="446">
        <v>17</v>
      </c>
      <c r="K88" s="447">
        <f t="shared" si="86"/>
        <v>1</v>
      </c>
      <c r="L88" s="446">
        <v>19</v>
      </c>
      <c r="M88" s="447">
        <f t="shared" si="87"/>
        <v>1</v>
      </c>
      <c r="N88" s="446">
        <v>16</v>
      </c>
      <c r="O88" s="447">
        <f t="shared" si="88"/>
        <v>1</v>
      </c>
      <c r="P88" s="446">
        <v>14</v>
      </c>
      <c r="Q88" s="447">
        <f t="shared" si="89"/>
        <v>1</v>
      </c>
      <c r="R88" s="446">
        <v>12</v>
      </c>
      <c r="S88" s="447">
        <f t="shared" si="90"/>
        <v>1</v>
      </c>
      <c r="T88" s="446">
        <v>21</v>
      </c>
      <c r="U88" s="447">
        <f t="shared" si="91"/>
        <v>1</v>
      </c>
      <c r="V88" s="446">
        <v>21</v>
      </c>
      <c r="W88" s="447">
        <f t="shared" si="92"/>
        <v>1</v>
      </c>
      <c r="X88" s="448">
        <v>0</v>
      </c>
      <c r="Y88" s="447">
        <f t="shared" si="93"/>
        <v>0</v>
      </c>
      <c r="Z88" s="448">
        <v>0</v>
      </c>
      <c r="AA88" s="447">
        <f t="shared" si="94"/>
        <v>0</v>
      </c>
      <c r="AB88" s="448">
        <v>0</v>
      </c>
      <c r="AC88" s="447">
        <f t="shared" si="95"/>
        <v>0</v>
      </c>
      <c r="AD88" s="448"/>
      <c r="AE88" s="449"/>
      <c r="AF88" s="448"/>
      <c r="AG88" s="449"/>
      <c r="AH88" s="448"/>
      <c r="AI88" s="449"/>
      <c r="AJ88" s="450">
        <f t="shared" si="96"/>
        <v>139</v>
      </c>
      <c r="AK88" s="451">
        <f t="shared" si="97"/>
        <v>8</v>
      </c>
      <c r="AL88" s="446">
        <v>1</v>
      </c>
      <c r="AM88" s="446">
        <v>9</v>
      </c>
      <c r="AN88" s="451">
        <f t="shared" si="98"/>
        <v>10</v>
      </c>
      <c r="AO88" s="493">
        <f t="shared" si="99"/>
        <v>1</v>
      </c>
      <c r="AP88" s="494">
        <f>ROUND(((((I88+K88)*30)+(H88+J88))/50+(((M88+O88+Q88+U88+W88+S88)*40)+(L88+N88+P88+R88+T88+V88))/50+(Y88+AA88+AC88+AE88+AG88+AI88)*2),0)</f>
        <v>9</v>
      </c>
      <c r="AQ88" s="495">
        <f t="shared" si="100"/>
        <v>10</v>
      </c>
      <c r="AR88" s="496">
        <f t="shared" si="101"/>
        <v>0</v>
      </c>
      <c r="AS88" s="496">
        <f t="shared" si="102"/>
        <v>0</v>
      </c>
      <c r="AT88" s="496">
        <f t="shared" si="103"/>
        <v>0</v>
      </c>
      <c r="AU88" s="497">
        <f t="shared" si="104"/>
        <v>0</v>
      </c>
      <c r="AV88" s="446">
        <v>2</v>
      </c>
      <c r="AW88" s="446"/>
      <c r="AX88" s="446"/>
      <c r="AY88" s="446"/>
      <c r="AZ88" s="451">
        <f t="shared" si="105"/>
        <v>-2</v>
      </c>
      <c r="BA88" s="455">
        <f t="shared" si="107"/>
        <v>-20</v>
      </c>
      <c r="BB88" s="446"/>
      <c r="BC88" s="415"/>
      <c r="BD88" s="415">
        <f t="shared" si="108"/>
        <v>1</v>
      </c>
      <c r="BE88" s="415">
        <f t="shared" si="109"/>
        <v>0</v>
      </c>
      <c r="BF88" s="433"/>
      <c r="BG88" s="433"/>
      <c r="BH88" s="433">
        <v>1</v>
      </c>
      <c r="BI88" s="433">
        <v>2</v>
      </c>
      <c r="BJ88" s="433">
        <v>0</v>
      </c>
      <c r="BK88" s="433">
        <v>1</v>
      </c>
      <c r="BL88" s="433">
        <v>1</v>
      </c>
      <c r="BM88" s="433">
        <v>0</v>
      </c>
      <c r="BN88" s="433">
        <v>1</v>
      </c>
      <c r="BO88" s="434">
        <v>0</v>
      </c>
      <c r="BP88" s="434">
        <v>0</v>
      </c>
      <c r="BQ88" s="434">
        <v>0</v>
      </c>
      <c r="BR88" s="433">
        <v>1</v>
      </c>
      <c r="BS88" s="433">
        <v>0</v>
      </c>
      <c r="BT88" s="433">
        <v>1</v>
      </c>
      <c r="BU88" s="433">
        <v>0</v>
      </c>
      <c r="BV88" s="433">
        <v>0</v>
      </c>
      <c r="BW88" s="433">
        <v>1</v>
      </c>
      <c r="BX88" s="433">
        <v>0</v>
      </c>
      <c r="BY88" s="433">
        <v>0</v>
      </c>
      <c r="BZ88" s="433">
        <v>0</v>
      </c>
      <c r="CA88" s="433">
        <v>1</v>
      </c>
      <c r="CB88" s="433"/>
      <c r="CC88" s="433"/>
      <c r="CD88" s="433"/>
      <c r="CE88" s="433"/>
      <c r="CF88" s="433"/>
      <c r="CG88" s="433"/>
      <c r="CH88" s="435">
        <v>0</v>
      </c>
      <c r="CI88" s="435"/>
      <c r="CJ88" s="436">
        <f t="shared" si="110"/>
        <v>10</v>
      </c>
      <c r="CK88" s="433">
        <f t="shared" si="120"/>
        <v>1</v>
      </c>
      <c r="CL88" s="433">
        <f t="shared" si="121"/>
        <v>9</v>
      </c>
      <c r="CM88" s="437">
        <f t="shared" si="111"/>
        <v>10</v>
      </c>
      <c r="CN88" s="438">
        <f t="shared" si="112"/>
        <v>0</v>
      </c>
      <c r="CO88" s="439">
        <f t="shared" si="113"/>
        <v>0</v>
      </c>
      <c r="CP88" s="438">
        <f t="shared" si="114"/>
        <v>0</v>
      </c>
      <c r="CQ88" s="440"/>
      <c r="CR88" s="440"/>
      <c r="CS88" s="440"/>
      <c r="CT88" s="440"/>
      <c r="CU88" s="440"/>
      <c r="CV88" s="440"/>
      <c r="CW88" s="440"/>
      <c r="CX88" s="441"/>
      <c r="CY88" s="441"/>
      <c r="CZ88" s="441"/>
      <c r="DA88" s="440"/>
      <c r="DB88" s="440"/>
      <c r="DC88" s="440"/>
      <c r="DD88" s="440"/>
      <c r="DE88" s="440"/>
      <c r="DF88" s="440"/>
      <c r="DG88" s="440"/>
      <c r="DH88" s="440"/>
      <c r="DI88" s="440"/>
      <c r="DJ88" s="440"/>
      <c r="DK88" s="440"/>
      <c r="DL88" s="440"/>
      <c r="DM88" s="440"/>
      <c r="DN88" s="440"/>
      <c r="DO88" s="440"/>
      <c r="DP88" s="440"/>
      <c r="DQ88" s="425">
        <f t="shared" si="115"/>
        <v>0</v>
      </c>
      <c r="DR88" s="442"/>
      <c r="DS88" s="442"/>
      <c r="DT88" s="440">
        <f t="shared" si="122"/>
        <v>2</v>
      </c>
      <c r="DU88" s="440">
        <f t="shared" si="123"/>
        <v>0</v>
      </c>
      <c r="DV88" s="440">
        <f t="shared" si="124"/>
        <v>0</v>
      </c>
      <c r="DW88" s="440">
        <f t="shared" si="125"/>
        <v>0</v>
      </c>
      <c r="DX88" s="427">
        <f t="shared" si="116"/>
        <v>-2</v>
      </c>
      <c r="DY88" s="428">
        <f t="shared" si="117"/>
        <v>-20</v>
      </c>
      <c r="DZ88" s="518"/>
      <c r="EA88" s="518"/>
      <c r="EB88" s="518"/>
      <c r="EC88" s="518">
        <v>1</v>
      </c>
      <c r="ED88" s="518"/>
      <c r="EE88" s="518"/>
      <c r="EF88" s="518"/>
      <c r="EG88" s="518"/>
      <c r="EH88" s="518"/>
      <c r="EI88" s="518"/>
      <c r="EJ88" s="518"/>
      <c r="EK88" s="518"/>
      <c r="EL88" s="518"/>
      <c r="EM88" s="518"/>
      <c r="EN88" s="518">
        <v>1</v>
      </c>
      <c r="EO88" s="518"/>
      <c r="EP88" s="518"/>
      <c r="EQ88" s="518"/>
      <c r="ER88" s="518"/>
      <c r="ES88" s="518"/>
      <c r="ET88" s="518"/>
      <c r="EU88" s="518"/>
      <c r="EV88" s="518"/>
      <c r="EW88" s="518"/>
      <c r="EX88" s="518"/>
      <c r="EY88" s="518"/>
      <c r="EZ88" s="431">
        <f t="shared" si="118"/>
        <v>2</v>
      </c>
      <c r="FB88" s="445">
        <f t="shared" si="119"/>
        <v>0</v>
      </c>
    </row>
    <row r="89" spans="1:158" s="395" customFormat="1">
      <c r="A89" s="446">
        <v>78</v>
      </c>
      <c r="B89" s="446" t="str">
        <f>[1]เตรียมข้อมูล!B82</f>
        <v>วัดพังกิ่ง</v>
      </c>
      <c r="C89" s="446" t="str">
        <f>[1]เตรียมข้อมูล!C82</f>
        <v>กงหรา</v>
      </c>
      <c r="D89" s="446"/>
      <c r="E89" s="384">
        <v>3.5</v>
      </c>
      <c r="F89" s="384">
        <v>4</v>
      </c>
      <c r="G89" s="384" t="s">
        <v>104</v>
      </c>
      <c r="H89" s="446">
        <v>11</v>
      </c>
      <c r="I89" s="447">
        <f t="shared" si="85"/>
        <v>1</v>
      </c>
      <c r="J89" s="446">
        <v>11</v>
      </c>
      <c r="K89" s="447">
        <f t="shared" si="86"/>
        <v>1</v>
      </c>
      <c r="L89" s="446">
        <v>9</v>
      </c>
      <c r="M89" s="447">
        <f t="shared" si="87"/>
        <v>1</v>
      </c>
      <c r="N89" s="446">
        <v>9</v>
      </c>
      <c r="O89" s="447">
        <f t="shared" si="88"/>
        <v>1</v>
      </c>
      <c r="P89" s="446">
        <v>6</v>
      </c>
      <c r="Q89" s="447">
        <f t="shared" si="89"/>
        <v>1</v>
      </c>
      <c r="R89" s="446">
        <v>7</v>
      </c>
      <c r="S89" s="447">
        <f t="shared" si="90"/>
        <v>1</v>
      </c>
      <c r="T89" s="446">
        <v>16</v>
      </c>
      <c r="U89" s="447">
        <f t="shared" si="91"/>
        <v>1</v>
      </c>
      <c r="V89" s="446">
        <v>13</v>
      </c>
      <c r="W89" s="447">
        <f t="shared" si="92"/>
        <v>1</v>
      </c>
      <c r="X89" s="448">
        <v>0</v>
      </c>
      <c r="Y89" s="447">
        <f t="shared" si="93"/>
        <v>0</v>
      </c>
      <c r="Z89" s="448">
        <v>0</v>
      </c>
      <c r="AA89" s="447">
        <f t="shared" si="94"/>
        <v>0</v>
      </c>
      <c r="AB89" s="448">
        <v>0</v>
      </c>
      <c r="AC89" s="447">
        <f t="shared" si="95"/>
        <v>0</v>
      </c>
      <c r="AD89" s="448"/>
      <c r="AE89" s="449"/>
      <c r="AF89" s="448"/>
      <c r="AG89" s="449"/>
      <c r="AH89" s="448"/>
      <c r="AI89" s="449"/>
      <c r="AJ89" s="450">
        <f t="shared" si="96"/>
        <v>82</v>
      </c>
      <c r="AK89" s="451">
        <f t="shared" si="97"/>
        <v>8</v>
      </c>
      <c r="AL89" s="446">
        <v>1</v>
      </c>
      <c r="AM89" s="446">
        <v>7</v>
      </c>
      <c r="AN89" s="451">
        <f t="shared" si="98"/>
        <v>8</v>
      </c>
      <c r="AO89" s="493">
        <f t="shared" si="99"/>
        <v>1</v>
      </c>
      <c r="AP89" s="498">
        <f>IF((H89+J89+L89+N89+P89+R89+T89+V89)&lt;=0,0,IF((H89+J89+L89+N89+P89+R89+T89+V89)&lt;=20,1,IF((H89+J89+L89+N89+P89+R89+T89+V89)&lt;=40,2,IF((H89+J89+L89+N89+P89+R89+T89+V89)&lt;=60,3,IF((H89+J89+L89+N89+P89+R89+T89+V89)&lt;=80,4,IF((H89+J89+L89+N89+P89+R89+T89+V89)&lt;=100,5,IF((H89+J89+L89+N89+P89+R89+T89+V89)&lt;=120,6,0)))))))+((Y89+AA89+AC89+AE89+AG89+AI89)*2)</f>
        <v>5</v>
      </c>
      <c r="AQ89" s="495">
        <f t="shared" si="100"/>
        <v>6</v>
      </c>
      <c r="AR89" s="496">
        <f t="shared" si="101"/>
        <v>0</v>
      </c>
      <c r="AS89" s="496">
        <f t="shared" si="102"/>
        <v>2</v>
      </c>
      <c r="AT89" s="496">
        <f t="shared" si="103"/>
        <v>2</v>
      </c>
      <c r="AU89" s="497">
        <f t="shared" si="104"/>
        <v>33.333333333333329</v>
      </c>
      <c r="AV89" s="446"/>
      <c r="AW89" s="446"/>
      <c r="AX89" s="446"/>
      <c r="AY89" s="446">
        <v>1</v>
      </c>
      <c r="AZ89" s="451">
        <f t="shared" si="105"/>
        <v>3</v>
      </c>
      <c r="BA89" s="455">
        <f t="shared" si="107"/>
        <v>50</v>
      </c>
      <c r="BB89" s="446"/>
      <c r="BC89" s="415"/>
      <c r="BD89" s="415">
        <f t="shared" si="108"/>
        <v>1</v>
      </c>
      <c r="BE89" s="415">
        <f t="shared" si="109"/>
        <v>5</v>
      </c>
      <c r="BF89" s="433"/>
      <c r="BG89" s="433"/>
      <c r="BH89" s="433">
        <v>1</v>
      </c>
      <c r="BI89" s="433">
        <v>0</v>
      </c>
      <c r="BJ89" s="433">
        <v>0</v>
      </c>
      <c r="BK89" s="433">
        <v>1</v>
      </c>
      <c r="BL89" s="433">
        <v>0</v>
      </c>
      <c r="BM89" s="433">
        <v>0</v>
      </c>
      <c r="BN89" s="433">
        <v>0</v>
      </c>
      <c r="BO89" s="434">
        <v>0</v>
      </c>
      <c r="BP89" s="434">
        <v>0</v>
      </c>
      <c r="BQ89" s="434">
        <v>0</v>
      </c>
      <c r="BR89" s="433">
        <v>2</v>
      </c>
      <c r="BS89" s="433">
        <v>0</v>
      </c>
      <c r="BT89" s="433">
        <v>1</v>
      </c>
      <c r="BU89" s="433">
        <v>0</v>
      </c>
      <c r="BV89" s="433">
        <v>0</v>
      </c>
      <c r="BW89" s="433">
        <v>0</v>
      </c>
      <c r="BX89" s="433">
        <v>1</v>
      </c>
      <c r="BY89" s="433">
        <v>0</v>
      </c>
      <c r="BZ89" s="433">
        <v>0</v>
      </c>
      <c r="CA89" s="433">
        <v>0</v>
      </c>
      <c r="CB89" s="433">
        <v>0</v>
      </c>
      <c r="CC89" s="433">
        <v>0</v>
      </c>
      <c r="CD89" s="433">
        <v>0</v>
      </c>
      <c r="CE89" s="433">
        <v>2</v>
      </c>
      <c r="CF89" s="433">
        <v>0</v>
      </c>
      <c r="CG89" s="433">
        <v>0</v>
      </c>
      <c r="CH89" s="435">
        <v>0</v>
      </c>
      <c r="CI89" s="435"/>
      <c r="CJ89" s="436">
        <f t="shared" si="110"/>
        <v>8</v>
      </c>
      <c r="CK89" s="433">
        <f t="shared" si="120"/>
        <v>1</v>
      </c>
      <c r="CL89" s="433">
        <f t="shared" si="121"/>
        <v>5</v>
      </c>
      <c r="CM89" s="437">
        <f t="shared" si="111"/>
        <v>6</v>
      </c>
      <c r="CN89" s="438">
        <f t="shared" si="112"/>
        <v>0</v>
      </c>
      <c r="CO89" s="439">
        <f t="shared" si="113"/>
        <v>2</v>
      </c>
      <c r="CP89" s="438">
        <f t="shared" si="114"/>
        <v>2</v>
      </c>
      <c r="CQ89" s="440"/>
      <c r="CR89" s="440"/>
      <c r="CS89" s="440"/>
      <c r="CT89" s="440"/>
      <c r="CU89" s="440"/>
      <c r="CV89" s="440"/>
      <c r="CW89" s="440"/>
      <c r="CX89" s="441"/>
      <c r="CY89" s="441"/>
      <c r="CZ89" s="441"/>
      <c r="DA89" s="440"/>
      <c r="DB89" s="440"/>
      <c r="DC89" s="440"/>
      <c r="DD89" s="440"/>
      <c r="DE89" s="440"/>
      <c r="DF89" s="440"/>
      <c r="DG89" s="440"/>
      <c r="DH89" s="440"/>
      <c r="DI89" s="440"/>
      <c r="DJ89" s="440"/>
      <c r="DK89" s="440"/>
      <c r="DL89" s="440"/>
      <c r="DM89" s="440"/>
      <c r="DN89" s="440"/>
      <c r="DO89" s="440"/>
      <c r="DP89" s="440"/>
      <c r="DQ89" s="425">
        <f t="shared" si="115"/>
        <v>0</v>
      </c>
      <c r="DR89" s="442"/>
      <c r="DS89" s="442"/>
      <c r="DT89" s="440">
        <f t="shared" si="122"/>
        <v>0</v>
      </c>
      <c r="DU89" s="440">
        <f t="shared" si="123"/>
        <v>0</v>
      </c>
      <c r="DV89" s="440">
        <f t="shared" si="124"/>
        <v>0</v>
      </c>
      <c r="DW89" s="440">
        <f t="shared" si="125"/>
        <v>1</v>
      </c>
      <c r="DX89" s="427">
        <f t="shared" si="116"/>
        <v>3</v>
      </c>
      <c r="DY89" s="428">
        <f t="shared" si="117"/>
        <v>50</v>
      </c>
      <c r="DZ89" s="518"/>
      <c r="EA89" s="518"/>
      <c r="EB89" s="518"/>
      <c r="EC89" s="518"/>
      <c r="ED89" s="518"/>
      <c r="EE89" s="518"/>
      <c r="EF89" s="518"/>
      <c r="EG89" s="518"/>
      <c r="EH89" s="518"/>
      <c r="EI89" s="518"/>
      <c r="EJ89" s="518"/>
      <c r="EK89" s="518"/>
      <c r="EL89" s="518"/>
      <c r="EM89" s="518"/>
      <c r="EN89" s="518"/>
      <c r="EO89" s="518"/>
      <c r="EP89" s="518"/>
      <c r="EQ89" s="518"/>
      <c r="ER89" s="518"/>
      <c r="ES89" s="518"/>
      <c r="ET89" s="518"/>
      <c r="EU89" s="518"/>
      <c r="EV89" s="518"/>
      <c r="EW89" s="518"/>
      <c r="EX89" s="518"/>
      <c r="EY89" s="518"/>
      <c r="EZ89" s="431">
        <f t="shared" si="118"/>
        <v>0</v>
      </c>
      <c r="FB89" s="445">
        <f t="shared" si="119"/>
        <v>0</v>
      </c>
    </row>
    <row r="90" spans="1:158" s="395" customFormat="1">
      <c r="A90" s="446">
        <v>79</v>
      </c>
      <c r="B90" s="446" t="str">
        <f>[1]เตรียมข้อมูล!B83</f>
        <v>วัดควนขี้แรด</v>
      </c>
      <c r="C90" s="446" t="str">
        <f>[1]เตรียมข้อมูล!C83</f>
        <v>กงหรา</v>
      </c>
      <c r="D90" s="446"/>
      <c r="E90" s="384">
        <v>4</v>
      </c>
      <c r="F90" s="384">
        <v>4</v>
      </c>
      <c r="G90" s="384" t="s">
        <v>104</v>
      </c>
      <c r="H90" s="446">
        <v>11</v>
      </c>
      <c r="I90" s="447">
        <f t="shared" si="85"/>
        <v>1</v>
      </c>
      <c r="J90" s="446">
        <v>10</v>
      </c>
      <c r="K90" s="447">
        <f t="shared" si="86"/>
        <v>1</v>
      </c>
      <c r="L90" s="446">
        <v>8</v>
      </c>
      <c r="M90" s="447">
        <f t="shared" si="87"/>
        <v>1</v>
      </c>
      <c r="N90" s="446">
        <v>15</v>
      </c>
      <c r="O90" s="447">
        <f t="shared" si="88"/>
        <v>1</v>
      </c>
      <c r="P90" s="446">
        <v>11</v>
      </c>
      <c r="Q90" s="447">
        <f t="shared" si="89"/>
        <v>1</v>
      </c>
      <c r="R90" s="446">
        <v>16</v>
      </c>
      <c r="S90" s="447">
        <f t="shared" si="90"/>
        <v>1</v>
      </c>
      <c r="T90" s="446">
        <v>18</v>
      </c>
      <c r="U90" s="447">
        <f t="shared" si="91"/>
        <v>1</v>
      </c>
      <c r="V90" s="446">
        <v>16</v>
      </c>
      <c r="W90" s="447">
        <f t="shared" si="92"/>
        <v>1</v>
      </c>
      <c r="X90" s="448">
        <v>0</v>
      </c>
      <c r="Y90" s="447">
        <f t="shared" si="93"/>
        <v>0</v>
      </c>
      <c r="Z90" s="448">
        <v>0</v>
      </c>
      <c r="AA90" s="447">
        <f t="shared" si="94"/>
        <v>0</v>
      </c>
      <c r="AB90" s="448">
        <v>0</v>
      </c>
      <c r="AC90" s="447">
        <f t="shared" si="95"/>
        <v>0</v>
      </c>
      <c r="AD90" s="448"/>
      <c r="AE90" s="449"/>
      <c r="AF90" s="448"/>
      <c r="AG90" s="449"/>
      <c r="AH90" s="448"/>
      <c r="AI90" s="449"/>
      <c r="AJ90" s="450">
        <f t="shared" si="96"/>
        <v>105</v>
      </c>
      <c r="AK90" s="451">
        <f t="shared" si="97"/>
        <v>8</v>
      </c>
      <c r="AL90" s="446">
        <v>1</v>
      </c>
      <c r="AM90" s="446">
        <v>9</v>
      </c>
      <c r="AN90" s="451">
        <f t="shared" si="98"/>
        <v>10</v>
      </c>
      <c r="AO90" s="493">
        <f t="shared" si="99"/>
        <v>1</v>
      </c>
      <c r="AP90" s="498">
        <f>IF((H90+J90+L90+N90+P90+R90+T90+V90)&lt;=0,0,IF((H90+J90+L90+N90+P90+R90+T90+V90)&lt;=20,1,IF((H90+J90+L90+N90+P90+R90+T90+V90)&lt;=40,2,IF((H90+J90+L90+N90+P90+R90+T90+V90)&lt;=60,3,IF((H90+J90+L90+N90+P90+R90+T90+V90)&lt;=80,4,IF((H90+J90+L90+N90+P90+R90+T90+V90)&lt;=100,5,IF((H90+J90+L90+N90+P90+R90+T90+V90)&lt;=120,6,0)))))))+((Y90+AA90+AC90+AE90+AG90+AI90)*2)</f>
        <v>6</v>
      </c>
      <c r="AQ90" s="495">
        <f t="shared" si="100"/>
        <v>7</v>
      </c>
      <c r="AR90" s="496">
        <f t="shared" si="101"/>
        <v>0</v>
      </c>
      <c r="AS90" s="496">
        <f t="shared" si="102"/>
        <v>3</v>
      </c>
      <c r="AT90" s="496">
        <f t="shared" si="103"/>
        <v>3</v>
      </c>
      <c r="AU90" s="497">
        <f t="shared" si="104"/>
        <v>42.857142857142854</v>
      </c>
      <c r="AV90" s="446">
        <v>1</v>
      </c>
      <c r="AW90" s="446"/>
      <c r="AX90" s="446"/>
      <c r="AY90" s="446"/>
      <c r="AZ90" s="451">
        <f t="shared" si="105"/>
        <v>2</v>
      </c>
      <c r="BA90" s="455">
        <f t="shared" si="107"/>
        <v>28.571428571428569</v>
      </c>
      <c r="BB90" s="446"/>
      <c r="BC90" s="415"/>
      <c r="BD90" s="415">
        <f t="shared" si="108"/>
        <v>1</v>
      </c>
      <c r="BE90" s="415">
        <f t="shared" si="109"/>
        <v>6</v>
      </c>
      <c r="BF90" s="433"/>
      <c r="BG90" s="433"/>
      <c r="BH90" s="433">
        <v>1</v>
      </c>
      <c r="BI90" s="433">
        <v>1</v>
      </c>
      <c r="BJ90" s="433">
        <v>1</v>
      </c>
      <c r="BK90" s="433">
        <v>1</v>
      </c>
      <c r="BL90" s="433">
        <v>1</v>
      </c>
      <c r="BM90" s="433"/>
      <c r="BN90" s="433">
        <v>1</v>
      </c>
      <c r="BO90" s="434"/>
      <c r="BP90" s="434"/>
      <c r="BQ90" s="434"/>
      <c r="BR90" s="433"/>
      <c r="BS90" s="433"/>
      <c r="BT90" s="433">
        <v>1</v>
      </c>
      <c r="BU90" s="433"/>
      <c r="BV90" s="433"/>
      <c r="BW90" s="433"/>
      <c r="BX90" s="433">
        <v>1</v>
      </c>
      <c r="BY90" s="433"/>
      <c r="BZ90" s="433"/>
      <c r="CA90" s="433">
        <v>1</v>
      </c>
      <c r="CB90" s="433"/>
      <c r="CC90" s="433">
        <v>1</v>
      </c>
      <c r="CD90" s="433"/>
      <c r="CE90" s="433"/>
      <c r="CF90" s="433"/>
      <c r="CG90" s="433"/>
      <c r="CH90" s="435">
        <v>0</v>
      </c>
      <c r="CI90" s="435"/>
      <c r="CJ90" s="436">
        <f t="shared" si="110"/>
        <v>10</v>
      </c>
      <c r="CK90" s="433">
        <f t="shared" si="120"/>
        <v>1</v>
      </c>
      <c r="CL90" s="433">
        <f t="shared" si="121"/>
        <v>6</v>
      </c>
      <c r="CM90" s="437">
        <f t="shared" si="111"/>
        <v>7</v>
      </c>
      <c r="CN90" s="438">
        <f t="shared" si="112"/>
        <v>0</v>
      </c>
      <c r="CO90" s="439">
        <f t="shared" si="113"/>
        <v>3</v>
      </c>
      <c r="CP90" s="438">
        <f t="shared" si="114"/>
        <v>3</v>
      </c>
      <c r="CQ90" s="440"/>
      <c r="CR90" s="440"/>
      <c r="CS90" s="440"/>
      <c r="CT90" s="440"/>
      <c r="CU90" s="440"/>
      <c r="CV90" s="440"/>
      <c r="CW90" s="440"/>
      <c r="CX90" s="441"/>
      <c r="CY90" s="441"/>
      <c r="CZ90" s="441"/>
      <c r="DA90" s="440"/>
      <c r="DB90" s="440"/>
      <c r="DC90" s="440"/>
      <c r="DD90" s="440"/>
      <c r="DE90" s="440"/>
      <c r="DF90" s="440"/>
      <c r="DG90" s="440"/>
      <c r="DH90" s="440"/>
      <c r="DI90" s="440"/>
      <c r="DJ90" s="440"/>
      <c r="DK90" s="440"/>
      <c r="DL90" s="440"/>
      <c r="DM90" s="440"/>
      <c r="DN90" s="440"/>
      <c r="DO90" s="440"/>
      <c r="DP90" s="440"/>
      <c r="DQ90" s="425">
        <f t="shared" si="115"/>
        <v>0</v>
      </c>
      <c r="DR90" s="442"/>
      <c r="DS90" s="442"/>
      <c r="DT90" s="440">
        <f t="shared" si="122"/>
        <v>1</v>
      </c>
      <c r="DU90" s="440">
        <f t="shared" si="123"/>
        <v>0</v>
      </c>
      <c r="DV90" s="440">
        <f t="shared" si="124"/>
        <v>0</v>
      </c>
      <c r="DW90" s="440">
        <f t="shared" si="125"/>
        <v>0</v>
      </c>
      <c r="DX90" s="427">
        <f t="shared" si="116"/>
        <v>2</v>
      </c>
      <c r="DY90" s="428">
        <f t="shared" si="117"/>
        <v>28.571428571428569</v>
      </c>
      <c r="DZ90" s="518"/>
      <c r="EA90" s="518"/>
      <c r="EB90" s="518"/>
      <c r="EC90" s="518"/>
      <c r="ED90" s="518"/>
      <c r="EE90" s="518"/>
      <c r="EF90" s="518"/>
      <c r="EG90" s="518"/>
      <c r="EH90" s="518"/>
      <c r="EI90" s="518"/>
      <c r="EJ90" s="518"/>
      <c r="EK90" s="518"/>
      <c r="EL90" s="518"/>
      <c r="EM90" s="518">
        <v>1</v>
      </c>
      <c r="EN90" s="518"/>
      <c r="EO90" s="518"/>
      <c r="EP90" s="518"/>
      <c r="EQ90" s="518"/>
      <c r="ER90" s="518"/>
      <c r="ES90" s="518"/>
      <c r="ET90" s="518"/>
      <c r="EU90" s="518"/>
      <c r="EV90" s="518"/>
      <c r="EW90" s="518"/>
      <c r="EX90" s="518"/>
      <c r="EY90" s="518"/>
      <c r="EZ90" s="431">
        <f t="shared" si="118"/>
        <v>1</v>
      </c>
      <c r="FB90" s="445">
        <f t="shared" si="119"/>
        <v>0</v>
      </c>
    </row>
    <row r="91" spans="1:158" s="395" customFormat="1">
      <c r="A91" s="446">
        <v>80</v>
      </c>
      <c r="B91" s="446">
        <f>[1]เตรียมข้อมูล!B84</f>
        <v>0</v>
      </c>
      <c r="C91" s="446">
        <f>[1]เตรียมข้อมูล!C84</f>
        <v>0</v>
      </c>
      <c r="D91" s="446"/>
      <c r="E91" s="384"/>
      <c r="F91" s="384"/>
      <c r="G91" s="384"/>
      <c r="H91" s="446">
        <v>0</v>
      </c>
      <c r="I91" s="447">
        <f t="shared" si="85"/>
        <v>0</v>
      </c>
      <c r="J91" s="446">
        <v>0</v>
      </c>
      <c r="K91" s="447">
        <f t="shared" si="86"/>
        <v>0</v>
      </c>
      <c r="L91" s="446">
        <v>0</v>
      </c>
      <c r="M91" s="447">
        <f t="shared" si="87"/>
        <v>0</v>
      </c>
      <c r="N91" s="446">
        <v>0</v>
      </c>
      <c r="O91" s="447">
        <f t="shared" si="88"/>
        <v>0</v>
      </c>
      <c r="P91" s="446">
        <v>0</v>
      </c>
      <c r="Q91" s="447">
        <f t="shared" si="89"/>
        <v>0</v>
      </c>
      <c r="R91" s="446">
        <v>0</v>
      </c>
      <c r="S91" s="447">
        <f t="shared" si="90"/>
        <v>0</v>
      </c>
      <c r="T91" s="446">
        <v>0</v>
      </c>
      <c r="U91" s="447">
        <f t="shared" si="91"/>
        <v>0</v>
      </c>
      <c r="V91" s="446">
        <v>0</v>
      </c>
      <c r="W91" s="447">
        <f t="shared" si="92"/>
        <v>0</v>
      </c>
      <c r="X91" s="448">
        <v>0</v>
      </c>
      <c r="Y91" s="447">
        <f t="shared" si="93"/>
        <v>0</v>
      </c>
      <c r="Z91" s="448">
        <v>0</v>
      </c>
      <c r="AA91" s="447">
        <f t="shared" si="94"/>
        <v>0</v>
      </c>
      <c r="AB91" s="448">
        <v>0</v>
      </c>
      <c r="AC91" s="447">
        <f t="shared" si="95"/>
        <v>0</v>
      </c>
      <c r="AD91" s="448"/>
      <c r="AE91" s="449"/>
      <c r="AF91" s="448"/>
      <c r="AG91" s="449"/>
      <c r="AH91" s="448"/>
      <c r="AI91" s="449"/>
      <c r="AJ91" s="450">
        <f t="shared" si="96"/>
        <v>0</v>
      </c>
      <c r="AK91" s="451">
        <f t="shared" si="97"/>
        <v>0</v>
      </c>
      <c r="AL91" s="446">
        <v>18</v>
      </c>
      <c r="AM91" s="446">
        <v>185</v>
      </c>
      <c r="AN91" s="451">
        <f t="shared" si="98"/>
        <v>203</v>
      </c>
      <c r="AO91" s="493">
        <f t="shared" si="99"/>
        <v>0</v>
      </c>
      <c r="AP91" s="498">
        <f>IF((H91+J91+L91+N91+P91+R91+T91+V91)&lt;=0,0,IF((H91+J91+L91+N91+P91+R91+T91+V91)&lt;=20,1,IF((H91+J91+L91+N91+P91+R91+T91+V91)&lt;=40,2,IF((H91+J91+L91+N91+P91+R91+T91+V91)&lt;=60,3,IF((H91+J91+L91+N91+P91+R91+T91+V91)&lt;=80,4,IF((H91+J91+L91+N91+P91+R91+T91+V91)&lt;=100,5,IF((H91+J91+L91+N91+P91+R91+T91+V91)&lt;=120,6,0)))))))+((Y91+AA91+AC91+AE91+AG91+AI91)*2)</f>
        <v>0</v>
      </c>
      <c r="AQ91" s="495">
        <f t="shared" si="100"/>
        <v>0</v>
      </c>
      <c r="AR91" s="496">
        <f t="shared" si="101"/>
        <v>18</v>
      </c>
      <c r="AS91" s="496">
        <f t="shared" si="102"/>
        <v>185</v>
      </c>
      <c r="AT91" s="496">
        <f t="shared" si="103"/>
        <v>203</v>
      </c>
      <c r="AU91" s="497" t="e">
        <f t="shared" si="104"/>
        <v>#DIV/0!</v>
      </c>
      <c r="AV91" s="446"/>
      <c r="AW91" s="446">
        <v>2</v>
      </c>
      <c r="AX91" s="446">
        <v>1</v>
      </c>
      <c r="AY91" s="446"/>
      <c r="AZ91" s="451">
        <f t="shared" si="105"/>
        <v>202</v>
      </c>
      <c r="BA91" s="455" t="e">
        <f t="shared" si="107"/>
        <v>#DIV/0!</v>
      </c>
      <c r="BB91" s="446"/>
      <c r="BC91" s="415"/>
      <c r="BD91" s="415">
        <f t="shared" si="108"/>
        <v>0</v>
      </c>
      <c r="BE91" s="415">
        <f t="shared" si="109"/>
        <v>0</v>
      </c>
      <c r="BF91" s="433"/>
      <c r="BG91" s="433"/>
      <c r="BH91" s="433">
        <v>0</v>
      </c>
      <c r="BI91" s="433"/>
      <c r="BJ91" s="433"/>
      <c r="BK91" s="433"/>
      <c r="BL91" s="433"/>
      <c r="BM91" s="433"/>
      <c r="BN91" s="433"/>
      <c r="BO91" s="434"/>
      <c r="BP91" s="434"/>
      <c r="BQ91" s="434"/>
      <c r="BR91" s="433"/>
      <c r="BS91" s="433"/>
      <c r="BT91" s="433"/>
      <c r="BU91" s="433"/>
      <c r="BV91" s="433"/>
      <c r="BW91" s="433"/>
      <c r="BX91" s="433"/>
      <c r="BY91" s="433"/>
      <c r="BZ91" s="433"/>
      <c r="CA91" s="433"/>
      <c r="CB91" s="433"/>
      <c r="CC91" s="433"/>
      <c r="CD91" s="433"/>
      <c r="CE91" s="433"/>
      <c r="CF91" s="433"/>
      <c r="CG91" s="433"/>
      <c r="CH91" s="435"/>
      <c r="CI91" s="435"/>
      <c r="CJ91" s="436">
        <f t="shared" si="110"/>
        <v>0</v>
      </c>
      <c r="CK91" s="433">
        <f t="shared" si="120"/>
        <v>0</v>
      </c>
      <c r="CL91" s="433">
        <f t="shared" si="121"/>
        <v>0</v>
      </c>
      <c r="CM91" s="437">
        <f t="shared" si="111"/>
        <v>0</v>
      </c>
      <c r="CN91" s="438">
        <f t="shared" si="112"/>
        <v>0</v>
      </c>
      <c r="CO91" s="439">
        <f t="shared" si="113"/>
        <v>0</v>
      </c>
      <c r="CP91" s="438">
        <f t="shared" si="114"/>
        <v>0</v>
      </c>
      <c r="CQ91" s="440"/>
      <c r="CR91" s="440"/>
      <c r="CS91" s="440"/>
      <c r="CT91" s="440"/>
      <c r="CU91" s="440"/>
      <c r="CV91" s="440"/>
      <c r="CW91" s="440"/>
      <c r="CX91" s="441"/>
      <c r="CY91" s="441"/>
      <c r="CZ91" s="441"/>
      <c r="DA91" s="440"/>
      <c r="DB91" s="440"/>
      <c r="DC91" s="440"/>
      <c r="DD91" s="440"/>
      <c r="DE91" s="440"/>
      <c r="DF91" s="440"/>
      <c r="DG91" s="440"/>
      <c r="DH91" s="440"/>
      <c r="DI91" s="440"/>
      <c r="DJ91" s="440"/>
      <c r="DK91" s="440"/>
      <c r="DL91" s="440"/>
      <c r="DM91" s="440"/>
      <c r="DN91" s="440"/>
      <c r="DO91" s="440"/>
      <c r="DP91" s="440"/>
      <c r="DQ91" s="425">
        <f t="shared" si="115"/>
        <v>0</v>
      </c>
      <c r="DR91" s="442"/>
      <c r="DS91" s="442"/>
      <c r="DT91" s="440">
        <f t="shared" si="122"/>
        <v>0</v>
      </c>
      <c r="DU91" s="440">
        <f t="shared" si="123"/>
        <v>2</v>
      </c>
      <c r="DV91" s="440">
        <f t="shared" si="124"/>
        <v>1</v>
      </c>
      <c r="DW91" s="440">
        <f t="shared" si="125"/>
        <v>0</v>
      </c>
      <c r="DX91" s="427">
        <f t="shared" si="116"/>
        <v>-1</v>
      </c>
      <c r="DY91" s="428" t="e">
        <f t="shared" si="117"/>
        <v>#DIV/0!</v>
      </c>
      <c r="DZ91" s="518"/>
      <c r="EA91" s="518"/>
      <c r="EB91" s="518"/>
      <c r="EC91" s="518"/>
      <c r="ED91" s="518"/>
      <c r="EE91" s="518"/>
      <c r="EF91" s="518"/>
      <c r="EG91" s="518"/>
      <c r="EH91" s="518"/>
      <c r="EI91" s="518"/>
      <c r="EJ91" s="518"/>
      <c r="EK91" s="518"/>
      <c r="EL91" s="518"/>
      <c r="EM91" s="518"/>
      <c r="EN91" s="518"/>
      <c r="EO91" s="518"/>
      <c r="EP91" s="518"/>
      <c r="EQ91" s="518"/>
      <c r="ER91" s="518"/>
      <c r="ES91" s="518"/>
      <c r="ET91" s="518"/>
      <c r="EU91" s="518"/>
      <c r="EV91" s="518"/>
      <c r="EW91" s="518"/>
      <c r="EX91" s="518"/>
      <c r="EY91" s="518"/>
      <c r="EZ91" s="431">
        <f t="shared" si="118"/>
        <v>0</v>
      </c>
      <c r="FB91" s="445">
        <f t="shared" si="119"/>
        <v>0</v>
      </c>
    </row>
    <row r="92" spans="1:158" s="395" customFormat="1">
      <c r="A92" s="446">
        <v>81</v>
      </c>
      <c r="B92" s="446" t="str">
        <f>[1]เตรียมข้อมูล!B85</f>
        <v>วัดตะโหมด (หมุนคณานุสรณ์)</v>
      </c>
      <c r="C92" s="446" t="str">
        <f>[1]เตรียมข้อมูล!C85</f>
        <v>ตะโหมด</v>
      </c>
      <c r="D92" s="446"/>
      <c r="E92" s="384">
        <v>13</v>
      </c>
      <c r="F92" s="384">
        <v>1</v>
      </c>
      <c r="G92" s="384" t="s">
        <v>104</v>
      </c>
      <c r="H92" s="446">
        <v>22</v>
      </c>
      <c r="I92" s="447">
        <f t="shared" si="85"/>
        <v>1</v>
      </c>
      <c r="J92" s="446">
        <v>26</v>
      </c>
      <c r="K92" s="447">
        <f t="shared" si="86"/>
        <v>1</v>
      </c>
      <c r="L92" s="446">
        <v>24</v>
      </c>
      <c r="M92" s="447">
        <f t="shared" si="87"/>
        <v>1</v>
      </c>
      <c r="N92" s="446">
        <v>58</v>
      </c>
      <c r="O92" s="447">
        <f t="shared" si="88"/>
        <v>2</v>
      </c>
      <c r="P92" s="446">
        <v>34</v>
      </c>
      <c r="Q92" s="447">
        <f t="shared" si="89"/>
        <v>1</v>
      </c>
      <c r="R92" s="446">
        <v>46</v>
      </c>
      <c r="S92" s="447">
        <f t="shared" si="90"/>
        <v>1</v>
      </c>
      <c r="T92" s="446">
        <v>32</v>
      </c>
      <c r="U92" s="447">
        <f t="shared" si="91"/>
        <v>1</v>
      </c>
      <c r="V92" s="446">
        <v>35</v>
      </c>
      <c r="W92" s="447">
        <f t="shared" si="92"/>
        <v>1</v>
      </c>
      <c r="X92" s="448">
        <v>0</v>
      </c>
      <c r="Y92" s="447">
        <f t="shared" si="93"/>
        <v>0</v>
      </c>
      <c r="Z92" s="448">
        <v>0</v>
      </c>
      <c r="AA92" s="447">
        <f t="shared" si="94"/>
        <v>0</v>
      </c>
      <c r="AB92" s="448">
        <v>0</v>
      </c>
      <c r="AC92" s="447">
        <f t="shared" si="95"/>
        <v>0</v>
      </c>
      <c r="AD92" s="448"/>
      <c r="AE92" s="449"/>
      <c r="AF92" s="448"/>
      <c r="AG92" s="449"/>
      <c r="AH92" s="448"/>
      <c r="AI92" s="449"/>
      <c r="AJ92" s="450">
        <f t="shared" si="96"/>
        <v>277</v>
      </c>
      <c r="AK92" s="451">
        <f t="shared" si="97"/>
        <v>9</v>
      </c>
      <c r="AL92" s="446">
        <v>2</v>
      </c>
      <c r="AM92" s="446">
        <v>16</v>
      </c>
      <c r="AN92" s="451">
        <f t="shared" si="98"/>
        <v>18</v>
      </c>
      <c r="AO92" s="493">
        <f t="shared" si="99"/>
        <v>1</v>
      </c>
      <c r="AP92" s="494">
        <f>ROUND(((((I92+K92)*30)+(H92+J92))/50+(((M92+O92+Q92+U92+W92+S92)*40)+(L92+N92+P92+R92+T92+V92))/50+(Y92+AA92+AC92+AE92+AG92+AI92)*2),0)</f>
        <v>12</v>
      </c>
      <c r="AQ92" s="495">
        <f t="shared" si="100"/>
        <v>13</v>
      </c>
      <c r="AR92" s="496">
        <f t="shared" si="101"/>
        <v>1</v>
      </c>
      <c r="AS92" s="496">
        <f t="shared" si="102"/>
        <v>4</v>
      </c>
      <c r="AT92" s="496">
        <f t="shared" si="103"/>
        <v>5</v>
      </c>
      <c r="AU92" s="497">
        <f t="shared" si="104"/>
        <v>38.461538461538467</v>
      </c>
      <c r="AV92" s="446">
        <v>2</v>
      </c>
      <c r="AW92" s="446"/>
      <c r="AX92" s="446"/>
      <c r="AY92" s="446"/>
      <c r="AZ92" s="451">
        <f t="shared" si="105"/>
        <v>3</v>
      </c>
      <c r="BA92" s="455">
        <f t="shared" si="107"/>
        <v>23.076923076923077</v>
      </c>
      <c r="BB92" s="446"/>
      <c r="BC92" s="415"/>
      <c r="BD92" s="415">
        <f t="shared" si="108"/>
        <v>1</v>
      </c>
      <c r="BE92" s="415">
        <f t="shared" si="109"/>
        <v>0</v>
      </c>
      <c r="BF92" s="433"/>
      <c r="BG92" s="433"/>
      <c r="BH92" s="433">
        <v>2</v>
      </c>
      <c r="BI92" s="433">
        <v>2</v>
      </c>
      <c r="BJ92" s="433">
        <v>2</v>
      </c>
      <c r="BK92" s="433">
        <v>2</v>
      </c>
      <c r="BL92" s="433">
        <v>2</v>
      </c>
      <c r="BM92" s="433"/>
      <c r="BN92" s="433">
        <v>2</v>
      </c>
      <c r="BO92" s="434"/>
      <c r="BP92" s="434"/>
      <c r="BQ92" s="434"/>
      <c r="BR92" s="433"/>
      <c r="BS92" s="433"/>
      <c r="BT92" s="433">
        <v>2</v>
      </c>
      <c r="BU92" s="433"/>
      <c r="BV92" s="433"/>
      <c r="BW92" s="433">
        <v>1</v>
      </c>
      <c r="BX92" s="433">
        <v>1</v>
      </c>
      <c r="BY92" s="433">
        <v>1</v>
      </c>
      <c r="BZ92" s="433">
        <v>1</v>
      </c>
      <c r="CA92" s="433"/>
      <c r="CB92" s="433"/>
      <c r="CC92" s="433">
        <v>1</v>
      </c>
      <c r="CD92" s="433"/>
      <c r="CE92" s="433"/>
      <c r="CF92" s="433"/>
      <c r="CG92" s="433"/>
      <c r="CH92" s="435">
        <v>0</v>
      </c>
      <c r="CI92" s="435"/>
      <c r="CJ92" s="436">
        <f t="shared" si="110"/>
        <v>19</v>
      </c>
      <c r="CK92" s="433">
        <f t="shared" si="120"/>
        <v>1</v>
      </c>
      <c r="CL92" s="433">
        <f t="shared" si="121"/>
        <v>12</v>
      </c>
      <c r="CM92" s="437">
        <f t="shared" si="111"/>
        <v>13</v>
      </c>
      <c r="CN92" s="438">
        <f t="shared" si="112"/>
        <v>1</v>
      </c>
      <c r="CO92" s="439">
        <f t="shared" si="113"/>
        <v>5</v>
      </c>
      <c r="CP92" s="438">
        <f t="shared" si="114"/>
        <v>6</v>
      </c>
      <c r="CQ92" s="440"/>
      <c r="CR92" s="440"/>
      <c r="CS92" s="440"/>
      <c r="CT92" s="440"/>
      <c r="CU92" s="440"/>
      <c r="CV92" s="440"/>
      <c r="CW92" s="440"/>
      <c r="CX92" s="441"/>
      <c r="CY92" s="441"/>
      <c r="CZ92" s="441"/>
      <c r="DA92" s="440"/>
      <c r="DB92" s="440"/>
      <c r="DC92" s="440"/>
      <c r="DD92" s="440"/>
      <c r="DE92" s="440"/>
      <c r="DF92" s="440"/>
      <c r="DG92" s="440"/>
      <c r="DH92" s="440"/>
      <c r="DI92" s="440"/>
      <c r="DJ92" s="440"/>
      <c r="DK92" s="440"/>
      <c r="DL92" s="440"/>
      <c r="DM92" s="440"/>
      <c r="DN92" s="440"/>
      <c r="DO92" s="440"/>
      <c r="DP92" s="440"/>
      <c r="DQ92" s="425">
        <f t="shared" si="115"/>
        <v>0</v>
      </c>
      <c r="DR92" s="442"/>
      <c r="DS92" s="442"/>
      <c r="DT92" s="440">
        <f t="shared" si="122"/>
        <v>2</v>
      </c>
      <c r="DU92" s="440">
        <f t="shared" si="123"/>
        <v>0</v>
      </c>
      <c r="DV92" s="440">
        <f t="shared" si="124"/>
        <v>0</v>
      </c>
      <c r="DW92" s="440">
        <f t="shared" si="125"/>
        <v>0</v>
      </c>
      <c r="DX92" s="427">
        <f t="shared" si="116"/>
        <v>4</v>
      </c>
      <c r="DY92" s="428">
        <f t="shared" si="117"/>
        <v>30.76923076923077</v>
      </c>
      <c r="DZ92" s="518">
        <v>1</v>
      </c>
      <c r="EA92" s="518"/>
      <c r="EB92" s="518"/>
      <c r="EC92" s="518">
        <v>1</v>
      </c>
      <c r="ED92" s="518"/>
      <c r="EE92" s="518"/>
      <c r="EF92" s="518"/>
      <c r="EG92" s="518"/>
      <c r="EH92" s="518"/>
      <c r="EI92" s="518"/>
      <c r="EJ92" s="518"/>
      <c r="EK92" s="518"/>
      <c r="EL92" s="518"/>
      <c r="EM92" s="518"/>
      <c r="EN92" s="518"/>
      <c r="EO92" s="518"/>
      <c r="EP92" s="518"/>
      <c r="EQ92" s="518"/>
      <c r="ER92" s="518"/>
      <c r="ES92" s="518"/>
      <c r="ET92" s="518"/>
      <c r="EU92" s="518"/>
      <c r="EV92" s="518"/>
      <c r="EW92" s="518"/>
      <c r="EX92" s="518"/>
      <c r="EY92" s="518"/>
      <c r="EZ92" s="431">
        <f t="shared" si="118"/>
        <v>2</v>
      </c>
      <c r="FB92" s="445">
        <f t="shared" si="119"/>
        <v>0</v>
      </c>
    </row>
    <row r="93" spans="1:158" s="395" customFormat="1">
      <c r="A93" s="446">
        <v>82</v>
      </c>
      <c r="B93" s="446" t="str">
        <f>[1]เตรียมข้อมูล!B86</f>
        <v>บ้านหัวช้าง</v>
      </c>
      <c r="C93" s="446" t="str">
        <f>[1]เตรียมข้อมูล!C86</f>
        <v>ตะโหมด</v>
      </c>
      <c r="D93" s="446"/>
      <c r="E93" s="384">
        <v>20</v>
      </c>
      <c r="F93" s="384">
        <v>4</v>
      </c>
      <c r="G93" s="384" t="s">
        <v>104</v>
      </c>
      <c r="H93" s="446">
        <v>27</v>
      </c>
      <c r="I93" s="447">
        <f t="shared" si="85"/>
        <v>1</v>
      </c>
      <c r="J93" s="446">
        <v>23</v>
      </c>
      <c r="K93" s="447">
        <f t="shared" si="86"/>
        <v>1</v>
      </c>
      <c r="L93" s="446">
        <v>13</v>
      </c>
      <c r="M93" s="447">
        <f t="shared" si="87"/>
        <v>1</v>
      </c>
      <c r="N93" s="446">
        <v>24</v>
      </c>
      <c r="O93" s="447">
        <f t="shared" si="88"/>
        <v>1</v>
      </c>
      <c r="P93" s="446">
        <v>19</v>
      </c>
      <c r="Q93" s="447">
        <f t="shared" si="89"/>
        <v>1</v>
      </c>
      <c r="R93" s="446">
        <v>18</v>
      </c>
      <c r="S93" s="447">
        <f t="shared" si="90"/>
        <v>1</v>
      </c>
      <c r="T93" s="446">
        <v>21</v>
      </c>
      <c r="U93" s="447">
        <f t="shared" si="91"/>
        <v>1</v>
      </c>
      <c r="V93" s="446">
        <v>16</v>
      </c>
      <c r="W93" s="447">
        <f t="shared" si="92"/>
        <v>1</v>
      </c>
      <c r="X93" s="448">
        <v>0</v>
      </c>
      <c r="Y93" s="447">
        <f t="shared" si="93"/>
        <v>0</v>
      </c>
      <c r="Z93" s="448">
        <v>0</v>
      </c>
      <c r="AA93" s="447">
        <f t="shared" si="94"/>
        <v>0</v>
      </c>
      <c r="AB93" s="448">
        <v>0</v>
      </c>
      <c r="AC93" s="447">
        <f t="shared" si="95"/>
        <v>0</v>
      </c>
      <c r="AD93" s="448"/>
      <c r="AE93" s="449"/>
      <c r="AF93" s="448"/>
      <c r="AG93" s="449"/>
      <c r="AH93" s="448"/>
      <c r="AI93" s="449"/>
      <c r="AJ93" s="450">
        <f t="shared" si="96"/>
        <v>161</v>
      </c>
      <c r="AK93" s="451">
        <f t="shared" si="97"/>
        <v>8</v>
      </c>
      <c r="AL93" s="446">
        <v>1</v>
      </c>
      <c r="AM93" s="446">
        <v>10</v>
      </c>
      <c r="AN93" s="451">
        <f t="shared" si="98"/>
        <v>11</v>
      </c>
      <c r="AO93" s="493">
        <f t="shared" si="99"/>
        <v>1</v>
      </c>
      <c r="AP93" s="494">
        <f>ROUND(((((I93+K93)*30)+(H93+J93))/50+(((M93+O93+Q93+U93+W93+S93)*40)+(L93+N93+P93+R93+T93+V93))/50+(Y93+AA93+AC93+AE93+AG93+AI93)*2),0)</f>
        <v>9</v>
      </c>
      <c r="AQ93" s="495">
        <f t="shared" si="100"/>
        <v>10</v>
      </c>
      <c r="AR93" s="496">
        <f t="shared" si="101"/>
        <v>0</v>
      </c>
      <c r="AS93" s="496">
        <f t="shared" si="102"/>
        <v>1</v>
      </c>
      <c r="AT93" s="496">
        <f t="shared" si="103"/>
        <v>1</v>
      </c>
      <c r="AU93" s="497">
        <f t="shared" si="104"/>
        <v>10</v>
      </c>
      <c r="AV93" s="446"/>
      <c r="AW93" s="446"/>
      <c r="AX93" s="446"/>
      <c r="AY93" s="446"/>
      <c r="AZ93" s="451">
        <f t="shared" si="105"/>
        <v>1</v>
      </c>
      <c r="BA93" s="455">
        <f t="shared" si="107"/>
        <v>10</v>
      </c>
      <c r="BB93" s="446"/>
      <c r="BC93" s="415"/>
      <c r="BD93" s="415">
        <f t="shared" si="108"/>
        <v>1</v>
      </c>
      <c r="BE93" s="415">
        <f t="shared" si="109"/>
        <v>0</v>
      </c>
      <c r="BF93" s="433"/>
      <c r="BG93" s="433"/>
      <c r="BH93" s="433">
        <v>1</v>
      </c>
      <c r="BI93" s="433">
        <v>2</v>
      </c>
      <c r="BJ93" s="433">
        <v>2</v>
      </c>
      <c r="BK93" s="433">
        <v>2</v>
      </c>
      <c r="BL93" s="433">
        <v>0</v>
      </c>
      <c r="BM93" s="433">
        <v>0</v>
      </c>
      <c r="BN93" s="433">
        <v>1</v>
      </c>
      <c r="BO93" s="434"/>
      <c r="BP93" s="434">
        <v>0</v>
      </c>
      <c r="BQ93" s="434">
        <v>0</v>
      </c>
      <c r="BR93" s="433">
        <v>0</v>
      </c>
      <c r="BS93" s="433">
        <v>0</v>
      </c>
      <c r="BT93" s="433">
        <v>1</v>
      </c>
      <c r="BU93" s="433">
        <v>0</v>
      </c>
      <c r="BV93" s="433">
        <v>0</v>
      </c>
      <c r="BW93" s="433">
        <v>0</v>
      </c>
      <c r="BX93" s="433">
        <v>1</v>
      </c>
      <c r="BY93" s="433">
        <v>0</v>
      </c>
      <c r="BZ93" s="433">
        <v>0</v>
      </c>
      <c r="CA93" s="433">
        <v>1</v>
      </c>
      <c r="CB93" s="433">
        <v>0</v>
      </c>
      <c r="CC93" s="433">
        <v>0</v>
      </c>
      <c r="CD93" s="433">
        <v>0</v>
      </c>
      <c r="CE93" s="433">
        <v>0</v>
      </c>
      <c r="CF93" s="433">
        <v>0</v>
      </c>
      <c r="CG93" s="433"/>
      <c r="CH93" s="435">
        <v>0</v>
      </c>
      <c r="CI93" s="435"/>
      <c r="CJ93" s="436">
        <f t="shared" si="110"/>
        <v>11</v>
      </c>
      <c r="CK93" s="433">
        <f t="shared" si="120"/>
        <v>1</v>
      </c>
      <c r="CL93" s="433">
        <f t="shared" si="121"/>
        <v>9</v>
      </c>
      <c r="CM93" s="437">
        <f t="shared" si="111"/>
        <v>10</v>
      </c>
      <c r="CN93" s="438">
        <f t="shared" si="112"/>
        <v>0</v>
      </c>
      <c r="CO93" s="439">
        <f t="shared" si="113"/>
        <v>1</v>
      </c>
      <c r="CP93" s="438">
        <f t="shared" si="114"/>
        <v>1</v>
      </c>
      <c r="CQ93" s="440"/>
      <c r="CR93" s="440"/>
      <c r="CS93" s="440"/>
      <c r="CT93" s="440"/>
      <c r="CU93" s="440"/>
      <c r="CV93" s="440"/>
      <c r="CW93" s="440"/>
      <c r="CX93" s="441"/>
      <c r="CY93" s="441"/>
      <c r="CZ93" s="441"/>
      <c r="DA93" s="440"/>
      <c r="DB93" s="440"/>
      <c r="DC93" s="440"/>
      <c r="DD93" s="440"/>
      <c r="DE93" s="440"/>
      <c r="DF93" s="440"/>
      <c r="DG93" s="440"/>
      <c r="DH93" s="440"/>
      <c r="DI93" s="440"/>
      <c r="DJ93" s="440"/>
      <c r="DK93" s="440"/>
      <c r="DL93" s="440"/>
      <c r="DM93" s="440"/>
      <c r="DN93" s="440"/>
      <c r="DO93" s="440"/>
      <c r="DP93" s="440"/>
      <c r="DQ93" s="425">
        <f t="shared" si="115"/>
        <v>0</v>
      </c>
      <c r="DR93" s="442"/>
      <c r="DS93" s="442"/>
      <c r="DT93" s="440">
        <f t="shared" si="122"/>
        <v>0</v>
      </c>
      <c r="DU93" s="440">
        <f t="shared" si="123"/>
        <v>0</v>
      </c>
      <c r="DV93" s="440">
        <f t="shared" si="124"/>
        <v>0</v>
      </c>
      <c r="DW93" s="440">
        <f t="shared" si="125"/>
        <v>0</v>
      </c>
      <c r="DX93" s="427">
        <f t="shared" si="116"/>
        <v>1</v>
      </c>
      <c r="DY93" s="428">
        <f t="shared" si="117"/>
        <v>10</v>
      </c>
      <c r="DZ93" s="518"/>
      <c r="EA93" s="518"/>
      <c r="EB93" s="518"/>
      <c r="EC93" s="518"/>
      <c r="ED93" s="518"/>
      <c r="EE93" s="518"/>
      <c r="EF93" s="518"/>
      <c r="EG93" s="518"/>
      <c r="EH93" s="518"/>
      <c r="EI93" s="518"/>
      <c r="EJ93" s="518"/>
      <c r="EK93" s="518"/>
      <c r="EL93" s="518"/>
      <c r="EM93" s="518"/>
      <c r="EN93" s="518"/>
      <c r="EO93" s="518"/>
      <c r="EP93" s="518"/>
      <c r="EQ93" s="518"/>
      <c r="ER93" s="518"/>
      <c r="ES93" s="518"/>
      <c r="ET93" s="518"/>
      <c r="EU93" s="518"/>
      <c r="EV93" s="518"/>
      <c r="EW93" s="518"/>
      <c r="EX93" s="518"/>
      <c r="EY93" s="518"/>
      <c r="EZ93" s="431">
        <f t="shared" si="118"/>
        <v>0</v>
      </c>
      <c r="FB93" s="445">
        <f t="shared" si="119"/>
        <v>0</v>
      </c>
    </row>
    <row r="94" spans="1:158" s="395" customFormat="1">
      <c r="A94" s="446">
        <v>83</v>
      </c>
      <c r="B94" s="446" t="str">
        <f>[1]เตรียมข้อมูล!B87</f>
        <v>วัดโหล๊ะจันกระ</v>
      </c>
      <c r="C94" s="446" t="str">
        <f>[1]เตรียมข้อมูล!C87</f>
        <v>ตะโหมด</v>
      </c>
      <c r="D94" s="446"/>
      <c r="E94" s="384">
        <v>33</v>
      </c>
      <c r="F94" s="384">
        <v>4</v>
      </c>
      <c r="G94" s="384" t="s">
        <v>104</v>
      </c>
      <c r="H94" s="446">
        <v>19</v>
      </c>
      <c r="I94" s="447">
        <f t="shared" si="85"/>
        <v>1</v>
      </c>
      <c r="J94" s="446">
        <v>9</v>
      </c>
      <c r="K94" s="447">
        <f t="shared" si="86"/>
        <v>1</v>
      </c>
      <c r="L94" s="446">
        <v>15</v>
      </c>
      <c r="M94" s="447">
        <f t="shared" si="87"/>
        <v>1</v>
      </c>
      <c r="N94" s="446">
        <v>10</v>
      </c>
      <c r="O94" s="447">
        <f t="shared" si="88"/>
        <v>1</v>
      </c>
      <c r="P94" s="446">
        <v>13</v>
      </c>
      <c r="Q94" s="447">
        <f t="shared" si="89"/>
        <v>1</v>
      </c>
      <c r="R94" s="446">
        <v>18</v>
      </c>
      <c r="S94" s="447">
        <f t="shared" si="90"/>
        <v>1</v>
      </c>
      <c r="T94" s="446">
        <v>6</v>
      </c>
      <c r="U94" s="447">
        <f t="shared" si="91"/>
        <v>1</v>
      </c>
      <c r="V94" s="446">
        <v>15</v>
      </c>
      <c r="W94" s="447">
        <f t="shared" si="92"/>
        <v>1</v>
      </c>
      <c r="X94" s="448">
        <v>6</v>
      </c>
      <c r="Y94" s="447">
        <f t="shared" si="93"/>
        <v>1</v>
      </c>
      <c r="Z94" s="448">
        <v>5</v>
      </c>
      <c r="AA94" s="447">
        <f t="shared" si="94"/>
        <v>1</v>
      </c>
      <c r="AB94" s="448">
        <v>2</v>
      </c>
      <c r="AC94" s="447">
        <f t="shared" si="95"/>
        <v>1</v>
      </c>
      <c r="AD94" s="448"/>
      <c r="AE94" s="449"/>
      <c r="AF94" s="448"/>
      <c r="AG94" s="449"/>
      <c r="AH94" s="448"/>
      <c r="AI94" s="449"/>
      <c r="AJ94" s="450">
        <f t="shared" si="96"/>
        <v>118</v>
      </c>
      <c r="AK94" s="451">
        <f t="shared" si="97"/>
        <v>11</v>
      </c>
      <c r="AL94" s="446">
        <v>1</v>
      </c>
      <c r="AM94" s="446">
        <v>16</v>
      </c>
      <c r="AN94" s="451">
        <f t="shared" si="98"/>
        <v>17</v>
      </c>
      <c r="AO94" s="493">
        <f t="shared" si="99"/>
        <v>1</v>
      </c>
      <c r="AP94" s="498">
        <f>IF((H94+J94+L94+N94+P94+R94+T94+V94)&lt;=0,0,IF((H94+J94+L94+N94+P94+R94+T94+V94)&lt;=20,1,IF((H94+J94+L94+N94+P94+R94+T94+V94)&lt;=40,2,IF((H94+J94+L94+N94+P94+R94+T94+V94)&lt;=60,3,IF((H94+J94+L94+N94+P94+R94+T94+V94)&lt;=80,4,IF((H94+J94+L94+N94+P94+R94+T94+V94)&lt;=100,5,IF((H94+J94+L94+N94+P94+R94+T94+V94)&lt;=120,6,0)))))))+((Y94+AA94+AC94+AE94+AG94+AI94)*2)</f>
        <v>12</v>
      </c>
      <c r="AQ94" s="495">
        <f t="shared" si="100"/>
        <v>13</v>
      </c>
      <c r="AR94" s="496">
        <f t="shared" si="101"/>
        <v>0</v>
      </c>
      <c r="AS94" s="496">
        <f t="shared" si="102"/>
        <v>4</v>
      </c>
      <c r="AT94" s="496">
        <f t="shared" si="103"/>
        <v>4</v>
      </c>
      <c r="AU94" s="497">
        <f t="shared" si="104"/>
        <v>30.76923076923077</v>
      </c>
      <c r="AV94" s="446"/>
      <c r="AW94" s="446"/>
      <c r="AX94" s="446"/>
      <c r="AY94" s="446"/>
      <c r="AZ94" s="451">
        <f t="shared" si="105"/>
        <v>4</v>
      </c>
      <c r="BA94" s="455">
        <f t="shared" si="107"/>
        <v>30.76923076923077</v>
      </c>
      <c r="BB94" s="446"/>
      <c r="BC94" s="415"/>
      <c r="BD94" s="415">
        <f t="shared" si="108"/>
        <v>1</v>
      </c>
      <c r="BE94" s="415">
        <f t="shared" si="109"/>
        <v>12</v>
      </c>
      <c r="BF94" s="433"/>
      <c r="BG94" s="433"/>
      <c r="BH94" s="433">
        <v>1</v>
      </c>
      <c r="BI94" s="433"/>
      <c r="BJ94" s="433">
        <v>6</v>
      </c>
      <c r="BK94" s="433">
        <v>2</v>
      </c>
      <c r="BL94" s="433">
        <v>1</v>
      </c>
      <c r="BM94" s="433"/>
      <c r="BN94" s="433">
        <v>2</v>
      </c>
      <c r="BO94" s="434"/>
      <c r="BP94" s="434"/>
      <c r="BQ94" s="434"/>
      <c r="BR94" s="433">
        <v>1</v>
      </c>
      <c r="BS94" s="433"/>
      <c r="BT94" s="433">
        <v>1</v>
      </c>
      <c r="BU94" s="433"/>
      <c r="BV94" s="433"/>
      <c r="BW94" s="433"/>
      <c r="BX94" s="433">
        <v>1</v>
      </c>
      <c r="BY94" s="433"/>
      <c r="BZ94" s="433"/>
      <c r="CA94" s="433">
        <v>1</v>
      </c>
      <c r="CB94" s="433"/>
      <c r="CC94" s="433"/>
      <c r="CD94" s="433"/>
      <c r="CE94" s="433"/>
      <c r="CF94" s="433"/>
      <c r="CG94" s="433"/>
      <c r="CH94" s="435">
        <v>1</v>
      </c>
      <c r="CI94" s="435"/>
      <c r="CJ94" s="436">
        <f t="shared" si="110"/>
        <v>17</v>
      </c>
      <c r="CK94" s="433">
        <f t="shared" si="120"/>
        <v>1</v>
      </c>
      <c r="CL94" s="433">
        <f t="shared" si="121"/>
        <v>12</v>
      </c>
      <c r="CM94" s="437">
        <f t="shared" si="111"/>
        <v>13</v>
      </c>
      <c r="CN94" s="438">
        <f t="shared" si="112"/>
        <v>0</v>
      </c>
      <c r="CO94" s="439">
        <f t="shared" si="113"/>
        <v>4</v>
      </c>
      <c r="CP94" s="438">
        <f t="shared" si="114"/>
        <v>4</v>
      </c>
      <c r="CQ94" s="440"/>
      <c r="CR94" s="440"/>
      <c r="CS94" s="440"/>
      <c r="CT94" s="440"/>
      <c r="CU94" s="440"/>
      <c r="CV94" s="440"/>
      <c r="CW94" s="440"/>
      <c r="CX94" s="441"/>
      <c r="CY94" s="441"/>
      <c r="CZ94" s="441"/>
      <c r="DA94" s="440"/>
      <c r="DB94" s="440"/>
      <c r="DC94" s="440"/>
      <c r="DD94" s="440"/>
      <c r="DE94" s="440"/>
      <c r="DF94" s="440"/>
      <c r="DG94" s="440"/>
      <c r="DH94" s="440"/>
      <c r="DI94" s="440"/>
      <c r="DJ94" s="440"/>
      <c r="DK94" s="440"/>
      <c r="DL94" s="440"/>
      <c r="DM94" s="440"/>
      <c r="DN94" s="440"/>
      <c r="DO94" s="440"/>
      <c r="DP94" s="440"/>
      <c r="DQ94" s="425">
        <f t="shared" si="115"/>
        <v>0</v>
      </c>
      <c r="DR94" s="442"/>
      <c r="DS94" s="442"/>
      <c r="DT94" s="440">
        <f t="shared" si="122"/>
        <v>0</v>
      </c>
      <c r="DU94" s="440">
        <f t="shared" si="123"/>
        <v>0</v>
      </c>
      <c r="DV94" s="440">
        <f t="shared" si="124"/>
        <v>0</v>
      </c>
      <c r="DW94" s="440">
        <f t="shared" si="125"/>
        <v>0</v>
      </c>
      <c r="DX94" s="427">
        <f t="shared" si="116"/>
        <v>4</v>
      </c>
      <c r="DY94" s="428">
        <f t="shared" si="117"/>
        <v>30.76923076923077</v>
      </c>
      <c r="DZ94" s="518"/>
      <c r="EA94" s="518"/>
      <c r="EB94" s="518"/>
      <c r="EC94" s="518"/>
      <c r="ED94" s="518"/>
      <c r="EE94" s="518"/>
      <c r="EF94" s="518"/>
      <c r="EG94" s="518"/>
      <c r="EH94" s="518"/>
      <c r="EI94" s="518"/>
      <c r="EJ94" s="518"/>
      <c r="EK94" s="518"/>
      <c r="EL94" s="518"/>
      <c r="EM94" s="518"/>
      <c r="EN94" s="518"/>
      <c r="EO94" s="518"/>
      <c r="EP94" s="518"/>
      <c r="EQ94" s="518"/>
      <c r="ER94" s="518"/>
      <c r="ES94" s="518"/>
      <c r="ET94" s="518"/>
      <c r="EU94" s="518"/>
      <c r="EV94" s="518"/>
      <c r="EW94" s="518"/>
      <c r="EX94" s="518"/>
      <c r="EY94" s="518"/>
      <c r="EZ94" s="431">
        <f t="shared" si="118"/>
        <v>0</v>
      </c>
      <c r="FB94" s="445">
        <f t="shared" si="119"/>
        <v>0</v>
      </c>
    </row>
    <row r="95" spans="1:158" s="395" customFormat="1">
      <c r="A95" s="446">
        <v>84</v>
      </c>
      <c r="B95" s="446" t="str">
        <f>[1]เตรียมข้อมูล!B88</f>
        <v>บ้านคลองใหญ่</v>
      </c>
      <c r="C95" s="446" t="str">
        <f>[1]เตรียมข้อมูล!C88</f>
        <v>ตะโหมด</v>
      </c>
      <c r="D95" s="446"/>
      <c r="E95" s="384">
        <v>26</v>
      </c>
      <c r="F95" s="384">
        <v>4</v>
      </c>
      <c r="G95" s="384" t="s">
        <v>104</v>
      </c>
      <c r="H95" s="446">
        <v>15</v>
      </c>
      <c r="I95" s="447">
        <f t="shared" si="85"/>
        <v>1</v>
      </c>
      <c r="J95" s="446">
        <v>21</v>
      </c>
      <c r="K95" s="447">
        <f t="shared" si="86"/>
        <v>1</v>
      </c>
      <c r="L95" s="446">
        <v>15</v>
      </c>
      <c r="M95" s="447">
        <f t="shared" si="87"/>
        <v>1</v>
      </c>
      <c r="N95" s="446">
        <v>5</v>
      </c>
      <c r="O95" s="447">
        <f t="shared" si="88"/>
        <v>1</v>
      </c>
      <c r="P95" s="446">
        <v>14</v>
      </c>
      <c r="Q95" s="447">
        <f t="shared" si="89"/>
        <v>1</v>
      </c>
      <c r="R95" s="446">
        <v>9</v>
      </c>
      <c r="S95" s="447">
        <f t="shared" si="90"/>
        <v>1</v>
      </c>
      <c r="T95" s="446">
        <v>15</v>
      </c>
      <c r="U95" s="447">
        <f t="shared" si="91"/>
        <v>1</v>
      </c>
      <c r="V95" s="446">
        <v>19</v>
      </c>
      <c r="W95" s="447">
        <f t="shared" si="92"/>
        <v>1</v>
      </c>
      <c r="X95" s="448">
        <v>0</v>
      </c>
      <c r="Y95" s="447">
        <f t="shared" si="93"/>
        <v>0</v>
      </c>
      <c r="Z95" s="448">
        <v>0</v>
      </c>
      <c r="AA95" s="447">
        <f t="shared" si="94"/>
        <v>0</v>
      </c>
      <c r="AB95" s="448">
        <v>0</v>
      </c>
      <c r="AC95" s="447">
        <f t="shared" si="95"/>
        <v>0</v>
      </c>
      <c r="AD95" s="448"/>
      <c r="AE95" s="449"/>
      <c r="AF95" s="448"/>
      <c r="AG95" s="449"/>
      <c r="AH95" s="448"/>
      <c r="AI95" s="449"/>
      <c r="AJ95" s="450">
        <f t="shared" si="96"/>
        <v>113</v>
      </c>
      <c r="AK95" s="451">
        <f t="shared" si="97"/>
        <v>8</v>
      </c>
      <c r="AL95" s="446">
        <v>1</v>
      </c>
      <c r="AM95" s="446">
        <v>8</v>
      </c>
      <c r="AN95" s="451">
        <f t="shared" si="98"/>
        <v>9</v>
      </c>
      <c r="AO95" s="493">
        <f t="shared" si="99"/>
        <v>1</v>
      </c>
      <c r="AP95" s="498">
        <f>IF((H95+J95+L95+N95+P95+R95+T95+V95)&lt;=0,0,IF((H95+J95+L95+N95+P95+R95+T95+V95)&lt;=20,1,IF((H95+J95+L95+N95+P95+R95+T95+V95)&lt;=40,2,IF((H95+J95+L95+N95+P95+R95+T95+V95)&lt;=60,3,IF((H95+J95+L95+N95+P95+R95+T95+V95)&lt;=80,4,IF((H95+J95+L95+N95+P95+R95+T95+V95)&lt;=100,5,IF((H95+J95+L95+N95+P95+R95+T95+V95)&lt;=120,6,0)))))))+((Y95+AA95+AC95+AE95+AG95+AI95)*2)</f>
        <v>6</v>
      </c>
      <c r="AQ95" s="495">
        <f t="shared" si="100"/>
        <v>7</v>
      </c>
      <c r="AR95" s="496">
        <f t="shared" si="101"/>
        <v>0</v>
      </c>
      <c r="AS95" s="496">
        <f t="shared" si="102"/>
        <v>2</v>
      </c>
      <c r="AT95" s="496">
        <f t="shared" si="103"/>
        <v>2</v>
      </c>
      <c r="AU95" s="497">
        <f t="shared" si="104"/>
        <v>28.571428571428569</v>
      </c>
      <c r="AV95" s="446"/>
      <c r="AW95" s="446"/>
      <c r="AX95" s="446"/>
      <c r="AY95" s="446"/>
      <c r="AZ95" s="451">
        <f t="shared" si="105"/>
        <v>2</v>
      </c>
      <c r="BA95" s="455">
        <f t="shared" si="107"/>
        <v>28.571428571428569</v>
      </c>
      <c r="BB95" s="446"/>
      <c r="BC95" s="415"/>
      <c r="BD95" s="415">
        <f t="shared" si="108"/>
        <v>1</v>
      </c>
      <c r="BE95" s="415">
        <f t="shared" si="109"/>
        <v>6</v>
      </c>
      <c r="BF95" s="433"/>
      <c r="BG95" s="433"/>
      <c r="BH95" s="433">
        <v>1</v>
      </c>
      <c r="BI95" s="433">
        <v>2</v>
      </c>
      <c r="BJ95" s="433"/>
      <c r="BK95" s="433">
        <v>2</v>
      </c>
      <c r="BL95" s="433"/>
      <c r="BM95" s="433"/>
      <c r="BN95" s="433">
        <v>2</v>
      </c>
      <c r="BO95" s="434"/>
      <c r="BP95" s="434"/>
      <c r="BQ95" s="434"/>
      <c r="BR95" s="433"/>
      <c r="BS95" s="433"/>
      <c r="BT95" s="433"/>
      <c r="BU95" s="433"/>
      <c r="BV95" s="433"/>
      <c r="BW95" s="433"/>
      <c r="BX95" s="433"/>
      <c r="BY95" s="433"/>
      <c r="BZ95" s="433"/>
      <c r="CA95" s="433">
        <v>2</v>
      </c>
      <c r="CB95" s="433"/>
      <c r="CC95" s="433"/>
      <c r="CD95" s="433"/>
      <c r="CE95" s="433"/>
      <c r="CF95" s="433"/>
      <c r="CG95" s="433"/>
      <c r="CH95" s="435">
        <v>0</v>
      </c>
      <c r="CI95" s="435"/>
      <c r="CJ95" s="436">
        <f t="shared" si="110"/>
        <v>9</v>
      </c>
      <c r="CK95" s="433">
        <f t="shared" si="120"/>
        <v>1</v>
      </c>
      <c r="CL95" s="433">
        <f t="shared" si="121"/>
        <v>6</v>
      </c>
      <c r="CM95" s="437">
        <f t="shared" si="111"/>
        <v>7</v>
      </c>
      <c r="CN95" s="438">
        <f t="shared" si="112"/>
        <v>0</v>
      </c>
      <c r="CO95" s="439">
        <f t="shared" si="113"/>
        <v>2</v>
      </c>
      <c r="CP95" s="438">
        <f t="shared" si="114"/>
        <v>2</v>
      </c>
      <c r="CQ95" s="440"/>
      <c r="CR95" s="440"/>
      <c r="CS95" s="440"/>
      <c r="CT95" s="440"/>
      <c r="CU95" s="440"/>
      <c r="CV95" s="440"/>
      <c r="CW95" s="440"/>
      <c r="CX95" s="441"/>
      <c r="CY95" s="441"/>
      <c r="CZ95" s="441"/>
      <c r="DA95" s="440"/>
      <c r="DB95" s="440"/>
      <c r="DC95" s="440"/>
      <c r="DD95" s="440"/>
      <c r="DE95" s="440"/>
      <c r="DF95" s="440"/>
      <c r="DG95" s="440"/>
      <c r="DH95" s="440"/>
      <c r="DI95" s="440"/>
      <c r="DJ95" s="440"/>
      <c r="DK95" s="440"/>
      <c r="DL95" s="440"/>
      <c r="DM95" s="440"/>
      <c r="DN95" s="440"/>
      <c r="DO95" s="440"/>
      <c r="DP95" s="440"/>
      <c r="DQ95" s="425">
        <f t="shared" si="115"/>
        <v>0</v>
      </c>
      <c r="DR95" s="442"/>
      <c r="DS95" s="442"/>
      <c r="DT95" s="440">
        <f t="shared" si="122"/>
        <v>0</v>
      </c>
      <c r="DU95" s="440">
        <f t="shared" si="123"/>
        <v>0</v>
      </c>
      <c r="DV95" s="440">
        <f t="shared" si="124"/>
        <v>0</v>
      </c>
      <c r="DW95" s="440">
        <f t="shared" si="125"/>
        <v>0</v>
      </c>
      <c r="DX95" s="427">
        <f t="shared" si="116"/>
        <v>2</v>
      </c>
      <c r="DY95" s="428">
        <f t="shared" si="117"/>
        <v>28.571428571428569</v>
      </c>
      <c r="DZ95" s="518"/>
      <c r="EA95" s="518"/>
      <c r="EB95" s="518"/>
      <c r="EC95" s="518"/>
      <c r="ED95" s="518"/>
      <c r="EE95" s="518"/>
      <c r="EF95" s="518"/>
      <c r="EG95" s="518"/>
      <c r="EH95" s="518"/>
      <c r="EI95" s="518"/>
      <c r="EJ95" s="518"/>
      <c r="EK95" s="518"/>
      <c r="EL95" s="518"/>
      <c r="EM95" s="518"/>
      <c r="EN95" s="518"/>
      <c r="EO95" s="518"/>
      <c r="EP95" s="518"/>
      <c r="EQ95" s="518"/>
      <c r="ER95" s="518"/>
      <c r="ES95" s="518"/>
      <c r="ET95" s="518"/>
      <c r="EU95" s="518"/>
      <c r="EV95" s="518"/>
      <c r="EW95" s="518"/>
      <c r="EX95" s="518"/>
      <c r="EY95" s="518"/>
      <c r="EZ95" s="431">
        <f t="shared" si="118"/>
        <v>0</v>
      </c>
      <c r="FB95" s="445">
        <f t="shared" si="119"/>
        <v>0</v>
      </c>
    </row>
    <row r="96" spans="1:158" s="395" customFormat="1">
      <c r="A96" s="446">
        <v>85</v>
      </c>
      <c r="B96" s="446" t="str">
        <f>[1]เตรียมข้อมูล!B89</f>
        <v>บ้านท่าเชียด</v>
      </c>
      <c r="C96" s="446" t="str">
        <f>[1]เตรียมข้อมูล!C89</f>
        <v>ตะโหมด</v>
      </c>
      <c r="D96" s="446"/>
      <c r="E96" s="384">
        <v>25</v>
      </c>
      <c r="F96" s="384">
        <v>4</v>
      </c>
      <c r="G96" s="384" t="s">
        <v>104</v>
      </c>
      <c r="H96" s="446">
        <v>29</v>
      </c>
      <c r="I96" s="447">
        <f t="shared" si="85"/>
        <v>1</v>
      </c>
      <c r="J96" s="446">
        <v>26</v>
      </c>
      <c r="K96" s="447">
        <f t="shared" si="86"/>
        <v>1</v>
      </c>
      <c r="L96" s="446">
        <v>28</v>
      </c>
      <c r="M96" s="447">
        <f t="shared" si="87"/>
        <v>1</v>
      </c>
      <c r="N96" s="446">
        <v>18</v>
      </c>
      <c r="O96" s="447">
        <f t="shared" si="88"/>
        <v>1</v>
      </c>
      <c r="P96" s="446">
        <v>26</v>
      </c>
      <c r="Q96" s="447">
        <f t="shared" si="89"/>
        <v>1</v>
      </c>
      <c r="R96" s="446">
        <v>22</v>
      </c>
      <c r="S96" s="447">
        <f t="shared" si="90"/>
        <v>1</v>
      </c>
      <c r="T96" s="446">
        <v>11</v>
      </c>
      <c r="U96" s="447">
        <f t="shared" si="91"/>
        <v>1</v>
      </c>
      <c r="V96" s="446">
        <v>34</v>
      </c>
      <c r="W96" s="447">
        <f t="shared" si="92"/>
        <v>1</v>
      </c>
      <c r="X96" s="448">
        <v>0</v>
      </c>
      <c r="Y96" s="447">
        <f t="shared" si="93"/>
        <v>0</v>
      </c>
      <c r="Z96" s="448">
        <v>0</v>
      </c>
      <c r="AA96" s="447">
        <f t="shared" si="94"/>
        <v>0</v>
      </c>
      <c r="AB96" s="448">
        <v>0</v>
      </c>
      <c r="AC96" s="447">
        <f t="shared" si="95"/>
        <v>0</v>
      </c>
      <c r="AD96" s="448"/>
      <c r="AE96" s="449"/>
      <c r="AF96" s="448"/>
      <c r="AG96" s="449"/>
      <c r="AH96" s="448"/>
      <c r="AI96" s="449"/>
      <c r="AJ96" s="450">
        <f t="shared" si="96"/>
        <v>194</v>
      </c>
      <c r="AK96" s="451">
        <f t="shared" si="97"/>
        <v>8</v>
      </c>
      <c r="AL96" s="446">
        <v>1</v>
      </c>
      <c r="AM96" s="446">
        <v>9</v>
      </c>
      <c r="AN96" s="451">
        <f t="shared" si="98"/>
        <v>10</v>
      </c>
      <c r="AO96" s="493">
        <f t="shared" si="99"/>
        <v>1</v>
      </c>
      <c r="AP96" s="494">
        <f>ROUND(((((I96+K96)*30)+(H96+J96))/50+(((M96+O96+Q96+U96+W96+S96)*40)+(L96+N96+P96+R96+T96+V96))/50+(Y96+AA96+AC96+AE96+AG96+AI96)*2),0)</f>
        <v>10</v>
      </c>
      <c r="AQ96" s="495">
        <f t="shared" si="100"/>
        <v>11</v>
      </c>
      <c r="AR96" s="496">
        <f t="shared" si="101"/>
        <v>0</v>
      </c>
      <c r="AS96" s="496">
        <f t="shared" si="102"/>
        <v>-1</v>
      </c>
      <c r="AT96" s="496">
        <f t="shared" si="103"/>
        <v>-1</v>
      </c>
      <c r="AU96" s="497">
        <f t="shared" si="104"/>
        <v>-9.0909090909090917</v>
      </c>
      <c r="AV96" s="446"/>
      <c r="AW96" s="446"/>
      <c r="AX96" s="446">
        <v>2</v>
      </c>
      <c r="AY96" s="446"/>
      <c r="AZ96" s="451">
        <f t="shared" si="105"/>
        <v>1</v>
      </c>
      <c r="BA96" s="455">
        <f t="shared" si="107"/>
        <v>9.0909090909090917</v>
      </c>
      <c r="BB96" s="446"/>
      <c r="BC96" s="415"/>
      <c r="BD96" s="415">
        <f t="shared" si="108"/>
        <v>1</v>
      </c>
      <c r="BE96" s="415">
        <f t="shared" si="109"/>
        <v>0</v>
      </c>
      <c r="BF96" s="433"/>
      <c r="BG96" s="433"/>
      <c r="BH96" s="433">
        <v>1</v>
      </c>
      <c r="BI96" s="433">
        <v>1</v>
      </c>
      <c r="BJ96" s="433">
        <v>3</v>
      </c>
      <c r="BK96" s="433">
        <v>1</v>
      </c>
      <c r="BL96" s="433">
        <v>1</v>
      </c>
      <c r="BM96" s="433"/>
      <c r="BN96" s="433">
        <v>1</v>
      </c>
      <c r="BO96" s="434"/>
      <c r="BP96" s="434"/>
      <c r="BQ96" s="434"/>
      <c r="BR96" s="433"/>
      <c r="BS96" s="433"/>
      <c r="BT96" s="433">
        <v>1</v>
      </c>
      <c r="BU96" s="433"/>
      <c r="BV96" s="433"/>
      <c r="BW96" s="433"/>
      <c r="BX96" s="433"/>
      <c r="BY96" s="433"/>
      <c r="BZ96" s="433"/>
      <c r="CA96" s="433"/>
      <c r="CB96" s="433"/>
      <c r="CC96" s="433"/>
      <c r="CD96" s="433"/>
      <c r="CE96" s="433"/>
      <c r="CF96" s="433"/>
      <c r="CG96" s="433"/>
      <c r="CH96" s="435">
        <v>1</v>
      </c>
      <c r="CI96" s="435"/>
      <c r="CJ96" s="436">
        <f t="shared" si="110"/>
        <v>10</v>
      </c>
      <c r="CK96" s="433">
        <f t="shared" si="120"/>
        <v>1</v>
      </c>
      <c r="CL96" s="433">
        <f t="shared" si="121"/>
        <v>10</v>
      </c>
      <c r="CM96" s="437">
        <f t="shared" si="111"/>
        <v>11</v>
      </c>
      <c r="CN96" s="438">
        <f t="shared" si="112"/>
        <v>0</v>
      </c>
      <c r="CO96" s="439">
        <f t="shared" si="113"/>
        <v>-1</v>
      </c>
      <c r="CP96" s="438">
        <f t="shared" si="114"/>
        <v>-1</v>
      </c>
      <c r="CQ96" s="440"/>
      <c r="CR96" s="440"/>
      <c r="CS96" s="440"/>
      <c r="CT96" s="440"/>
      <c r="CU96" s="440"/>
      <c r="CV96" s="440"/>
      <c r="CW96" s="440"/>
      <c r="CX96" s="441"/>
      <c r="CY96" s="441"/>
      <c r="CZ96" s="441"/>
      <c r="DA96" s="440"/>
      <c r="DB96" s="440"/>
      <c r="DC96" s="440"/>
      <c r="DD96" s="440"/>
      <c r="DE96" s="440"/>
      <c r="DF96" s="440"/>
      <c r="DG96" s="440"/>
      <c r="DH96" s="440"/>
      <c r="DI96" s="440"/>
      <c r="DJ96" s="440"/>
      <c r="DK96" s="440"/>
      <c r="DL96" s="440"/>
      <c r="DM96" s="440"/>
      <c r="DN96" s="440"/>
      <c r="DO96" s="440"/>
      <c r="DP96" s="440"/>
      <c r="DQ96" s="425">
        <f t="shared" si="115"/>
        <v>0</v>
      </c>
      <c r="DR96" s="442"/>
      <c r="DS96" s="442"/>
      <c r="DT96" s="440">
        <f t="shared" si="122"/>
        <v>0</v>
      </c>
      <c r="DU96" s="440">
        <f t="shared" si="123"/>
        <v>0</v>
      </c>
      <c r="DV96" s="440">
        <f t="shared" si="124"/>
        <v>2</v>
      </c>
      <c r="DW96" s="440">
        <f t="shared" si="125"/>
        <v>0</v>
      </c>
      <c r="DX96" s="427">
        <f t="shared" si="116"/>
        <v>1</v>
      </c>
      <c r="DY96" s="428">
        <f t="shared" si="117"/>
        <v>9.0909090909090917</v>
      </c>
      <c r="DZ96" s="518"/>
      <c r="EA96" s="518"/>
      <c r="EB96" s="518"/>
      <c r="EC96" s="518"/>
      <c r="ED96" s="518"/>
      <c r="EE96" s="518"/>
      <c r="EF96" s="518"/>
      <c r="EG96" s="518"/>
      <c r="EH96" s="518"/>
      <c r="EI96" s="518"/>
      <c r="EJ96" s="518"/>
      <c r="EK96" s="518"/>
      <c r="EL96" s="518"/>
      <c r="EM96" s="518"/>
      <c r="EN96" s="518"/>
      <c r="EO96" s="518"/>
      <c r="EP96" s="518"/>
      <c r="EQ96" s="518"/>
      <c r="ER96" s="518"/>
      <c r="ES96" s="518"/>
      <c r="ET96" s="518"/>
      <c r="EU96" s="518"/>
      <c r="EV96" s="518"/>
      <c r="EW96" s="518"/>
      <c r="EX96" s="518"/>
      <c r="EY96" s="518"/>
      <c r="EZ96" s="431">
        <f t="shared" si="118"/>
        <v>0</v>
      </c>
      <c r="FB96" s="445">
        <f t="shared" si="119"/>
        <v>0</v>
      </c>
    </row>
    <row r="97" spans="1:158" s="395" customFormat="1">
      <c r="A97" s="446">
        <v>86</v>
      </c>
      <c r="B97" s="446" t="str">
        <f>[1]เตรียมข้อมูล!B90</f>
        <v>บ้านพรุนายขาว</v>
      </c>
      <c r="C97" s="446" t="str">
        <f>[1]เตรียมข้อมูล!C90</f>
        <v>ตะโหมด</v>
      </c>
      <c r="D97" s="446"/>
      <c r="E97" s="384">
        <v>15</v>
      </c>
      <c r="F97" s="384">
        <v>4</v>
      </c>
      <c r="G97" s="384" t="s">
        <v>104</v>
      </c>
      <c r="H97" s="446">
        <v>29</v>
      </c>
      <c r="I97" s="447">
        <f t="shared" si="85"/>
        <v>1</v>
      </c>
      <c r="J97" s="446">
        <v>31</v>
      </c>
      <c r="K97" s="447">
        <f t="shared" si="86"/>
        <v>1</v>
      </c>
      <c r="L97" s="446">
        <v>24</v>
      </c>
      <c r="M97" s="447">
        <f t="shared" si="87"/>
        <v>1</v>
      </c>
      <c r="N97" s="446">
        <v>20</v>
      </c>
      <c r="O97" s="447">
        <f t="shared" si="88"/>
        <v>1</v>
      </c>
      <c r="P97" s="446">
        <v>18</v>
      </c>
      <c r="Q97" s="447">
        <f t="shared" si="89"/>
        <v>1</v>
      </c>
      <c r="R97" s="446">
        <v>30</v>
      </c>
      <c r="S97" s="447">
        <f t="shared" si="90"/>
        <v>1</v>
      </c>
      <c r="T97" s="446">
        <v>17</v>
      </c>
      <c r="U97" s="447">
        <f t="shared" si="91"/>
        <v>1</v>
      </c>
      <c r="V97" s="446">
        <v>24</v>
      </c>
      <c r="W97" s="447">
        <f t="shared" si="92"/>
        <v>1</v>
      </c>
      <c r="X97" s="448">
        <v>0</v>
      </c>
      <c r="Y97" s="447">
        <f t="shared" si="93"/>
        <v>0</v>
      </c>
      <c r="Z97" s="448">
        <v>0</v>
      </c>
      <c r="AA97" s="447">
        <f t="shared" si="94"/>
        <v>0</v>
      </c>
      <c r="AB97" s="448">
        <v>0</v>
      </c>
      <c r="AC97" s="447">
        <f t="shared" si="95"/>
        <v>0</v>
      </c>
      <c r="AD97" s="448"/>
      <c r="AE97" s="449"/>
      <c r="AF97" s="448"/>
      <c r="AG97" s="449"/>
      <c r="AH97" s="448"/>
      <c r="AI97" s="449"/>
      <c r="AJ97" s="450">
        <f t="shared" si="96"/>
        <v>193</v>
      </c>
      <c r="AK97" s="451">
        <f t="shared" si="97"/>
        <v>8</v>
      </c>
      <c r="AL97" s="446">
        <v>1</v>
      </c>
      <c r="AM97" s="446">
        <v>15</v>
      </c>
      <c r="AN97" s="451">
        <f t="shared" si="98"/>
        <v>16</v>
      </c>
      <c r="AO97" s="493">
        <f t="shared" si="99"/>
        <v>1</v>
      </c>
      <c r="AP97" s="494">
        <f>ROUND(((((I97+K97)*30)+(H97+J97))/50+(((M97+O97+Q97+U97+W97+S97)*40)+(L97+N97+P97+R97+T97+V97))/50+(Y97+AA97+AC97+AE97+AG97+AI97)*2),0)</f>
        <v>10</v>
      </c>
      <c r="AQ97" s="495">
        <f t="shared" si="100"/>
        <v>11</v>
      </c>
      <c r="AR97" s="496">
        <f t="shared" si="101"/>
        <v>0</v>
      </c>
      <c r="AS97" s="496">
        <f t="shared" si="102"/>
        <v>5</v>
      </c>
      <c r="AT97" s="496">
        <f t="shared" si="103"/>
        <v>5</v>
      </c>
      <c r="AU97" s="497">
        <f t="shared" si="104"/>
        <v>45.454545454545453</v>
      </c>
      <c r="AV97" s="446"/>
      <c r="AW97" s="446"/>
      <c r="AX97" s="446"/>
      <c r="AY97" s="446"/>
      <c r="AZ97" s="451">
        <f t="shared" si="105"/>
        <v>5</v>
      </c>
      <c r="BA97" s="455">
        <f t="shared" si="107"/>
        <v>45.454545454545453</v>
      </c>
      <c r="BB97" s="446"/>
      <c r="BC97" s="415"/>
      <c r="BD97" s="415">
        <f t="shared" si="108"/>
        <v>1</v>
      </c>
      <c r="BE97" s="415">
        <f t="shared" si="109"/>
        <v>0</v>
      </c>
      <c r="BF97" s="433"/>
      <c r="BG97" s="433"/>
      <c r="BH97" s="433">
        <v>1</v>
      </c>
      <c r="BI97" s="433">
        <v>2</v>
      </c>
      <c r="BJ97" s="433">
        <v>3</v>
      </c>
      <c r="BK97" s="433">
        <v>2</v>
      </c>
      <c r="BL97" s="433">
        <v>1</v>
      </c>
      <c r="BM97" s="433"/>
      <c r="BN97" s="433">
        <v>1</v>
      </c>
      <c r="BO97" s="434"/>
      <c r="BP97" s="434"/>
      <c r="BQ97" s="434"/>
      <c r="BR97" s="433">
        <v>1</v>
      </c>
      <c r="BS97" s="433"/>
      <c r="BT97" s="433">
        <v>1</v>
      </c>
      <c r="BU97" s="433"/>
      <c r="BV97" s="433"/>
      <c r="BW97" s="433"/>
      <c r="BX97" s="433">
        <v>1</v>
      </c>
      <c r="BY97" s="433"/>
      <c r="BZ97" s="433"/>
      <c r="CA97" s="433">
        <v>1</v>
      </c>
      <c r="CB97" s="433"/>
      <c r="CC97" s="433">
        <v>1</v>
      </c>
      <c r="CD97" s="433"/>
      <c r="CE97" s="433"/>
      <c r="CF97" s="433"/>
      <c r="CG97" s="433"/>
      <c r="CH97" s="435">
        <v>1</v>
      </c>
      <c r="CI97" s="435"/>
      <c r="CJ97" s="436">
        <f t="shared" si="110"/>
        <v>16</v>
      </c>
      <c r="CK97" s="433">
        <f t="shared" si="120"/>
        <v>1</v>
      </c>
      <c r="CL97" s="433">
        <f t="shared" si="121"/>
        <v>10</v>
      </c>
      <c r="CM97" s="437">
        <f t="shared" si="111"/>
        <v>11</v>
      </c>
      <c r="CN97" s="438">
        <f t="shared" si="112"/>
        <v>0</v>
      </c>
      <c r="CO97" s="439">
        <f t="shared" si="113"/>
        <v>5</v>
      </c>
      <c r="CP97" s="438">
        <f t="shared" si="114"/>
        <v>5</v>
      </c>
      <c r="CQ97" s="440"/>
      <c r="CR97" s="440"/>
      <c r="CS97" s="440"/>
      <c r="CT97" s="440"/>
      <c r="CU97" s="440"/>
      <c r="CV97" s="440"/>
      <c r="CW97" s="440"/>
      <c r="CX97" s="441"/>
      <c r="CY97" s="441"/>
      <c r="CZ97" s="441"/>
      <c r="DA97" s="440"/>
      <c r="DB97" s="440"/>
      <c r="DC97" s="440"/>
      <c r="DD97" s="440"/>
      <c r="DE97" s="440"/>
      <c r="DF97" s="440"/>
      <c r="DG97" s="440"/>
      <c r="DH97" s="440"/>
      <c r="DI97" s="440"/>
      <c r="DJ97" s="440"/>
      <c r="DK97" s="440"/>
      <c r="DL97" s="440"/>
      <c r="DM97" s="440"/>
      <c r="DN97" s="440"/>
      <c r="DO97" s="440"/>
      <c r="DP97" s="440"/>
      <c r="DQ97" s="425">
        <f t="shared" si="115"/>
        <v>0</v>
      </c>
      <c r="DR97" s="442"/>
      <c r="DS97" s="442"/>
      <c r="DT97" s="440">
        <f t="shared" si="122"/>
        <v>0</v>
      </c>
      <c r="DU97" s="440">
        <f t="shared" si="123"/>
        <v>0</v>
      </c>
      <c r="DV97" s="440">
        <f t="shared" si="124"/>
        <v>0</v>
      </c>
      <c r="DW97" s="440">
        <f t="shared" si="125"/>
        <v>0</v>
      </c>
      <c r="DX97" s="427">
        <f t="shared" si="116"/>
        <v>5</v>
      </c>
      <c r="DY97" s="428">
        <f t="shared" si="117"/>
        <v>45.454545454545453</v>
      </c>
      <c r="DZ97" s="518"/>
      <c r="EA97" s="518"/>
      <c r="EB97" s="518"/>
      <c r="EC97" s="518"/>
      <c r="ED97" s="518"/>
      <c r="EE97" s="518"/>
      <c r="EF97" s="518"/>
      <c r="EG97" s="518"/>
      <c r="EH97" s="518"/>
      <c r="EI97" s="518"/>
      <c r="EJ97" s="518"/>
      <c r="EK97" s="518"/>
      <c r="EL97" s="518"/>
      <c r="EM97" s="518"/>
      <c r="EN97" s="518"/>
      <c r="EO97" s="518"/>
      <c r="EP97" s="518"/>
      <c r="EQ97" s="518"/>
      <c r="ER97" s="518"/>
      <c r="ES97" s="518"/>
      <c r="ET97" s="518"/>
      <c r="EU97" s="518"/>
      <c r="EV97" s="518"/>
      <c r="EW97" s="518"/>
      <c r="EX97" s="518"/>
      <c r="EY97" s="518"/>
      <c r="EZ97" s="431">
        <f t="shared" si="118"/>
        <v>0</v>
      </c>
      <c r="FB97" s="445">
        <f t="shared" si="119"/>
        <v>0</v>
      </c>
    </row>
    <row r="98" spans="1:158" s="395" customFormat="1">
      <c r="A98" s="446">
        <v>87</v>
      </c>
      <c r="B98" s="446" t="str">
        <f>[1]เตรียมข้อมูล!B91</f>
        <v>บ้านแม่ขรี(สวิงประชาสรรค์)</v>
      </c>
      <c r="C98" s="446" t="str">
        <f>[1]เตรียมข้อมูล!C91</f>
        <v>ตะโหมด</v>
      </c>
      <c r="D98" s="446"/>
      <c r="E98" s="384">
        <v>2</v>
      </c>
      <c r="F98" s="384">
        <v>1</v>
      </c>
      <c r="G98" s="384" t="s">
        <v>104</v>
      </c>
      <c r="H98" s="446">
        <v>32</v>
      </c>
      <c r="I98" s="447">
        <f t="shared" si="85"/>
        <v>1</v>
      </c>
      <c r="J98" s="446">
        <v>38</v>
      </c>
      <c r="K98" s="447">
        <f t="shared" si="86"/>
        <v>1</v>
      </c>
      <c r="L98" s="446">
        <v>94</v>
      </c>
      <c r="M98" s="447">
        <f t="shared" si="87"/>
        <v>3</v>
      </c>
      <c r="N98" s="446">
        <v>87</v>
      </c>
      <c r="O98" s="447">
        <f t="shared" si="88"/>
        <v>2</v>
      </c>
      <c r="P98" s="446">
        <v>98</v>
      </c>
      <c r="Q98" s="447">
        <f t="shared" si="89"/>
        <v>3</v>
      </c>
      <c r="R98" s="446">
        <v>101</v>
      </c>
      <c r="S98" s="447">
        <f t="shared" si="90"/>
        <v>3</v>
      </c>
      <c r="T98" s="446">
        <v>104</v>
      </c>
      <c r="U98" s="447">
        <f t="shared" si="91"/>
        <v>3</v>
      </c>
      <c r="V98" s="446">
        <v>134</v>
      </c>
      <c r="W98" s="447">
        <f t="shared" si="92"/>
        <v>4</v>
      </c>
      <c r="X98" s="448">
        <v>0</v>
      </c>
      <c r="Y98" s="447">
        <f t="shared" si="93"/>
        <v>0</v>
      </c>
      <c r="Z98" s="448">
        <v>0</v>
      </c>
      <c r="AA98" s="447">
        <f t="shared" si="94"/>
        <v>0</v>
      </c>
      <c r="AB98" s="448">
        <v>0</v>
      </c>
      <c r="AC98" s="447">
        <f t="shared" si="95"/>
        <v>0</v>
      </c>
      <c r="AD98" s="448"/>
      <c r="AE98" s="449"/>
      <c r="AF98" s="448"/>
      <c r="AG98" s="449"/>
      <c r="AH98" s="448"/>
      <c r="AI98" s="449"/>
      <c r="AJ98" s="450">
        <f t="shared" si="96"/>
        <v>688</v>
      </c>
      <c r="AK98" s="451">
        <f t="shared" si="97"/>
        <v>20</v>
      </c>
      <c r="AL98" s="446">
        <v>3</v>
      </c>
      <c r="AM98" s="446">
        <v>34</v>
      </c>
      <c r="AN98" s="451">
        <f t="shared" si="98"/>
        <v>37</v>
      </c>
      <c r="AO98" s="493">
        <f t="shared" si="99"/>
        <v>2</v>
      </c>
      <c r="AP98" s="494">
        <f>ROUND(((((I98+K98)*30)+(H98+J98))/50+(((M98+O98+Q98+U98+W98+S98)*40)+(L98+N98+P98+R98+T98+V98))/50+(Y98+AA98+AC98+AE98+AG98+AI98)*2),0)</f>
        <v>29</v>
      </c>
      <c r="AQ98" s="495">
        <f t="shared" si="100"/>
        <v>31</v>
      </c>
      <c r="AR98" s="496">
        <f t="shared" si="101"/>
        <v>1</v>
      </c>
      <c r="AS98" s="496">
        <f t="shared" si="102"/>
        <v>5</v>
      </c>
      <c r="AT98" s="496">
        <f t="shared" si="103"/>
        <v>6</v>
      </c>
      <c r="AU98" s="497">
        <f t="shared" si="104"/>
        <v>19.35483870967742</v>
      </c>
      <c r="AV98" s="446"/>
      <c r="AW98" s="446">
        <v>1</v>
      </c>
      <c r="AX98" s="446"/>
      <c r="AY98" s="446"/>
      <c r="AZ98" s="451">
        <f t="shared" si="105"/>
        <v>5</v>
      </c>
      <c r="BA98" s="455">
        <f t="shared" si="107"/>
        <v>16.129032258064516</v>
      </c>
      <c r="BB98" s="446"/>
      <c r="BC98" s="415"/>
      <c r="BD98" s="415">
        <f t="shared" si="108"/>
        <v>2</v>
      </c>
      <c r="BE98" s="415">
        <f t="shared" si="109"/>
        <v>0</v>
      </c>
      <c r="BF98" s="433"/>
      <c r="BG98" s="433"/>
      <c r="BH98" s="433">
        <v>3</v>
      </c>
      <c r="BI98" s="433">
        <v>3</v>
      </c>
      <c r="BJ98" s="433">
        <v>4</v>
      </c>
      <c r="BK98" s="433">
        <v>4</v>
      </c>
      <c r="BL98" s="433">
        <v>4</v>
      </c>
      <c r="BM98" s="433">
        <v>3</v>
      </c>
      <c r="BN98" s="433">
        <v>4</v>
      </c>
      <c r="BO98" s="434"/>
      <c r="BP98" s="434"/>
      <c r="BQ98" s="434"/>
      <c r="BR98" s="433">
        <v>2</v>
      </c>
      <c r="BS98" s="433"/>
      <c r="BT98" s="433"/>
      <c r="BU98" s="433">
        <v>2</v>
      </c>
      <c r="BV98" s="433"/>
      <c r="BW98" s="433"/>
      <c r="BX98" s="433">
        <v>2</v>
      </c>
      <c r="BY98" s="433">
        <v>2</v>
      </c>
      <c r="BZ98" s="433"/>
      <c r="CA98" s="433">
        <v>2</v>
      </c>
      <c r="CB98" s="433"/>
      <c r="CC98" s="433">
        <v>2</v>
      </c>
      <c r="CD98" s="433"/>
      <c r="CE98" s="433"/>
      <c r="CF98" s="433"/>
      <c r="CG98" s="433"/>
      <c r="CH98" s="435">
        <v>0</v>
      </c>
      <c r="CI98" s="435">
        <v>1</v>
      </c>
      <c r="CJ98" s="436">
        <f t="shared" si="110"/>
        <v>38</v>
      </c>
      <c r="CK98" s="433">
        <f t="shared" si="120"/>
        <v>2</v>
      </c>
      <c r="CL98" s="433">
        <f t="shared" si="121"/>
        <v>29</v>
      </c>
      <c r="CM98" s="437">
        <f t="shared" si="111"/>
        <v>31</v>
      </c>
      <c r="CN98" s="438">
        <f t="shared" si="112"/>
        <v>1</v>
      </c>
      <c r="CO98" s="439">
        <f t="shared" si="113"/>
        <v>6</v>
      </c>
      <c r="CP98" s="438">
        <f t="shared" si="114"/>
        <v>7</v>
      </c>
      <c r="CQ98" s="440"/>
      <c r="CR98" s="440"/>
      <c r="CS98" s="440"/>
      <c r="CT98" s="440"/>
      <c r="CU98" s="440"/>
      <c r="CV98" s="440"/>
      <c r="CW98" s="440"/>
      <c r="CX98" s="441"/>
      <c r="CY98" s="441"/>
      <c r="CZ98" s="441"/>
      <c r="DA98" s="440"/>
      <c r="DB98" s="440"/>
      <c r="DC98" s="440"/>
      <c r="DD98" s="440"/>
      <c r="DE98" s="440"/>
      <c r="DF98" s="440"/>
      <c r="DG98" s="440"/>
      <c r="DH98" s="440"/>
      <c r="DI98" s="440"/>
      <c r="DJ98" s="440"/>
      <c r="DK98" s="440"/>
      <c r="DL98" s="440"/>
      <c r="DM98" s="440"/>
      <c r="DN98" s="440"/>
      <c r="DO98" s="440"/>
      <c r="DP98" s="440"/>
      <c r="DQ98" s="425">
        <f t="shared" si="115"/>
        <v>0</v>
      </c>
      <c r="DR98" s="442"/>
      <c r="DS98" s="442"/>
      <c r="DT98" s="440">
        <f t="shared" si="122"/>
        <v>0</v>
      </c>
      <c r="DU98" s="440">
        <f t="shared" si="123"/>
        <v>1</v>
      </c>
      <c r="DV98" s="440">
        <f t="shared" si="124"/>
        <v>0</v>
      </c>
      <c r="DW98" s="440">
        <f t="shared" si="125"/>
        <v>0</v>
      </c>
      <c r="DX98" s="427">
        <f t="shared" si="116"/>
        <v>6</v>
      </c>
      <c r="DY98" s="428">
        <f t="shared" si="117"/>
        <v>19.35483870967742</v>
      </c>
      <c r="DZ98" s="518"/>
      <c r="EA98" s="518"/>
      <c r="EB98" s="518"/>
      <c r="EC98" s="518"/>
      <c r="ED98" s="518"/>
      <c r="EE98" s="518"/>
      <c r="EF98" s="518"/>
      <c r="EG98" s="518"/>
      <c r="EH98" s="518"/>
      <c r="EI98" s="518"/>
      <c r="EJ98" s="518"/>
      <c r="EK98" s="518"/>
      <c r="EL98" s="518"/>
      <c r="EM98" s="518"/>
      <c r="EN98" s="518"/>
      <c r="EO98" s="518"/>
      <c r="EP98" s="518"/>
      <c r="EQ98" s="518"/>
      <c r="ER98" s="518"/>
      <c r="ES98" s="518"/>
      <c r="ET98" s="518"/>
      <c r="EU98" s="518"/>
      <c r="EV98" s="518"/>
      <c r="EW98" s="518"/>
      <c r="EX98" s="518"/>
      <c r="EY98" s="518"/>
      <c r="EZ98" s="431">
        <f t="shared" si="118"/>
        <v>0</v>
      </c>
      <c r="FB98" s="445">
        <f t="shared" si="119"/>
        <v>0</v>
      </c>
    </row>
    <row r="99" spans="1:158" s="395" customFormat="1">
      <c r="A99" s="446">
        <v>88</v>
      </c>
      <c r="B99" s="446" t="str">
        <f>[1]เตรียมข้อมูล!B92</f>
        <v>วัดปลักปอม</v>
      </c>
      <c r="C99" s="446" t="str">
        <f>[1]เตรียมข้อมูล!C92</f>
        <v>ตะโหมด</v>
      </c>
      <c r="D99" s="446"/>
      <c r="E99" s="384">
        <v>15</v>
      </c>
      <c r="F99" s="384">
        <v>4</v>
      </c>
      <c r="G99" s="384" t="s">
        <v>104</v>
      </c>
      <c r="H99" s="446">
        <v>6</v>
      </c>
      <c r="I99" s="447">
        <f t="shared" si="85"/>
        <v>1</v>
      </c>
      <c r="J99" s="446">
        <v>6</v>
      </c>
      <c r="K99" s="447">
        <f t="shared" si="86"/>
        <v>1</v>
      </c>
      <c r="L99" s="446">
        <v>4</v>
      </c>
      <c r="M99" s="447">
        <f t="shared" si="87"/>
        <v>1</v>
      </c>
      <c r="N99" s="446">
        <v>8</v>
      </c>
      <c r="O99" s="447">
        <f t="shared" si="88"/>
        <v>1</v>
      </c>
      <c r="P99" s="446">
        <v>7</v>
      </c>
      <c r="Q99" s="447">
        <f t="shared" si="89"/>
        <v>1</v>
      </c>
      <c r="R99" s="446">
        <v>8</v>
      </c>
      <c r="S99" s="447">
        <f t="shared" si="90"/>
        <v>1</v>
      </c>
      <c r="T99" s="446">
        <v>2</v>
      </c>
      <c r="U99" s="447">
        <f t="shared" si="91"/>
        <v>1</v>
      </c>
      <c r="V99" s="446">
        <v>7</v>
      </c>
      <c r="W99" s="447">
        <f t="shared" si="92"/>
        <v>1</v>
      </c>
      <c r="X99" s="448">
        <v>0</v>
      </c>
      <c r="Y99" s="447">
        <f t="shared" si="93"/>
        <v>0</v>
      </c>
      <c r="Z99" s="448">
        <v>0</v>
      </c>
      <c r="AA99" s="447">
        <f t="shared" si="94"/>
        <v>0</v>
      </c>
      <c r="AB99" s="448">
        <v>0</v>
      </c>
      <c r="AC99" s="447">
        <f t="shared" si="95"/>
        <v>0</v>
      </c>
      <c r="AD99" s="448"/>
      <c r="AE99" s="449"/>
      <c r="AF99" s="448"/>
      <c r="AG99" s="449"/>
      <c r="AH99" s="448"/>
      <c r="AI99" s="449"/>
      <c r="AJ99" s="450">
        <f t="shared" si="96"/>
        <v>48</v>
      </c>
      <c r="AK99" s="451">
        <f t="shared" si="97"/>
        <v>8</v>
      </c>
      <c r="AL99" s="446">
        <v>1</v>
      </c>
      <c r="AM99" s="446">
        <v>4</v>
      </c>
      <c r="AN99" s="451">
        <f t="shared" si="98"/>
        <v>5</v>
      </c>
      <c r="AO99" s="493">
        <f t="shared" si="99"/>
        <v>1</v>
      </c>
      <c r="AP99" s="498">
        <f>IF((H99+J99+L99+N99+P99+R99+T99+V99)&lt;=0,0,IF((H99+J99+L99+N99+P99+R99+T99+V99)&lt;=20,1,IF((H99+J99+L99+N99+P99+R99+T99+V99)&lt;=40,2,IF((H99+J99+L99+N99+P99+R99+T99+V99)&lt;=60,3,IF((H99+J99+L99+N99+P99+R99+T99+V99)&lt;=80,4,IF((H99+J99+L99+N99+P99+R99+T99+V99)&lt;=100,5,IF((H99+J99+L99+N99+P99+R99+T99+V99)&lt;=120,6,0)))))))+((Y99+AA99+AC99+AE99+AG99+AI99)*2)</f>
        <v>3</v>
      </c>
      <c r="AQ99" s="495">
        <f t="shared" si="100"/>
        <v>4</v>
      </c>
      <c r="AR99" s="496">
        <f t="shared" si="101"/>
        <v>0</v>
      </c>
      <c r="AS99" s="496">
        <f t="shared" si="102"/>
        <v>1</v>
      </c>
      <c r="AT99" s="496">
        <f t="shared" si="103"/>
        <v>1</v>
      </c>
      <c r="AU99" s="497">
        <f t="shared" si="104"/>
        <v>25</v>
      </c>
      <c r="AV99" s="446">
        <v>1</v>
      </c>
      <c r="AW99" s="446"/>
      <c r="AX99" s="446"/>
      <c r="AY99" s="446"/>
      <c r="AZ99" s="451">
        <f t="shared" si="105"/>
        <v>0</v>
      </c>
      <c r="BA99" s="455">
        <f t="shared" si="107"/>
        <v>0</v>
      </c>
      <c r="BB99" s="446"/>
      <c r="BC99" s="415"/>
      <c r="BD99" s="415">
        <f t="shared" si="108"/>
        <v>1</v>
      </c>
      <c r="BE99" s="415">
        <f t="shared" si="109"/>
        <v>3</v>
      </c>
      <c r="BF99" s="433"/>
      <c r="BG99" s="433"/>
      <c r="BH99" s="433">
        <v>1</v>
      </c>
      <c r="BI99" s="433"/>
      <c r="BJ99" s="433">
        <v>2</v>
      </c>
      <c r="BK99" s="433"/>
      <c r="BL99" s="433"/>
      <c r="BM99" s="433"/>
      <c r="BN99" s="433">
        <v>1</v>
      </c>
      <c r="BO99" s="434"/>
      <c r="BP99" s="434"/>
      <c r="BQ99" s="434"/>
      <c r="BR99" s="433">
        <v>1</v>
      </c>
      <c r="BS99" s="433"/>
      <c r="BT99" s="433"/>
      <c r="BU99" s="433"/>
      <c r="BV99" s="433"/>
      <c r="BW99" s="433"/>
      <c r="BX99" s="433"/>
      <c r="BY99" s="433"/>
      <c r="BZ99" s="433"/>
      <c r="CA99" s="433"/>
      <c r="CB99" s="433"/>
      <c r="CC99" s="433"/>
      <c r="CD99" s="433"/>
      <c r="CE99" s="433"/>
      <c r="CF99" s="433"/>
      <c r="CG99" s="433"/>
      <c r="CH99" s="435">
        <v>0</v>
      </c>
      <c r="CI99" s="435"/>
      <c r="CJ99" s="436">
        <f t="shared" si="110"/>
        <v>5</v>
      </c>
      <c r="CK99" s="433">
        <f t="shared" si="120"/>
        <v>1</v>
      </c>
      <c r="CL99" s="433">
        <f t="shared" si="121"/>
        <v>3</v>
      </c>
      <c r="CM99" s="437">
        <f t="shared" si="111"/>
        <v>4</v>
      </c>
      <c r="CN99" s="438">
        <f t="shared" si="112"/>
        <v>0</v>
      </c>
      <c r="CO99" s="439">
        <f t="shared" si="113"/>
        <v>1</v>
      </c>
      <c r="CP99" s="438">
        <f t="shared" si="114"/>
        <v>1</v>
      </c>
      <c r="CQ99" s="440"/>
      <c r="CR99" s="440"/>
      <c r="CS99" s="440"/>
      <c r="CT99" s="440"/>
      <c r="CU99" s="440"/>
      <c r="CV99" s="440"/>
      <c r="CW99" s="440"/>
      <c r="CX99" s="441"/>
      <c r="CY99" s="441"/>
      <c r="CZ99" s="441"/>
      <c r="DA99" s="440"/>
      <c r="DB99" s="440"/>
      <c r="DC99" s="440"/>
      <c r="DD99" s="440"/>
      <c r="DE99" s="440"/>
      <c r="DF99" s="440"/>
      <c r="DG99" s="440"/>
      <c r="DH99" s="440"/>
      <c r="DI99" s="440"/>
      <c r="DJ99" s="440"/>
      <c r="DK99" s="440"/>
      <c r="DL99" s="440"/>
      <c r="DM99" s="440"/>
      <c r="DN99" s="440"/>
      <c r="DO99" s="440"/>
      <c r="DP99" s="440"/>
      <c r="DQ99" s="425">
        <f t="shared" si="115"/>
        <v>0</v>
      </c>
      <c r="DR99" s="442"/>
      <c r="DS99" s="442"/>
      <c r="DT99" s="440">
        <f t="shared" si="122"/>
        <v>1</v>
      </c>
      <c r="DU99" s="440">
        <f t="shared" si="123"/>
        <v>0</v>
      </c>
      <c r="DV99" s="440">
        <f t="shared" si="124"/>
        <v>0</v>
      </c>
      <c r="DW99" s="440">
        <f t="shared" si="125"/>
        <v>0</v>
      </c>
      <c r="DX99" s="427">
        <f t="shared" si="116"/>
        <v>0</v>
      </c>
      <c r="DY99" s="428">
        <f t="shared" si="117"/>
        <v>0</v>
      </c>
      <c r="DZ99" s="518">
        <v>1</v>
      </c>
      <c r="EA99" s="518"/>
      <c r="EB99" s="518"/>
      <c r="EC99" s="518"/>
      <c r="ED99" s="518"/>
      <c r="EE99" s="518"/>
      <c r="EF99" s="518"/>
      <c r="EG99" s="518"/>
      <c r="EH99" s="518"/>
      <c r="EI99" s="518"/>
      <c r="EJ99" s="518"/>
      <c r="EK99" s="518"/>
      <c r="EL99" s="518"/>
      <c r="EM99" s="518"/>
      <c r="EN99" s="518"/>
      <c r="EO99" s="518"/>
      <c r="EP99" s="518"/>
      <c r="EQ99" s="518"/>
      <c r="ER99" s="518"/>
      <c r="ES99" s="518"/>
      <c r="ET99" s="518"/>
      <c r="EU99" s="518"/>
      <c r="EV99" s="518"/>
      <c r="EW99" s="518"/>
      <c r="EX99" s="518"/>
      <c r="EY99" s="518"/>
      <c r="EZ99" s="431">
        <f t="shared" si="118"/>
        <v>1</v>
      </c>
      <c r="FB99" s="445">
        <f t="shared" si="119"/>
        <v>0</v>
      </c>
    </row>
    <row r="100" spans="1:158" s="395" customFormat="1">
      <c r="A100" s="446">
        <v>89</v>
      </c>
      <c r="B100" s="446" t="str">
        <f>[1]เตรียมข้อมูล!B93</f>
        <v>บ้านด่านโลด</v>
      </c>
      <c r="C100" s="446" t="str">
        <f>[1]เตรียมข้อมูล!C93</f>
        <v>ตะโหมด</v>
      </c>
      <c r="D100" s="446"/>
      <c r="E100" s="384">
        <v>25</v>
      </c>
      <c r="F100" s="384">
        <v>4</v>
      </c>
      <c r="G100" s="384" t="s">
        <v>104</v>
      </c>
      <c r="H100" s="446">
        <v>36</v>
      </c>
      <c r="I100" s="447">
        <f t="shared" si="85"/>
        <v>1</v>
      </c>
      <c r="J100" s="446">
        <v>21</v>
      </c>
      <c r="K100" s="447">
        <f t="shared" si="86"/>
        <v>1</v>
      </c>
      <c r="L100" s="446">
        <v>33</v>
      </c>
      <c r="M100" s="447">
        <f t="shared" si="87"/>
        <v>1</v>
      </c>
      <c r="N100" s="446">
        <v>26</v>
      </c>
      <c r="O100" s="447">
        <f t="shared" si="88"/>
        <v>1</v>
      </c>
      <c r="P100" s="446">
        <v>29</v>
      </c>
      <c r="Q100" s="447">
        <f t="shared" si="89"/>
        <v>1</v>
      </c>
      <c r="R100" s="446">
        <v>29</v>
      </c>
      <c r="S100" s="447">
        <f t="shared" si="90"/>
        <v>1</v>
      </c>
      <c r="T100" s="446">
        <v>28</v>
      </c>
      <c r="U100" s="447">
        <f t="shared" si="91"/>
        <v>1</v>
      </c>
      <c r="V100" s="446">
        <v>32</v>
      </c>
      <c r="W100" s="447">
        <f t="shared" si="92"/>
        <v>1</v>
      </c>
      <c r="X100" s="448">
        <v>0</v>
      </c>
      <c r="Y100" s="447">
        <f t="shared" si="93"/>
        <v>0</v>
      </c>
      <c r="Z100" s="448">
        <v>0</v>
      </c>
      <c r="AA100" s="447">
        <f t="shared" si="94"/>
        <v>0</v>
      </c>
      <c r="AB100" s="448">
        <v>0</v>
      </c>
      <c r="AC100" s="447">
        <f t="shared" si="95"/>
        <v>0</v>
      </c>
      <c r="AD100" s="448"/>
      <c r="AE100" s="449"/>
      <c r="AF100" s="448"/>
      <c r="AG100" s="449"/>
      <c r="AH100" s="448"/>
      <c r="AI100" s="449"/>
      <c r="AJ100" s="450">
        <f t="shared" si="96"/>
        <v>234</v>
      </c>
      <c r="AK100" s="451">
        <f t="shared" si="97"/>
        <v>8</v>
      </c>
      <c r="AL100" s="446">
        <v>1</v>
      </c>
      <c r="AM100" s="446">
        <v>17</v>
      </c>
      <c r="AN100" s="451">
        <f t="shared" si="98"/>
        <v>18</v>
      </c>
      <c r="AO100" s="493">
        <f t="shared" si="99"/>
        <v>1</v>
      </c>
      <c r="AP100" s="494">
        <f>ROUND(((((I100+K100)*30)+(H100+J100))/50+(((M100+O100+Q100+U100+W100+S100)*40)+(L100+N100+P100+R100+T100+V100))/50+(Y100+AA100+AC100+AE100+AG100+AI100)*2),0)</f>
        <v>11</v>
      </c>
      <c r="AQ100" s="495">
        <f t="shared" si="100"/>
        <v>12</v>
      </c>
      <c r="AR100" s="496">
        <f t="shared" si="101"/>
        <v>0</v>
      </c>
      <c r="AS100" s="496">
        <f t="shared" si="102"/>
        <v>6</v>
      </c>
      <c r="AT100" s="496">
        <f t="shared" si="103"/>
        <v>6</v>
      </c>
      <c r="AU100" s="497">
        <f t="shared" si="104"/>
        <v>50</v>
      </c>
      <c r="AV100" s="446">
        <v>1</v>
      </c>
      <c r="AW100" s="446"/>
      <c r="AX100" s="446"/>
      <c r="AY100" s="446"/>
      <c r="AZ100" s="451">
        <f t="shared" si="105"/>
        <v>5</v>
      </c>
      <c r="BA100" s="455">
        <f t="shared" si="107"/>
        <v>41.666666666666671</v>
      </c>
      <c r="BB100" s="446"/>
      <c r="BC100" s="415"/>
      <c r="BD100" s="415">
        <f t="shared" si="108"/>
        <v>1</v>
      </c>
      <c r="BE100" s="415">
        <f t="shared" si="109"/>
        <v>0</v>
      </c>
      <c r="BF100" s="433"/>
      <c r="BG100" s="433"/>
      <c r="BH100" s="433">
        <v>1</v>
      </c>
      <c r="BI100" s="433">
        <v>2</v>
      </c>
      <c r="BJ100" s="433">
        <v>3</v>
      </c>
      <c r="BK100" s="433">
        <v>2</v>
      </c>
      <c r="BL100" s="433">
        <v>2</v>
      </c>
      <c r="BM100" s="433">
        <v>1</v>
      </c>
      <c r="BN100" s="433">
        <v>2</v>
      </c>
      <c r="BO100" s="434"/>
      <c r="BP100" s="434"/>
      <c r="BQ100" s="434"/>
      <c r="BR100" s="433">
        <v>1</v>
      </c>
      <c r="BS100" s="433"/>
      <c r="BT100" s="433"/>
      <c r="BU100" s="433"/>
      <c r="BV100" s="433"/>
      <c r="BW100" s="433">
        <v>1</v>
      </c>
      <c r="BX100" s="433">
        <v>1</v>
      </c>
      <c r="BY100" s="433">
        <v>1</v>
      </c>
      <c r="BZ100" s="433"/>
      <c r="CA100" s="433">
        <v>1</v>
      </c>
      <c r="CB100" s="433"/>
      <c r="CC100" s="433">
        <v>1</v>
      </c>
      <c r="CD100" s="433"/>
      <c r="CE100" s="433"/>
      <c r="CF100" s="433"/>
      <c r="CG100" s="433"/>
      <c r="CH100" s="435">
        <v>0</v>
      </c>
      <c r="CI100" s="435"/>
      <c r="CJ100" s="436">
        <f t="shared" si="110"/>
        <v>19</v>
      </c>
      <c r="CK100" s="433">
        <f t="shared" si="120"/>
        <v>1</v>
      </c>
      <c r="CL100" s="433">
        <f t="shared" si="121"/>
        <v>11</v>
      </c>
      <c r="CM100" s="437">
        <f t="shared" si="111"/>
        <v>12</v>
      </c>
      <c r="CN100" s="438">
        <f t="shared" si="112"/>
        <v>0</v>
      </c>
      <c r="CO100" s="439">
        <f t="shared" si="113"/>
        <v>7</v>
      </c>
      <c r="CP100" s="438">
        <f t="shared" si="114"/>
        <v>7</v>
      </c>
      <c r="CQ100" s="440"/>
      <c r="CR100" s="440"/>
      <c r="CS100" s="440"/>
      <c r="CT100" s="440"/>
      <c r="CU100" s="440"/>
      <c r="CV100" s="440"/>
      <c r="CW100" s="440"/>
      <c r="CX100" s="441"/>
      <c r="CY100" s="441"/>
      <c r="CZ100" s="441"/>
      <c r="DA100" s="440"/>
      <c r="DB100" s="440"/>
      <c r="DC100" s="440"/>
      <c r="DD100" s="440"/>
      <c r="DE100" s="440"/>
      <c r="DF100" s="440"/>
      <c r="DG100" s="440"/>
      <c r="DH100" s="440"/>
      <c r="DI100" s="440"/>
      <c r="DJ100" s="440"/>
      <c r="DK100" s="440"/>
      <c r="DL100" s="440"/>
      <c r="DM100" s="440"/>
      <c r="DN100" s="440"/>
      <c r="DO100" s="440"/>
      <c r="DP100" s="440"/>
      <c r="DQ100" s="425">
        <f t="shared" si="115"/>
        <v>0</v>
      </c>
      <c r="DR100" s="442"/>
      <c r="DS100" s="442"/>
      <c r="DT100" s="440">
        <f t="shared" si="122"/>
        <v>1</v>
      </c>
      <c r="DU100" s="440">
        <f t="shared" si="123"/>
        <v>0</v>
      </c>
      <c r="DV100" s="440">
        <f t="shared" si="124"/>
        <v>0</v>
      </c>
      <c r="DW100" s="440">
        <f t="shared" si="125"/>
        <v>0</v>
      </c>
      <c r="DX100" s="427">
        <f t="shared" si="116"/>
        <v>6</v>
      </c>
      <c r="DY100" s="428">
        <f t="shared" si="117"/>
        <v>50</v>
      </c>
      <c r="DZ100" s="518"/>
      <c r="EA100" s="518"/>
      <c r="EB100" s="518">
        <v>1</v>
      </c>
      <c r="EC100" s="518"/>
      <c r="ED100" s="518"/>
      <c r="EE100" s="518"/>
      <c r="EF100" s="518"/>
      <c r="EG100" s="518"/>
      <c r="EH100" s="518"/>
      <c r="EI100" s="518"/>
      <c r="EJ100" s="518"/>
      <c r="EK100" s="518"/>
      <c r="EL100" s="518"/>
      <c r="EM100" s="518"/>
      <c r="EN100" s="518"/>
      <c r="EO100" s="518"/>
      <c r="EP100" s="518"/>
      <c r="EQ100" s="518"/>
      <c r="ER100" s="518"/>
      <c r="ES100" s="518"/>
      <c r="ET100" s="518"/>
      <c r="EU100" s="518"/>
      <c r="EV100" s="518"/>
      <c r="EW100" s="518"/>
      <c r="EX100" s="518"/>
      <c r="EY100" s="518"/>
      <c r="EZ100" s="431">
        <f t="shared" si="118"/>
        <v>1</v>
      </c>
      <c r="FB100" s="445">
        <f t="shared" si="119"/>
        <v>0</v>
      </c>
    </row>
    <row r="101" spans="1:158" s="395" customFormat="1">
      <c r="A101" s="446">
        <v>90</v>
      </c>
      <c r="B101" s="446" t="str">
        <f>[1]เตรียมข้อมูล!B94</f>
        <v>บ้านควนอินนอโม</v>
      </c>
      <c r="C101" s="446" t="str">
        <f>[1]เตรียมข้อมูล!C94</f>
        <v>ตะโหมด</v>
      </c>
      <c r="D101" s="446"/>
      <c r="E101" s="384">
        <v>25</v>
      </c>
      <c r="F101" s="384">
        <v>4</v>
      </c>
      <c r="G101" s="384" t="s">
        <v>104</v>
      </c>
      <c r="H101" s="446">
        <v>28</v>
      </c>
      <c r="I101" s="447">
        <f t="shared" si="85"/>
        <v>1</v>
      </c>
      <c r="J101" s="446">
        <v>40</v>
      </c>
      <c r="K101" s="447">
        <f t="shared" si="86"/>
        <v>2</v>
      </c>
      <c r="L101" s="446">
        <v>24</v>
      </c>
      <c r="M101" s="447">
        <f t="shared" si="87"/>
        <v>1</v>
      </c>
      <c r="N101" s="446">
        <v>24</v>
      </c>
      <c r="O101" s="447">
        <f t="shared" si="88"/>
        <v>1</v>
      </c>
      <c r="P101" s="446">
        <v>16</v>
      </c>
      <c r="Q101" s="447">
        <f t="shared" si="89"/>
        <v>1</v>
      </c>
      <c r="R101" s="446">
        <v>21</v>
      </c>
      <c r="S101" s="447">
        <f t="shared" si="90"/>
        <v>1</v>
      </c>
      <c r="T101" s="446">
        <v>25</v>
      </c>
      <c r="U101" s="447">
        <f t="shared" si="91"/>
        <v>1</v>
      </c>
      <c r="V101" s="446">
        <v>29</v>
      </c>
      <c r="W101" s="447">
        <f t="shared" si="92"/>
        <v>1</v>
      </c>
      <c r="X101" s="448">
        <v>0</v>
      </c>
      <c r="Y101" s="447">
        <f t="shared" si="93"/>
        <v>0</v>
      </c>
      <c r="Z101" s="448">
        <v>0</v>
      </c>
      <c r="AA101" s="447">
        <f t="shared" si="94"/>
        <v>0</v>
      </c>
      <c r="AB101" s="448">
        <v>0</v>
      </c>
      <c r="AC101" s="447">
        <f t="shared" si="95"/>
        <v>0</v>
      </c>
      <c r="AD101" s="448"/>
      <c r="AE101" s="449"/>
      <c r="AF101" s="448"/>
      <c r="AG101" s="449"/>
      <c r="AH101" s="448"/>
      <c r="AI101" s="449"/>
      <c r="AJ101" s="450">
        <f t="shared" si="96"/>
        <v>207</v>
      </c>
      <c r="AK101" s="451">
        <f t="shared" si="97"/>
        <v>9</v>
      </c>
      <c r="AL101" s="446">
        <v>1</v>
      </c>
      <c r="AM101" s="446">
        <v>14</v>
      </c>
      <c r="AN101" s="451">
        <f t="shared" si="98"/>
        <v>15</v>
      </c>
      <c r="AO101" s="493">
        <f t="shared" si="99"/>
        <v>1</v>
      </c>
      <c r="AP101" s="494">
        <f>ROUND(((((I101+K101)*30)+(H101+J101))/50+(((M101+O101+Q101+U101+W101+S101)*40)+(L101+N101+P101+R101+T101+V101))/50+(Y101+AA101+AC101+AE101+AG101+AI101)*2),0)</f>
        <v>11</v>
      </c>
      <c r="AQ101" s="495">
        <f t="shared" si="100"/>
        <v>12</v>
      </c>
      <c r="AR101" s="496">
        <f t="shared" si="101"/>
        <v>0</v>
      </c>
      <c r="AS101" s="496">
        <f t="shared" si="102"/>
        <v>3</v>
      </c>
      <c r="AT101" s="496">
        <f t="shared" si="103"/>
        <v>3</v>
      </c>
      <c r="AU101" s="497">
        <f t="shared" si="104"/>
        <v>25</v>
      </c>
      <c r="AV101" s="446">
        <v>1</v>
      </c>
      <c r="AW101" s="446"/>
      <c r="AX101" s="446"/>
      <c r="AY101" s="446"/>
      <c r="AZ101" s="451">
        <f t="shared" si="105"/>
        <v>2</v>
      </c>
      <c r="BA101" s="455">
        <f t="shared" si="107"/>
        <v>16.666666666666664</v>
      </c>
      <c r="BB101" s="446"/>
      <c r="BC101" s="415"/>
      <c r="BD101" s="415">
        <f t="shared" si="108"/>
        <v>1</v>
      </c>
      <c r="BE101" s="415">
        <f t="shared" si="109"/>
        <v>0</v>
      </c>
      <c r="BF101" s="433"/>
      <c r="BG101" s="433"/>
      <c r="BH101" s="433">
        <v>1</v>
      </c>
      <c r="BI101" s="433">
        <v>2</v>
      </c>
      <c r="BJ101" s="433"/>
      <c r="BK101" s="433">
        <v>3</v>
      </c>
      <c r="BL101" s="433">
        <v>3</v>
      </c>
      <c r="BM101" s="433"/>
      <c r="BN101" s="433">
        <v>1</v>
      </c>
      <c r="BO101" s="434"/>
      <c r="BP101" s="434"/>
      <c r="BQ101" s="434"/>
      <c r="BR101" s="433">
        <v>2</v>
      </c>
      <c r="BS101" s="433"/>
      <c r="BT101" s="433"/>
      <c r="BU101" s="433"/>
      <c r="BV101" s="433"/>
      <c r="BW101" s="433"/>
      <c r="BX101" s="433">
        <v>1</v>
      </c>
      <c r="BY101" s="433"/>
      <c r="BZ101" s="433"/>
      <c r="CA101" s="433">
        <v>2</v>
      </c>
      <c r="CB101" s="433"/>
      <c r="CC101" s="433"/>
      <c r="CD101" s="433"/>
      <c r="CE101" s="433"/>
      <c r="CF101" s="433"/>
      <c r="CG101" s="433"/>
      <c r="CH101" s="435">
        <v>0</v>
      </c>
      <c r="CI101" s="435"/>
      <c r="CJ101" s="436">
        <f t="shared" si="110"/>
        <v>15</v>
      </c>
      <c r="CK101" s="433">
        <f t="shared" si="120"/>
        <v>1</v>
      </c>
      <c r="CL101" s="433">
        <f t="shared" si="121"/>
        <v>11</v>
      </c>
      <c r="CM101" s="437">
        <f t="shared" si="111"/>
        <v>12</v>
      </c>
      <c r="CN101" s="438">
        <f t="shared" si="112"/>
        <v>0</v>
      </c>
      <c r="CO101" s="439">
        <f t="shared" si="113"/>
        <v>3</v>
      </c>
      <c r="CP101" s="438">
        <f t="shared" si="114"/>
        <v>3</v>
      </c>
      <c r="CQ101" s="440"/>
      <c r="CR101" s="440"/>
      <c r="CS101" s="440"/>
      <c r="CT101" s="440"/>
      <c r="CU101" s="440"/>
      <c r="CV101" s="440"/>
      <c r="CW101" s="440"/>
      <c r="CX101" s="441"/>
      <c r="CY101" s="441"/>
      <c r="CZ101" s="441"/>
      <c r="DA101" s="440"/>
      <c r="DB101" s="440"/>
      <c r="DC101" s="440"/>
      <c r="DD101" s="440"/>
      <c r="DE101" s="440"/>
      <c r="DF101" s="440"/>
      <c r="DG101" s="440"/>
      <c r="DH101" s="440"/>
      <c r="DI101" s="440"/>
      <c r="DJ101" s="440"/>
      <c r="DK101" s="440"/>
      <c r="DL101" s="440"/>
      <c r="DM101" s="440"/>
      <c r="DN101" s="440"/>
      <c r="DO101" s="440"/>
      <c r="DP101" s="440"/>
      <c r="DQ101" s="425">
        <f t="shared" si="115"/>
        <v>0</v>
      </c>
      <c r="DR101" s="442"/>
      <c r="DS101" s="442"/>
      <c r="DT101" s="440">
        <f t="shared" si="122"/>
        <v>1</v>
      </c>
      <c r="DU101" s="440">
        <f t="shared" si="123"/>
        <v>0</v>
      </c>
      <c r="DV101" s="440">
        <f t="shared" si="124"/>
        <v>0</v>
      </c>
      <c r="DW101" s="440">
        <f t="shared" si="125"/>
        <v>0</v>
      </c>
      <c r="DX101" s="427">
        <f t="shared" si="116"/>
        <v>2</v>
      </c>
      <c r="DY101" s="428">
        <f t="shared" si="117"/>
        <v>16.666666666666664</v>
      </c>
      <c r="DZ101" s="517"/>
      <c r="EA101" s="517"/>
      <c r="EB101" s="517"/>
      <c r="EC101" s="517"/>
      <c r="ED101" s="517"/>
      <c r="EE101" s="517"/>
      <c r="EF101" s="517"/>
      <c r="EG101" s="517"/>
      <c r="EH101" s="517"/>
      <c r="EI101" s="517"/>
      <c r="EJ101" s="517">
        <v>1</v>
      </c>
      <c r="EK101" s="517"/>
      <c r="EL101" s="518"/>
      <c r="EM101" s="518"/>
      <c r="EN101" s="518"/>
      <c r="EO101" s="518"/>
      <c r="EP101" s="518"/>
      <c r="EQ101" s="518"/>
      <c r="ER101" s="518"/>
      <c r="ES101" s="518"/>
      <c r="ET101" s="518"/>
      <c r="EU101" s="518"/>
      <c r="EV101" s="518"/>
      <c r="EW101" s="518"/>
      <c r="EX101" s="518"/>
      <c r="EY101" s="518"/>
      <c r="EZ101" s="431">
        <f t="shared" si="118"/>
        <v>1</v>
      </c>
      <c r="FB101" s="445">
        <f t="shared" si="119"/>
        <v>0</v>
      </c>
    </row>
    <row r="102" spans="1:158" s="395" customFormat="1">
      <c r="A102" s="446">
        <v>91</v>
      </c>
      <c r="B102" s="446" t="str">
        <f>[1]เตรียมข้อมูล!B95</f>
        <v>บ้านร่มโพธิ์ไทร</v>
      </c>
      <c r="C102" s="446" t="str">
        <f>[1]เตรียมข้อมูล!C95</f>
        <v>ตะโหมด</v>
      </c>
      <c r="D102" s="446"/>
      <c r="E102" s="384">
        <v>23</v>
      </c>
      <c r="F102" s="384">
        <v>4</v>
      </c>
      <c r="G102" s="384" t="s">
        <v>104</v>
      </c>
      <c r="H102" s="446">
        <v>14</v>
      </c>
      <c r="I102" s="447">
        <f t="shared" si="85"/>
        <v>1</v>
      </c>
      <c r="J102" s="446">
        <v>14</v>
      </c>
      <c r="K102" s="447">
        <f t="shared" si="86"/>
        <v>1</v>
      </c>
      <c r="L102" s="446">
        <v>20</v>
      </c>
      <c r="M102" s="447">
        <f t="shared" si="87"/>
        <v>1</v>
      </c>
      <c r="N102" s="446">
        <v>17</v>
      </c>
      <c r="O102" s="447">
        <f t="shared" si="88"/>
        <v>1</v>
      </c>
      <c r="P102" s="446">
        <v>13</v>
      </c>
      <c r="Q102" s="447">
        <f t="shared" si="89"/>
        <v>1</v>
      </c>
      <c r="R102" s="446">
        <v>17</v>
      </c>
      <c r="S102" s="447">
        <f t="shared" si="90"/>
        <v>1</v>
      </c>
      <c r="T102" s="446">
        <v>13</v>
      </c>
      <c r="U102" s="447">
        <f t="shared" si="91"/>
        <v>1</v>
      </c>
      <c r="V102" s="446">
        <v>17</v>
      </c>
      <c r="W102" s="447">
        <f t="shared" si="92"/>
        <v>1</v>
      </c>
      <c r="X102" s="448">
        <v>0</v>
      </c>
      <c r="Y102" s="447">
        <f t="shared" si="93"/>
        <v>0</v>
      </c>
      <c r="Z102" s="448">
        <v>0</v>
      </c>
      <c r="AA102" s="447">
        <f t="shared" si="94"/>
        <v>0</v>
      </c>
      <c r="AB102" s="448">
        <v>0</v>
      </c>
      <c r="AC102" s="447">
        <f t="shared" si="95"/>
        <v>0</v>
      </c>
      <c r="AD102" s="448"/>
      <c r="AE102" s="449"/>
      <c r="AF102" s="448"/>
      <c r="AG102" s="449"/>
      <c r="AH102" s="448"/>
      <c r="AI102" s="449"/>
      <c r="AJ102" s="450">
        <f t="shared" si="96"/>
        <v>125</v>
      </c>
      <c r="AK102" s="451">
        <f t="shared" si="97"/>
        <v>8</v>
      </c>
      <c r="AL102" s="446">
        <v>1</v>
      </c>
      <c r="AM102" s="446">
        <v>9</v>
      </c>
      <c r="AN102" s="451">
        <f t="shared" si="98"/>
        <v>10</v>
      </c>
      <c r="AO102" s="493">
        <f t="shared" si="99"/>
        <v>1</v>
      </c>
      <c r="AP102" s="494">
        <f>ROUND(((((I102+K102)*30)+(H102+J102))/50+(((M102+O102+Q102+U102+W102+S102)*40)+(L102+N102+P102+R102+T102+V102))/50+(Y102+AA102+AC102+AE102+AG102+AI102)*2),0)</f>
        <v>9</v>
      </c>
      <c r="AQ102" s="495">
        <f t="shared" si="100"/>
        <v>10</v>
      </c>
      <c r="AR102" s="496">
        <f t="shared" si="101"/>
        <v>0</v>
      </c>
      <c r="AS102" s="496">
        <f t="shared" si="102"/>
        <v>0</v>
      </c>
      <c r="AT102" s="496">
        <f t="shared" si="103"/>
        <v>0</v>
      </c>
      <c r="AU102" s="497">
        <f t="shared" si="104"/>
        <v>0</v>
      </c>
      <c r="AV102" s="446">
        <v>1</v>
      </c>
      <c r="AW102" s="446"/>
      <c r="AX102" s="446"/>
      <c r="AY102" s="446"/>
      <c r="AZ102" s="451">
        <f t="shared" si="105"/>
        <v>-1</v>
      </c>
      <c r="BA102" s="455">
        <f t="shared" si="107"/>
        <v>-10</v>
      </c>
      <c r="BB102" s="446"/>
      <c r="BC102" s="415"/>
      <c r="BD102" s="415">
        <f t="shared" si="108"/>
        <v>1</v>
      </c>
      <c r="BE102" s="415">
        <f t="shared" si="109"/>
        <v>0</v>
      </c>
      <c r="BF102" s="433"/>
      <c r="BG102" s="433"/>
      <c r="BH102" s="433">
        <v>1</v>
      </c>
      <c r="BI102" s="433">
        <v>2</v>
      </c>
      <c r="BJ102" s="433">
        <v>3</v>
      </c>
      <c r="BK102" s="433"/>
      <c r="BL102" s="433"/>
      <c r="BM102" s="433"/>
      <c r="BN102" s="433"/>
      <c r="BO102" s="434"/>
      <c r="BP102" s="434"/>
      <c r="BQ102" s="434"/>
      <c r="BR102" s="433">
        <v>2</v>
      </c>
      <c r="BS102" s="433"/>
      <c r="BT102" s="433"/>
      <c r="BU102" s="433">
        <v>1</v>
      </c>
      <c r="BV102" s="433"/>
      <c r="BW102" s="433"/>
      <c r="BX102" s="433"/>
      <c r="BY102" s="433"/>
      <c r="BZ102" s="433"/>
      <c r="CA102" s="433">
        <v>1</v>
      </c>
      <c r="CB102" s="433"/>
      <c r="CC102" s="433"/>
      <c r="CD102" s="433"/>
      <c r="CE102" s="433"/>
      <c r="CF102" s="433"/>
      <c r="CG102" s="433"/>
      <c r="CH102" s="435">
        <v>0</v>
      </c>
      <c r="CI102" s="435"/>
      <c r="CJ102" s="436">
        <f t="shared" si="110"/>
        <v>10</v>
      </c>
      <c r="CK102" s="433">
        <f t="shared" si="120"/>
        <v>1</v>
      </c>
      <c r="CL102" s="433">
        <f t="shared" si="121"/>
        <v>9</v>
      </c>
      <c r="CM102" s="437">
        <f t="shared" si="111"/>
        <v>10</v>
      </c>
      <c r="CN102" s="438">
        <f t="shared" si="112"/>
        <v>0</v>
      </c>
      <c r="CO102" s="439">
        <f t="shared" si="113"/>
        <v>0</v>
      </c>
      <c r="CP102" s="438">
        <f t="shared" si="114"/>
        <v>0</v>
      </c>
      <c r="CQ102" s="440"/>
      <c r="CR102" s="440"/>
      <c r="CS102" s="440"/>
      <c r="CT102" s="440"/>
      <c r="CU102" s="440"/>
      <c r="CV102" s="440"/>
      <c r="CW102" s="440"/>
      <c r="CX102" s="441"/>
      <c r="CY102" s="441"/>
      <c r="CZ102" s="441"/>
      <c r="DA102" s="440"/>
      <c r="DB102" s="440"/>
      <c r="DC102" s="440"/>
      <c r="DD102" s="440"/>
      <c r="DE102" s="440"/>
      <c r="DF102" s="440"/>
      <c r="DG102" s="440"/>
      <c r="DH102" s="440"/>
      <c r="DI102" s="440"/>
      <c r="DJ102" s="440"/>
      <c r="DK102" s="440"/>
      <c r="DL102" s="440"/>
      <c r="DM102" s="440"/>
      <c r="DN102" s="440"/>
      <c r="DO102" s="440"/>
      <c r="DP102" s="440"/>
      <c r="DQ102" s="425">
        <f t="shared" si="115"/>
        <v>0</v>
      </c>
      <c r="DR102" s="442"/>
      <c r="DS102" s="442"/>
      <c r="DT102" s="440">
        <f t="shared" si="122"/>
        <v>1</v>
      </c>
      <c r="DU102" s="440">
        <f t="shared" si="123"/>
        <v>0</v>
      </c>
      <c r="DV102" s="440">
        <f t="shared" si="124"/>
        <v>0</v>
      </c>
      <c r="DW102" s="440">
        <f t="shared" si="125"/>
        <v>0</v>
      </c>
      <c r="DX102" s="427">
        <f t="shared" si="116"/>
        <v>-1</v>
      </c>
      <c r="DY102" s="428">
        <f t="shared" si="117"/>
        <v>-10</v>
      </c>
      <c r="DZ102" s="517"/>
      <c r="EA102" s="517"/>
      <c r="EB102" s="517"/>
      <c r="EC102" s="517"/>
      <c r="ED102" s="517"/>
      <c r="EE102" s="517"/>
      <c r="EF102" s="517"/>
      <c r="EG102" s="517"/>
      <c r="EH102" s="517"/>
      <c r="EI102" s="517"/>
      <c r="EJ102" s="517">
        <v>1</v>
      </c>
      <c r="EK102" s="518"/>
      <c r="EL102" s="518"/>
      <c r="EM102" s="518"/>
      <c r="EN102" s="518"/>
      <c r="EO102" s="518"/>
      <c r="EP102" s="518"/>
      <c r="EQ102" s="518"/>
      <c r="ER102" s="518"/>
      <c r="ES102" s="518"/>
      <c r="ET102" s="518"/>
      <c r="EU102" s="518"/>
      <c r="EV102" s="518"/>
      <c r="EW102" s="518"/>
      <c r="EX102" s="518"/>
      <c r="EY102" s="518"/>
      <c r="EZ102" s="431">
        <f t="shared" si="118"/>
        <v>1</v>
      </c>
      <c r="FB102" s="445">
        <f t="shared" si="119"/>
        <v>0</v>
      </c>
    </row>
    <row r="103" spans="1:158" s="395" customFormat="1">
      <c r="A103" s="446">
        <v>92</v>
      </c>
      <c r="B103" s="446" t="str">
        <f>[1]เตรียมข้อมูล!B96</f>
        <v>บ้านทุ่งหนองสิบบาท</v>
      </c>
      <c r="C103" s="446" t="str">
        <f>[1]เตรียมข้อมูล!C96</f>
        <v>ตะโหมด</v>
      </c>
      <c r="D103" s="446"/>
      <c r="E103" s="384">
        <v>22</v>
      </c>
      <c r="F103" s="384">
        <v>4</v>
      </c>
      <c r="G103" s="384" t="s">
        <v>104</v>
      </c>
      <c r="H103" s="446">
        <v>3</v>
      </c>
      <c r="I103" s="447">
        <f t="shared" si="85"/>
        <v>1</v>
      </c>
      <c r="J103" s="446">
        <v>5</v>
      </c>
      <c r="K103" s="447">
        <f t="shared" si="86"/>
        <v>1</v>
      </c>
      <c r="L103" s="446">
        <v>7</v>
      </c>
      <c r="M103" s="447">
        <f t="shared" si="87"/>
        <v>1</v>
      </c>
      <c r="N103" s="446">
        <v>8</v>
      </c>
      <c r="O103" s="447">
        <f t="shared" si="88"/>
        <v>1</v>
      </c>
      <c r="P103" s="446">
        <v>9</v>
      </c>
      <c r="Q103" s="447">
        <f t="shared" si="89"/>
        <v>1</v>
      </c>
      <c r="R103" s="446">
        <v>0</v>
      </c>
      <c r="S103" s="447">
        <f t="shared" si="90"/>
        <v>0</v>
      </c>
      <c r="T103" s="446">
        <v>4</v>
      </c>
      <c r="U103" s="447">
        <f t="shared" si="91"/>
        <v>1</v>
      </c>
      <c r="V103" s="446">
        <v>5</v>
      </c>
      <c r="W103" s="447">
        <f t="shared" si="92"/>
        <v>1</v>
      </c>
      <c r="X103" s="448">
        <v>0</v>
      </c>
      <c r="Y103" s="447">
        <f t="shared" si="93"/>
        <v>0</v>
      </c>
      <c r="Z103" s="448">
        <v>0</v>
      </c>
      <c r="AA103" s="447">
        <f t="shared" si="94"/>
        <v>0</v>
      </c>
      <c r="AB103" s="448">
        <v>0</v>
      </c>
      <c r="AC103" s="447">
        <f t="shared" si="95"/>
        <v>0</v>
      </c>
      <c r="AD103" s="448"/>
      <c r="AE103" s="449"/>
      <c r="AF103" s="448"/>
      <c r="AG103" s="449"/>
      <c r="AH103" s="448"/>
      <c r="AI103" s="449"/>
      <c r="AJ103" s="450">
        <f t="shared" si="96"/>
        <v>41</v>
      </c>
      <c r="AK103" s="451">
        <f t="shared" si="97"/>
        <v>7</v>
      </c>
      <c r="AL103" s="446">
        <v>1</v>
      </c>
      <c r="AM103" s="446">
        <v>4</v>
      </c>
      <c r="AN103" s="451">
        <f t="shared" si="98"/>
        <v>5</v>
      </c>
      <c r="AO103" s="493">
        <f t="shared" si="99"/>
        <v>1</v>
      </c>
      <c r="AP103" s="498">
        <f>IF((H103+J103+L103+N103+P103+R103+T103+V103)&lt;=0,0,IF((H103+J103+L103+N103+P103+R103+T103+V103)&lt;=20,1,IF((H103+J103+L103+N103+P103+R103+T103+V103)&lt;=40,2,IF((H103+J103+L103+N103+P103+R103+T103+V103)&lt;=60,3,IF((H103+J103+L103+N103+P103+R103+T103+V103)&lt;=80,4,IF((H103+J103+L103+N103+P103+R103+T103+V103)&lt;=100,5,IF((H103+J103+L103+N103+P103+R103+T103+V103)&lt;=120,6,0)))))))+((Y103+AA103+AC103+AE103+AG103+AI103)*2)</f>
        <v>3</v>
      </c>
      <c r="AQ103" s="495">
        <f t="shared" si="100"/>
        <v>4</v>
      </c>
      <c r="AR103" s="496">
        <f t="shared" si="101"/>
        <v>0</v>
      </c>
      <c r="AS103" s="496">
        <f t="shared" si="102"/>
        <v>1</v>
      </c>
      <c r="AT103" s="496">
        <f t="shared" si="103"/>
        <v>1</v>
      </c>
      <c r="AU103" s="497">
        <f t="shared" si="104"/>
        <v>25</v>
      </c>
      <c r="AV103" s="446"/>
      <c r="AW103" s="446"/>
      <c r="AX103" s="446"/>
      <c r="AY103" s="446"/>
      <c r="AZ103" s="451">
        <f t="shared" si="105"/>
        <v>1</v>
      </c>
      <c r="BA103" s="455">
        <f t="shared" si="107"/>
        <v>25</v>
      </c>
      <c r="BB103" s="446"/>
      <c r="BC103" s="415"/>
      <c r="BD103" s="415">
        <f t="shared" si="108"/>
        <v>1</v>
      </c>
      <c r="BE103" s="415">
        <f t="shared" si="109"/>
        <v>3</v>
      </c>
      <c r="BF103" s="433"/>
      <c r="BG103" s="433"/>
      <c r="BH103" s="433">
        <v>0</v>
      </c>
      <c r="BI103" s="433">
        <v>1</v>
      </c>
      <c r="BJ103" s="433">
        <v>1</v>
      </c>
      <c r="BK103" s="433">
        <v>1</v>
      </c>
      <c r="BL103" s="433">
        <v>0</v>
      </c>
      <c r="BM103" s="433">
        <v>0</v>
      </c>
      <c r="BN103" s="433">
        <v>0</v>
      </c>
      <c r="BO103" s="434">
        <v>0</v>
      </c>
      <c r="BP103" s="434">
        <v>0</v>
      </c>
      <c r="BQ103" s="434">
        <v>0</v>
      </c>
      <c r="BR103" s="433">
        <v>0</v>
      </c>
      <c r="BS103" s="433">
        <v>0</v>
      </c>
      <c r="BT103" s="433">
        <v>0</v>
      </c>
      <c r="BU103" s="433">
        <v>0</v>
      </c>
      <c r="BV103" s="433">
        <v>0</v>
      </c>
      <c r="BW103" s="433">
        <v>0</v>
      </c>
      <c r="BX103" s="433">
        <v>0</v>
      </c>
      <c r="BY103" s="433">
        <v>0</v>
      </c>
      <c r="BZ103" s="433">
        <v>0</v>
      </c>
      <c r="CA103" s="433">
        <v>1</v>
      </c>
      <c r="CB103" s="433">
        <v>0</v>
      </c>
      <c r="CC103" s="433">
        <v>0</v>
      </c>
      <c r="CD103" s="433">
        <v>0</v>
      </c>
      <c r="CE103" s="433">
        <v>0</v>
      </c>
      <c r="CF103" s="433">
        <v>0</v>
      </c>
      <c r="CG103" s="433">
        <v>0</v>
      </c>
      <c r="CH103" s="435">
        <v>0</v>
      </c>
      <c r="CI103" s="435"/>
      <c r="CJ103" s="436">
        <f t="shared" si="110"/>
        <v>4</v>
      </c>
      <c r="CK103" s="433">
        <f t="shared" si="120"/>
        <v>1</v>
      </c>
      <c r="CL103" s="433">
        <f t="shared" si="121"/>
        <v>3</v>
      </c>
      <c r="CM103" s="437">
        <f t="shared" si="111"/>
        <v>4</v>
      </c>
      <c r="CN103" s="438">
        <f t="shared" si="112"/>
        <v>-1</v>
      </c>
      <c r="CO103" s="439">
        <f t="shared" si="113"/>
        <v>1</v>
      </c>
      <c r="CP103" s="438">
        <f t="shared" si="114"/>
        <v>0</v>
      </c>
      <c r="CQ103" s="440"/>
      <c r="CR103" s="440"/>
      <c r="CS103" s="440"/>
      <c r="CT103" s="440"/>
      <c r="CU103" s="440"/>
      <c r="CV103" s="440"/>
      <c r="CW103" s="440"/>
      <c r="CX103" s="441"/>
      <c r="CY103" s="441"/>
      <c r="CZ103" s="441"/>
      <c r="DA103" s="440"/>
      <c r="DB103" s="440"/>
      <c r="DC103" s="440"/>
      <c r="DD103" s="440"/>
      <c r="DE103" s="440"/>
      <c r="DF103" s="440"/>
      <c r="DG103" s="440"/>
      <c r="DH103" s="440"/>
      <c r="DI103" s="440"/>
      <c r="DJ103" s="440"/>
      <c r="DK103" s="440"/>
      <c r="DL103" s="440"/>
      <c r="DM103" s="440"/>
      <c r="DN103" s="440"/>
      <c r="DO103" s="440"/>
      <c r="DP103" s="440"/>
      <c r="DQ103" s="425">
        <f t="shared" si="115"/>
        <v>0</v>
      </c>
      <c r="DR103" s="442"/>
      <c r="DS103" s="442"/>
      <c r="DT103" s="440">
        <f t="shared" si="122"/>
        <v>0</v>
      </c>
      <c r="DU103" s="440">
        <f t="shared" si="123"/>
        <v>0</v>
      </c>
      <c r="DV103" s="440">
        <f t="shared" si="124"/>
        <v>0</v>
      </c>
      <c r="DW103" s="440">
        <f t="shared" si="125"/>
        <v>0</v>
      </c>
      <c r="DX103" s="427">
        <f t="shared" si="116"/>
        <v>0</v>
      </c>
      <c r="DY103" s="428">
        <f t="shared" si="117"/>
        <v>0</v>
      </c>
      <c r="DZ103" s="518"/>
      <c r="EA103" s="518"/>
      <c r="EB103" s="518"/>
      <c r="EC103" s="518"/>
      <c r="ED103" s="518"/>
      <c r="EE103" s="518"/>
      <c r="EF103" s="518"/>
      <c r="EG103" s="518"/>
      <c r="EH103" s="518"/>
      <c r="EI103" s="518"/>
      <c r="EJ103" s="518"/>
      <c r="EK103" s="518"/>
      <c r="EL103" s="518"/>
      <c r="EM103" s="518"/>
      <c r="EN103" s="518"/>
      <c r="EO103" s="518"/>
      <c r="EP103" s="518"/>
      <c r="EQ103" s="518"/>
      <c r="ER103" s="518"/>
      <c r="ES103" s="518"/>
      <c r="ET103" s="518"/>
      <c r="EU103" s="518"/>
      <c r="EV103" s="518"/>
      <c r="EW103" s="518"/>
      <c r="EX103" s="518"/>
      <c r="EY103" s="518"/>
      <c r="EZ103" s="431">
        <f t="shared" si="118"/>
        <v>0</v>
      </c>
      <c r="FB103" s="445">
        <f t="shared" si="119"/>
        <v>0</v>
      </c>
    </row>
    <row r="104" spans="1:158" s="395" customFormat="1">
      <c r="A104" s="446">
        <v>93</v>
      </c>
      <c r="B104" s="446">
        <f>[1]เตรียมข้อมูล!B97</f>
        <v>0</v>
      </c>
      <c r="C104" s="446">
        <f>[1]เตรียมข้อมูล!C97</f>
        <v>0</v>
      </c>
      <c r="D104" s="446"/>
      <c r="E104" s="384"/>
      <c r="F104" s="384"/>
      <c r="G104" s="384"/>
      <c r="H104" s="446">
        <v>0</v>
      </c>
      <c r="I104" s="447">
        <f t="shared" si="85"/>
        <v>0</v>
      </c>
      <c r="J104" s="446">
        <v>0</v>
      </c>
      <c r="K104" s="447">
        <f t="shared" si="86"/>
        <v>0</v>
      </c>
      <c r="L104" s="446">
        <v>0</v>
      </c>
      <c r="M104" s="447">
        <f t="shared" si="87"/>
        <v>0</v>
      </c>
      <c r="N104" s="446">
        <v>0</v>
      </c>
      <c r="O104" s="447">
        <f t="shared" si="88"/>
        <v>0</v>
      </c>
      <c r="P104" s="446">
        <v>0</v>
      </c>
      <c r="Q104" s="447">
        <f t="shared" si="89"/>
        <v>0</v>
      </c>
      <c r="R104" s="446">
        <v>0</v>
      </c>
      <c r="S104" s="447">
        <f t="shared" si="90"/>
        <v>0</v>
      </c>
      <c r="T104" s="446">
        <v>0</v>
      </c>
      <c r="U104" s="447">
        <f t="shared" si="91"/>
        <v>0</v>
      </c>
      <c r="V104" s="446">
        <v>0</v>
      </c>
      <c r="W104" s="447">
        <f t="shared" si="92"/>
        <v>0</v>
      </c>
      <c r="X104" s="448">
        <v>0</v>
      </c>
      <c r="Y104" s="447">
        <f t="shared" si="93"/>
        <v>0</v>
      </c>
      <c r="Z104" s="448">
        <v>0</v>
      </c>
      <c r="AA104" s="447">
        <f t="shared" si="94"/>
        <v>0</v>
      </c>
      <c r="AB104" s="448">
        <v>0</v>
      </c>
      <c r="AC104" s="447">
        <f t="shared" si="95"/>
        <v>0</v>
      </c>
      <c r="AD104" s="448"/>
      <c r="AE104" s="449"/>
      <c r="AF104" s="448"/>
      <c r="AG104" s="449"/>
      <c r="AH104" s="448"/>
      <c r="AI104" s="449"/>
      <c r="AJ104" s="450">
        <f t="shared" si="96"/>
        <v>0</v>
      </c>
      <c r="AK104" s="451">
        <f t="shared" si="97"/>
        <v>0</v>
      </c>
      <c r="AL104" s="446">
        <v>14</v>
      </c>
      <c r="AM104" s="446">
        <v>155</v>
      </c>
      <c r="AN104" s="451">
        <f t="shared" si="98"/>
        <v>169</v>
      </c>
      <c r="AO104" s="493">
        <f t="shared" si="99"/>
        <v>0</v>
      </c>
      <c r="AP104" s="498">
        <f>IF((H104+J104+L104+N104+P104+R104+T104+V104)&lt;=0,0,IF((H104+J104+L104+N104+P104+R104+T104+V104)&lt;=20,1,IF((H104+J104+L104+N104+P104+R104+T104+V104)&lt;=40,2,IF((H104+J104+L104+N104+P104+R104+T104+V104)&lt;=60,3,IF((H104+J104+L104+N104+P104+R104+T104+V104)&lt;=80,4,IF((H104+J104+L104+N104+P104+R104+T104+V104)&lt;=100,5,IF((H104+J104+L104+N104+P104+R104+T104+V104)&lt;=120,6,0)))))))+((Y104+AA104+AC104+AE104+AG104+AI104)*2)</f>
        <v>0</v>
      </c>
      <c r="AQ104" s="495">
        <f t="shared" si="100"/>
        <v>0</v>
      </c>
      <c r="AR104" s="496">
        <f t="shared" si="101"/>
        <v>14</v>
      </c>
      <c r="AS104" s="496">
        <f t="shared" si="102"/>
        <v>155</v>
      </c>
      <c r="AT104" s="496">
        <f t="shared" si="103"/>
        <v>169</v>
      </c>
      <c r="AU104" s="497" t="e">
        <f t="shared" si="104"/>
        <v>#DIV/0!</v>
      </c>
      <c r="AV104" s="446"/>
      <c r="AW104" s="446">
        <v>1</v>
      </c>
      <c r="AX104" s="446">
        <v>2</v>
      </c>
      <c r="AY104" s="446"/>
      <c r="AZ104" s="451">
        <f t="shared" si="105"/>
        <v>170</v>
      </c>
      <c r="BA104" s="455" t="e">
        <f t="shared" si="107"/>
        <v>#DIV/0!</v>
      </c>
      <c r="BB104" s="446"/>
      <c r="BC104" s="415"/>
      <c r="BD104" s="415">
        <f t="shared" si="108"/>
        <v>0</v>
      </c>
      <c r="BE104" s="415">
        <f t="shared" si="109"/>
        <v>0</v>
      </c>
      <c r="BF104" s="433"/>
      <c r="BG104" s="433"/>
      <c r="BH104" s="433">
        <v>0</v>
      </c>
      <c r="BI104" s="433"/>
      <c r="BJ104" s="433"/>
      <c r="BK104" s="433"/>
      <c r="BL104" s="433"/>
      <c r="BM104" s="433"/>
      <c r="BN104" s="433"/>
      <c r="BO104" s="434"/>
      <c r="BP104" s="434"/>
      <c r="BQ104" s="434"/>
      <c r="BR104" s="433"/>
      <c r="BS104" s="433"/>
      <c r="BT104" s="433"/>
      <c r="BU104" s="433"/>
      <c r="BV104" s="433"/>
      <c r="BW104" s="433"/>
      <c r="BX104" s="433"/>
      <c r="BY104" s="433"/>
      <c r="BZ104" s="433"/>
      <c r="CA104" s="433"/>
      <c r="CB104" s="433"/>
      <c r="CC104" s="433"/>
      <c r="CD104" s="433"/>
      <c r="CE104" s="433"/>
      <c r="CF104" s="433"/>
      <c r="CG104" s="433"/>
      <c r="CH104" s="435"/>
      <c r="CI104" s="435"/>
      <c r="CJ104" s="436">
        <f t="shared" si="110"/>
        <v>0</v>
      </c>
      <c r="CK104" s="433">
        <f t="shared" si="120"/>
        <v>0</v>
      </c>
      <c r="CL104" s="433">
        <f t="shared" si="121"/>
        <v>0</v>
      </c>
      <c r="CM104" s="437">
        <f t="shared" si="111"/>
        <v>0</v>
      </c>
      <c r="CN104" s="438">
        <f t="shared" si="112"/>
        <v>0</v>
      </c>
      <c r="CO104" s="439">
        <f t="shared" si="113"/>
        <v>0</v>
      </c>
      <c r="CP104" s="438">
        <f t="shared" si="114"/>
        <v>0</v>
      </c>
      <c r="CQ104" s="440"/>
      <c r="CR104" s="440"/>
      <c r="CS104" s="440"/>
      <c r="CT104" s="440"/>
      <c r="CU104" s="440"/>
      <c r="CV104" s="440"/>
      <c r="CW104" s="440"/>
      <c r="CX104" s="441"/>
      <c r="CY104" s="441"/>
      <c r="CZ104" s="441"/>
      <c r="DA104" s="440"/>
      <c r="DB104" s="440"/>
      <c r="DC104" s="440"/>
      <c r="DD104" s="440"/>
      <c r="DE104" s="440"/>
      <c r="DF104" s="440"/>
      <c r="DG104" s="440"/>
      <c r="DH104" s="440"/>
      <c r="DI104" s="440"/>
      <c r="DJ104" s="440"/>
      <c r="DK104" s="440"/>
      <c r="DL104" s="440"/>
      <c r="DM104" s="440"/>
      <c r="DN104" s="440"/>
      <c r="DO104" s="440"/>
      <c r="DP104" s="440"/>
      <c r="DQ104" s="425">
        <f t="shared" si="115"/>
        <v>0</v>
      </c>
      <c r="DR104" s="442"/>
      <c r="DS104" s="442"/>
      <c r="DT104" s="440">
        <f t="shared" si="122"/>
        <v>0</v>
      </c>
      <c r="DU104" s="440">
        <f t="shared" si="123"/>
        <v>1</v>
      </c>
      <c r="DV104" s="440">
        <f t="shared" si="124"/>
        <v>2</v>
      </c>
      <c r="DW104" s="440">
        <f t="shared" si="125"/>
        <v>0</v>
      </c>
      <c r="DX104" s="427">
        <f t="shared" si="116"/>
        <v>1</v>
      </c>
      <c r="DY104" s="428" t="e">
        <f t="shared" si="117"/>
        <v>#DIV/0!</v>
      </c>
      <c r="DZ104" s="518"/>
      <c r="EA104" s="518"/>
      <c r="EB104" s="518"/>
      <c r="EC104" s="518"/>
      <c r="ED104" s="518"/>
      <c r="EE104" s="518"/>
      <c r="EF104" s="518"/>
      <c r="EG104" s="518"/>
      <c r="EH104" s="518"/>
      <c r="EI104" s="518"/>
      <c r="EJ104" s="518"/>
      <c r="EK104" s="518"/>
      <c r="EL104" s="518"/>
      <c r="EM104" s="518"/>
      <c r="EN104" s="518"/>
      <c r="EO104" s="518"/>
      <c r="EP104" s="518"/>
      <c r="EQ104" s="518"/>
      <c r="ER104" s="518"/>
      <c r="ES104" s="518"/>
      <c r="ET104" s="518"/>
      <c r="EU104" s="518"/>
      <c r="EV104" s="518"/>
      <c r="EW104" s="518"/>
      <c r="EX104" s="518"/>
      <c r="EY104" s="518"/>
      <c r="EZ104" s="431">
        <f t="shared" si="118"/>
        <v>0</v>
      </c>
      <c r="FB104" s="445">
        <f t="shared" si="119"/>
        <v>0</v>
      </c>
    </row>
    <row r="105" spans="1:158" s="395" customFormat="1">
      <c r="A105" s="446">
        <v>94</v>
      </c>
      <c r="B105" s="446" t="str">
        <f>[1]เตรียมข้อมูล!B98</f>
        <v>วัดควนเคี่ยม</v>
      </c>
      <c r="C105" s="446" t="str">
        <f>[1]เตรียมข้อมูล!C98</f>
        <v>ป่าบอน</v>
      </c>
      <c r="D105" s="446"/>
      <c r="E105" s="384">
        <v>35</v>
      </c>
      <c r="F105" s="384">
        <v>4</v>
      </c>
      <c r="G105" s="384" t="s">
        <v>104</v>
      </c>
      <c r="H105" s="446">
        <v>13</v>
      </c>
      <c r="I105" s="447">
        <f t="shared" ref="I105:I136" si="126">IF(H105=0,0,IF(H105&lt;10,1,IF(MOD(H105,30)&lt;10,ROUNDDOWN(H105/30,0),ROUNDUP(H105/30,0))))</f>
        <v>1</v>
      </c>
      <c r="J105" s="446">
        <v>14</v>
      </c>
      <c r="K105" s="447">
        <f t="shared" ref="K105:K136" si="127">IF(J105=0,0,IF(J105&lt;10,1,IF(MOD(J105,30)&lt;10,ROUNDDOWN(J105/30,0),ROUNDUP(J105/30,0))))</f>
        <v>1</v>
      </c>
      <c r="L105" s="446">
        <v>9</v>
      </c>
      <c r="M105" s="447">
        <f t="shared" ref="M105:M136" si="128">IF(L105=0,0,IF(L105&lt;10,1,IF(MOD(L105,40)&lt;10,ROUNDDOWN(L105/40,0),ROUNDUP(L105/40,0))))</f>
        <v>1</v>
      </c>
      <c r="N105" s="446">
        <v>13</v>
      </c>
      <c r="O105" s="447">
        <f t="shared" ref="O105:O136" si="129">IF(N105=0,0,IF(N105&lt;10,1,IF(MOD(N105,40)&lt;10,ROUNDDOWN(N105/40,0),ROUNDUP(N105/40,0))))</f>
        <v>1</v>
      </c>
      <c r="P105" s="446">
        <v>13</v>
      </c>
      <c r="Q105" s="447">
        <f t="shared" ref="Q105:Q136" si="130">IF(P105=0,0,IF(P105&lt;10,1,IF(MOD(P105,40)&lt;10,ROUNDDOWN(P105/40,0),ROUNDUP(P105/40,0))))</f>
        <v>1</v>
      </c>
      <c r="R105" s="446">
        <v>10</v>
      </c>
      <c r="S105" s="447">
        <f t="shared" ref="S105:S136" si="131">IF(R105=0,0,IF(R105&lt;10,1,IF(MOD(R105,40)&lt;10,ROUNDDOWN(R105/40,0),ROUNDUP(R105/40,0))))</f>
        <v>1</v>
      </c>
      <c r="T105" s="446">
        <v>13</v>
      </c>
      <c r="U105" s="447">
        <f t="shared" ref="U105:U136" si="132">IF(T105=0,0,IF(T105&lt;10,1,IF(MOD(T105,40)&lt;10,ROUNDDOWN(T105/40,0),ROUNDUP(T105/40,0))))</f>
        <v>1</v>
      </c>
      <c r="V105" s="446">
        <v>15</v>
      </c>
      <c r="W105" s="447">
        <f t="shared" ref="W105:W136" si="133">IF(V105=0,0,IF(V105&lt;10,1,IF(MOD(V105,40)&lt;10,ROUNDDOWN(V105/40,0),ROUNDUP(V105/40,0))))</f>
        <v>1</v>
      </c>
      <c r="X105" s="448">
        <v>0</v>
      </c>
      <c r="Y105" s="447">
        <f t="shared" ref="Y105:Y136" si="134">IF(X105=0,0,IF(X105&lt;10,1,IF(MOD(X105,40)&lt;10,ROUNDDOWN(X105/40,0),ROUNDUP(X105/40,0))))</f>
        <v>0</v>
      </c>
      <c r="Z105" s="448">
        <v>0</v>
      </c>
      <c r="AA105" s="447">
        <f t="shared" ref="AA105:AA136" si="135">IF(Z105=0,0,IF(Z105&lt;10,1,IF(MOD(Z105,40)&lt;10,ROUNDDOWN(Z105/40,0),ROUNDUP(Z105/40,0))))</f>
        <v>0</v>
      </c>
      <c r="AB105" s="448">
        <v>0</v>
      </c>
      <c r="AC105" s="447">
        <f t="shared" ref="AC105:AC136" si="136">IF(AB105=0,0,IF(AB105&lt;10,1,IF(MOD(AB105,40)&lt;10,ROUNDDOWN(AB105/40,0),ROUNDUP(AB105/40,0))))</f>
        <v>0</v>
      </c>
      <c r="AD105" s="448"/>
      <c r="AE105" s="449"/>
      <c r="AF105" s="448"/>
      <c r="AG105" s="449"/>
      <c r="AH105" s="448"/>
      <c r="AI105" s="449"/>
      <c r="AJ105" s="450">
        <f t="shared" ref="AJ105:AJ136" si="137">SUM(H105)+T105+V105+X105+Z105+AB105+AD105+AF105+AH105+J105+L105+N105+P105+R105</f>
        <v>100</v>
      </c>
      <c r="AK105" s="451">
        <f t="shared" ref="AK105:AK136" si="138">SUM(I105+U105+W105+Y105+AA105+AC105+AE105+AG105+AI105+K105+M105+O105+Q105+S105)</f>
        <v>8</v>
      </c>
      <c r="AL105" s="446">
        <v>1</v>
      </c>
      <c r="AM105" s="446">
        <v>8</v>
      </c>
      <c r="AN105" s="451">
        <f t="shared" ref="AN105:AN136" si="139">SUM(AL105:AM105)</f>
        <v>9</v>
      </c>
      <c r="AO105" s="493">
        <f t="shared" ref="AO105:AO136" si="140">IF(AJ105&lt;=0,0,IF(AJ105&lt;=359,1,IF(AJ105&lt;=719,2,IF(AJ105&lt;=1079,3,IF(AJ105&lt;=1679,4,IF(AJ105&lt;=1680,5,IF(AJ105&lt;=1680,1,5)))))))</f>
        <v>1</v>
      </c>
      <c r="AP105" s="498">
        <f>IF((H105+J105+L105+N105+P105+R105+T105+V105)&lt;=0,0,IF((H105+J105+L105+N105+P105+R105+T105+V105)&lt;=20,1,IF((H105+J105+L105+N105+P105+R105+T105+V105)&lt;=40,2,IF((H105+J105+L105+N105+P105+R105+T105+V105)&lt;=60,3,IF((H105+J105+L105+N105+P105+R105+T105+V105)&lt;=80,4,IF((H105+J105+L105+N105+P105+R105+T105+V105)&lt;=100,5,IF((H105+J105+L105+N105+P105+R105+T105+V105)&lt;=120,6,0)))))))+((Y105+AA105+AC105+AE105+AG105+AI105)*2)</f>
        <v>5</v>
      </c>
      <c r="AQ105" s="495">
        <f t="shared" ref="AQ105:AQ136" si="141">SUM(AO105:AP105)</f>
        <v>6</v>
      </c>
      <c r="AR105" s="496">
        <f t="shared" ref="AR105:AR136" si="142">SUM(AL105)-AO105</f>
        <v>0</v>
      </c>
      <c r="AS105" s="496">
        <f t="shared" ref="AS105:AS136" si="143">SUM(AM105)-AP105</f>
        <v>3</v>
      </c>
      <c r="AT105" s="496">
        <f t="shared" ref="AT105:AT136" si="144">SUM(AN105)-AQ105</f>
        <v>3</v>
      </c>
      <c r="AU105" s="497">
        <f t="shared" ref="AU105:AU136" si="145">SUM(AT105)/AQ105*100</f>
        <v>50</v>
      </c>
      <c r="AV105" s="446"/>
      <c r="AW105" s="446"/>
      <c r="AX105" s="446"/>
      <c r="AY105" s="446"/>
      <c r="AZ105" s="451">
        <f t="shared" ref="AZ105:AZ136" si="146">SUM(AT105)-AV105-AW105+AX105+AY105</f>
        <v>3</v>
      </c>
      <c r="BA105" s="455">
        <f t="shared" si="107"/>
        <v>50</v>
      </c>
      <c r="BB105" s="446"/>
      <c r="BC105" s="415"/>
      <c r="BD105" s="415">
        <f t="shared" si="108"/>
        <v>1</v>
      </c>
      <c r="BE105" s="415">
        <f t="shared" si="109"/>
        <v>5</v>
      </c>
      <c r="BF105" s="433"/>
      <c r="BG105" s="433"/>
      <c r="BH105" s="433">
        <v>1</v>
      </c>
      <c r="BI105" s="433">
        <v>2</v>
      </c>
      <c r="BJ105" s="433">
        <v>1</v>
      </c>
      <c r="BK105" s="433">
        <v>1</v>
      </c>
      <c r="BL105" s="433">
        <v>1</v>
      </c>
      <c r="BM105" s="433"/>
      <c r="BN105" s="433">
        <v>1</v>
      </c>
      <c r="BO105" s="434"/>
      <c r="BP105" s="434"/>
      <c r="BQ105" s="434"/>
      <c r="BR105" s="433">
        <v>1</v>
      </c>
      <c r="BS105" s="433"/>
      <c r="BT105" s="433"/>
      <c r="BU105" s="433"/>
      <c r="BV105" s="433"/>
      <c r="BW105" s="433"/>
      <c r="BX105" s="433"/>
      <c r="BY105" s="433"/>
      <c r="BZ105" s="433"/>
      <c r="CA105" s="433">
        <v>1</v>
      </c>
      <c r="CB105" s="433"/>
      <c r="CC105" s="433"/>
      <c r="CD105" s="433"/>
      <c r="CE105" s="433"/>
      <c r="CF105" s="433"/>
      <c r="CG105" s="433"/>
      <c r="CH105" s="435">
        <v>0</v>
      </c>
      <c r="CI105" s="435"/>
      <c r="CJ105" s="436">
        <f t="shared" si="110"/>
        <v>9</v>
      </c>
      <c r="CK105" s="433">
        <f t="shared" si="120"/>
        <v>1</v>
      </c>
      <c r="CL105" s="433">
        <f t="shared" si="121"/>
        <v>5</v>
      </c>
      <c r="CM105" s="437">
        <f t="shared" si="111"/>
        <v>6</v>
      </c>
      <c r="CN105" s="438">
        <f t="shared" si="112"/>
        <v>0</v>
      </c>
      <c r="CO105" s="439">
        <f t="shared" si="113"/>
        <v>3</v>
      </c>
      <c r="CP105" s="438">
        <f t="shared" si="114"/>
        <v>3</v>
      </c>
      <c r="CQ105" s="440"/>
      <c r="CR105" s="440"/>
      <c r="CS105" s="440"/>
      <c r="CT105" s="440"/>
      <c r="CU105" s="440"/>
      <c r="CV105" s="440"/>
      <c r="CW105" s="440"/>
      <c r="CX105" s="441"/>
      <c r="CY105" s="441"/>
      <c r="CZ105" s="441"/>
      <c r="DA105" s="440"/>
      <c r="DB105" s="440"/>
      <c r="DC105" s="440"/>
      <c r="DD105" s="440"/>
      <c r="DE105" s="440"/>
      <c r="DF105" s="440"/>
      <c r="DG105" s="440"/>
      <c r="DH105" s="440"/>
      <c r="DI105" s="440"/>
      <c r="DJ105" s="440"/>
      <c r="DK105" s="440"/>
      <c r="DL105" s="440"/>
      <c r="DM105" s="440"/>
      <c r="DN105" s="440"/>
      <c r="DO105" s="440"/>
      <c r="DP105" s="440"/>
      <c r="DQ105" s="425">
        <f t="shared" si="115"/>
        <v>0</v>
      </c>
      <c r="DR105" s="442"/>
      <c r="DS105" s="442"/>
      <c r="DT105" s="440">
        <f t="shared" si="122"/>
        <v>0</v>
      </c>
      <c r="DU105" s="440">
        <f t="shared" si="123"/>
        <v>0</v>
      </c>
      <c r="DV105" s="440">
        <f t="shared" si="124"/>
        <v>0</v>
      </c>
      <c r="DW105" s="440">
        <f t="shared" si="125"/>
        <v>0</v>
      </c>
      <c r="DX105" s="427">
        <f t="shared" si="116"/>
        <v>3</v>
      </c>
      <c r="DY105" s="428">
        <f t="shared" si="117"/>
        <v>50</v>
      </c>
      <c r="DZ105" s="518"/>
      <c r="EA105" s="518"/>
      <c r="EB105" s="518"/>
      <c r="EC105" s="518"/>
      <c r="ED105" s="518"/>
      <c r="EE105" s="518"/>
      <c r="EF105" s="518"/>
      <c r="EG105" s="518"/>
      <c r="EH105" s="518"/>
      <c r="EI105" s="518"/>
      <c r="EJ105" s="518"/>
      <c r="EK105" s="518"/>
      <c r="EL105" s="518"/>
      <c r="EM105" s="518"/>
      <c r="EN105" s="518"/>
      <c r="EO105" s="518"/>
      <c r="EP105" s="518"/>
      <c r="EQ105" s="518"/>
      <c r="ER105" s="518"/>
      <c r="ES105" s="518"/>
      <c r="ET105" s="518"/>
      <c r="EU105" s="518"/>
      <c r="EV105" s="518"/>
      <c r="EW105" s="518"/>
      <c r="EX105" s="518"/>
      <c r="EY105" s="518"/>
      <c r="EZ105" s="431">
        <f t="shared" si="118"/>
        <v>0</v>
      </c>
      <c r="FB105" s="445">
        <f t="shared" si="119"/>
        <v>0</v>
      </c>
    </row>
    <row r="106" spans="1:158" s="395" customFormat="1">
      <c r="A106" s="446">
        <v>95</v>
      </c>
      <c r="B106" s="446" t="str">
        <f>[1]เตรียมข้อมูล!B99</f>
        <v>บ้านควนแหวง</v>
      </c>
      <c r="C106" s="446" t="str">
        <f>[1]เตรียมข้อมูล!C99</f>
        <v>ป่าบอน</v>
      </c>
      <c r="D106" s="446"/>
      <c r="E106" s="384">
        <v>20</v>
      </c>
      <c r="F106" s="384">
        <v>4</v>
      </c>
      <c r="G106" s="384" t="s">
        <v>104</v>
      </c>
      <c r="H106" s="446">
        <v>36</v>
      </c>
      <c r="I106" s="447">
        <f t="shared" si="126"/>
        <v>1</v>
      </c>
      <c r="J106" s="446">
        <v>30</v>
      </c>
      <c r="K106" s="447">
        <f t="shared" si="127"/>
        <v>1</v>
      </c>
      <c r="L106" s="446">
        <v>33</v>
      </c>
      <c r="M106" s="447">
        <f t="shared" si="128"/>
        <v>1</v>
      </c>
      <c r="N106" s="446">
        <v>32</v>
      </c>
      <c r="O106" s="447">
        <f t="shared" si="129"/>
        <v>1</v>
      </c>
      <c r="P106" s="446">
        <v>42</v>
      </c>
      <c r="Q106" s="447">
        <f t="shared" si="130"/>
        <v>1</v>
      </c>
      <c r="R106" s="446">
        <v>48</v>
      </c>
      <c r="S106" s="447">
        <f t="shared" si="131"/>
        <v>1</v>
      </c>
      <c r="T106" s="446">
        <v>39</v>
      </c>
      <c r="U106" s="447">
        <f t="shared" si="132"/>
        <v>1</v>
      </c>
      <c r="V106" s="446">
        <v>38</v>
      </c>
      <c r="W106" s="447">
        <f t="shared" si="133"/>
        <v>1</v>
      </c>
      <c r="X106" s="448">
        <v>0</v>
      </c>
      <c r="Y106" s="447">
        <f t="shared" si="134"/>
        <v>0</v>
      </c>
      <c r="Z106" s="448">
        <v>0</v>
      </c>
      <c r="AA106" s="447">
        <f t="shared" si="135"/>
        <v>0</v>
      </c>
      <c r="AB106" s="448">
        <v>0</v>
      </c>
      <c r="AC106" s="447">
        <f t="shared" si="136"/>
        <v>0</v>
      </c>
      <c r="AD106" s="448"/>
      <c r="AE106" s="449"/>
      <c r="AF106" s="448"/>
      <c r="AG106" s="449"/>
      <c r="AH106" s="448"/>
      <c r="AI106" s="449"/>
      <c r="AJ106" s="450">
        <f t="shared" si="137"/>
        <v>298</v>
      </c>
      <c r="AK106" s="451">
        <f t="shared" si="138"/>
        <v>8</v>
      </c>
      <c r="AL106" s="446">
        <v>1</v>
      </c>
      <c r="AM106" s="446">
        <v>16</v>
      </c>
      <c r="AN106" s="451">
        <f t="shared" si="139"/>
        <v>17</v>
      </c>
      <c r="AO106" s="493">
        <f t="shared" si="140"/>
        <v>1</v>
      </c>
      <c r="AP106" s="494">
        <f t="shared" ref="AP106:AP119" si="147">ROUND(((((I106+K106)*30)+(H106+J106))/50+(((M106+O106+Q106+U106+W106+S106)*40)+(L106+N106+P106+R106+T106+V106))/50+(Y106+AA106+AC106+AE106+AG106+AI106)*2),0)</f>
        <v>12</v>
      </c>
      <c r="AQ106" s="495">
        <f t="shared" si="141"/>
        <v>13</v>
      </c>
      <c r="AR106" s="496">
        <f t="shared" si="142"/>
        <v>0</v>
      </c>
      <c r="AS106" s="496">
        <f t="shared" si="143"/>
        <v>4</v>
      </c>
      <c r="AT106" s="496">
        <f t="shared" si="144"/>
        <v>4</v>
      </c>
      <c r="AU106" s="497">
        <f t="shared" si="145"/>
        <v>30.76923076923077</v>
      </c>
      <c r="AV106" s="446"/>
      <c r="AW106" s="446"/>
      <c r="AX106" s="446"/>
      <c r="AY106" s="446"/>
      <c r="AZ106" s="451">
        <f t="shared" si="146"/>
        <v>4</v>
      </c>
      <c r="BA106" s="455">
        <f t="shared" si="107"/>
        <v>30.76923076923077</v>
      </c>
      <c r="BB106" s="446"/>
      <c r="BC106" s="415"/>
      <c r="BD106" s="415">
        <f t="shared" si="108"/>
        <v>1</v>
      </c>
      <c r="BE106" s="415">
        <f t="shared" si="109"/>
        <v>0</v>
      </c>
      <c r="BF106" s="433"/>
      <c r="BG106" s="433"/>
      <c r="BH106" s="433">
        <v>1</v>
      </c>
      <c r="BI106" s="433">
        <v>3</v>
      </c>
      <c r="BJ106" s="433"/>
      <c r="BK106" s="433">
        <v>6</v>
      </c>
      <c r="BL106" s="433">
        <v>1</v>
      </c>
      <c r="BM106" s="433"/>
      <c r="BN106" s="433">
        <v>1</v>
      </c>
      <c r="BO106" s="434"/>
      <c r="BP106" s="434"/>
      <c r="BQ106" s="434"/>
      <c r="BR106" s="433"/>
      <c r="BS106" s="433"/>
      <c r="BT106" s="433">
        <v>1</v>
      </c>
      <c r="BU106" s="433"/>
      <c r="BV106" s="433"/>
      <c r="BW106" s="433"/>
      <c r="BX106" s="433"/>
      <c r="BY106" s="433"/>
      <c r="BZ106" s="433"/>
      <c r="CA106" s="433">
        <v>1</v>
      </c>
      <c r="CB106" s="433"/>
      <c r="CC106" s="433">
        <v>1</v>
      </c>
      <c r="CD106" s="433"/>
      <c r="CE106" s="433"/>
      <c r="CF106" s="433">
        <v>0</v>
      </c>
      <c r="CG106" s="433">
        <v>1</v>
      </c>
      <c r="CH106" s="435">
        <v>1</v>
      </c>
      <c r="CI106" s="435"/>
      <c r="CJ106" s="436">
        <f t="shared" si="110"/>
        <v>17</v>
      </c>
      <c r="CK106" s="433">
        <f t="shared" si="120"/>
        <v>1</v>
      </c>
      <c r="CL106" s="433">
        <f t="shared" si="121"/>
        <v>12</v>
      </c>
      <c r="CM106" s="437">
        <f t="shared" si="111"/>
        <v>13</v>
      </c>
      <c r="CN106" s="438">
        <f t="shared" si="112"/>
        <v>0</v>
      </c>
      <c r="CO106" s="439">
        <f t="shared" si="113"/>
        <v>4</v>
      </c>
      <c r="CP106" s="438">
        <f t="shared" si="114"/>
        <v>4</v>
      </c>
      <c r="CQ106" s="440"/>
      <c r="CR106" s="440"/>
      <c r="CS106" s="440"/>
      <c r="CT106" s="440"/>
      <c r="CU106" s="440"/>
      <c r="CV106" s="440"/>
      <c r="CW106" s="440"/>
      <c r="CX106" s="441"/>
      <c r="CY106" s="441"/>
      <c r="CZ106" s="441"/>
      <c r="DA106" s="440"/>
      <c r="DB106" s="440"/>
      <c r="DC106" s="440"/>
      <c r="DD106" s="440"/>
      <c r="DE106" s="440"/>
      <c r="DF106" s="440"/>
      <c r="DG106" s="440"/>
      <c r="DH106" s="440"/>
      <c r="DI106" s="440"/>
      <c r="DJ106" s="440"/>
      <c r="DK106" s="440"/>
      <c r="DL106" s="440"/>
      <c r="DM106" s="440"/>
      <c r="DN106" s="440"/>
      <c r="DO106" s="440"/>
      <c r="DP106" s="440"/>
      <c r="DQ106" s="425">
        <f t="shared" si="115"/>
        <v>0</v>
      </c>
      <c r="DR106" s="442"/>
      <c r="DS106" s="442"/>
      <c r="DT106" s="440">
        <f t="shared" si="122"/>
        <v>0</v>
      </c>
      <c r="DU106" s="440">
        <f t="shared" si="123"/>
        <v>0</v>
      </c>
      <c r="DV106" s="440">
        <f t="shared" si="124"/>
        <v>0</v>
      </c>
      <c r="DW106" s="440">
        <f t="shared" si="125"/>
        <v>0</v>
      </c>
      <c r="DX106" s="427">
        <f t="shared" si="116"/>
        <v>4</v>
      </c>
      <c r="DY106" s="428">
        <f t="shared" si="117"/>
        <v>30.76923076923077</v>
      </c>
      <c r="DZ106" s="518"/>
      <c r="EA106" s="518"/>
      <c r="EB106" s="518"/>
      <c r="EC106" s="518"/>
      <c r="ED106" s="518"/>
      <c r="EE106" s="518"/>
      <c r="EF106" s="518"/>
      <c r="EG106" s="518"/>
      <c r="EH106" s="518"/>
      <c r="EI106" s="518"/>
      <c r="EJ106" s="518"/>
      <c r="EK106" s="518"/>
      <c r="EL106" s="518"/>
      <c r="EM106" s="518"/>
      <c r="EN106" s="518"/>
      <c r="EO106" s="518"/>
      <c r="EP106" s="518"/>
      <c r="EQ106" s="518"/>
      <c r="ER106" s="518"/>
      <c r="ES106" s="518"/>
      <c r="ET106" s="518"/>
      <c r="EU106" s="518"/>
      <c r="EV106" s="518"/>
      <c r="EW106" s="518"/>
      <c r="EX106" s="518"/>
      <c r="EY106" s="518"/>
      <c r="EZ106" s="431">
        <f t="shared" si="118"/>
        <v>0</v>
      </c>
      <c r="FB106" s="445">
        <f t="shared" si="119"/>
        <v>0</v>
      </c>
    </row>
    <row r="107" spans="1:158" s="395" customFormat="1">
      <c r="A107" s="446">
        <v>96</v>
      </c>
      <c r="B107" s="446" t="str">
        <f>[1]เตรียมข้อมูล!B100</f>
        <v>วัดควนเพ็ง</v>
      </c>
      <c r="C107" s="446" t="str">
        <f>[1]เตรียมข้อมูล!C100</f>
        <v>ป่าบอน</v>
      </c>
      <c r="D107" s="446"/>
      <c r="E107" s="384">
        <v>23</v>
      </c>
      <c r="F107" s="384">
        <v>4</v>
      </c>
      <c r="G107" s="384" t="s">
        <v>104</v>
      </c>
      <c r="H107" s="446">
        <v>25</v>
      </c>
      <c r="I107" s="447">
        <f t="shared" si="126"/>
        <v>1</v>
      </c>
      <c r="J107" s="446">
        <v>26</v>
      </c>
      <c r="K107" s="447">
        <f t="shared" si="127"/>
        <v>1</v>
      </c>
      <c r="L107" s="446">
        <v>21</v>
      </c>
      <c r="M107" s="447">
        <f t="shared" si="128"/>
        <v>1</v>
      </c>
      <c r="N107" s="446">
        <v>10</v>
      </c>
      <c r="O107" s="447">
        <f t="shared" si="129"/>
        <v>1</v>
      </c>
      <c r="P107" s="446">
        <v>14</v>
      </c>
      <c r="Q107" s="447">
        <f t="shared" si="130"/>
        <v>1</v>
      </c>
      <c r="R107" s="446">
        <v>25</v>
      </c>
      <c r="S107" s="447">
        <f t="shared" si="131"/>
        <v>1</v>
      </c>
      <c r="T107" s="446">
        <v>25</v>
      </c>
      <c r="U107" s="447">
        <f t="shared" si="132"/>
        <v>1</v>
      </c>
      <c r="V107" s="446">
        <v>15</v>
      </c>
      <c r="W107" s="447">
        <f t="shared" si="133"/>
        <v>1</v>
      </c>
      <c r="X107" s="448">
        <v>0</v>
      </c>
      <c r="Y107" s="447">
        <f t="shared" si="134"/>
        <v>0</v>
      </c>
      <c r="Z107" s="448">
        <v>0</v>
      </c>
      <c r="AA107" s="447">
        <f t="shared" si="135"/>
        <v>0</v>
      </c>
      <c r="AB107" s="448">
        <v>0</v>
      </c>
      <c r="AC107" s="447">
        <f t="shared" si="136"/>
        <v>0</v>
      </c>
      <c r="AD107" s="448"/>
      <c r="AE107" s="449"/>
      <c r="AF107" s="448"/>
      <c r="AG107" s="449"/>
      <c r="AH107" s="448"/>
      <c r="AI107" s="449"/>
      <c r="AJ107" s="450">
        <f t="shared" si="137"/>
        <v>161</v>
      </c>
      <c r="AK107" s="451">
        <f t="shared" si="138"/>
        <v>8</v>
      </c>
      <c r="AL107" s="446">
        <v>1</v>
      </c>
      <c r="AM107" s="446">
        <v>10</v>
      </c>
      <c r="AN107" s="451">
        <f t="shared" si="139"/>
        <v>11</v>
      </c>
      <c r="AO107" s="493">
        <f t="shared" si="140"/>
        <v>1</v>
      </c>
      <c r="AP107" s="494">
        <f t="shared" si="147"/>
        <v>9</v>
      </c>
      <c r="AQ107" s="495">
        <f t="shared" si="141"/>
        <v>10</v>
      </c>
      <c r="AR107" s="496">
        <f t="shared" si="142"/>
        <v>0</v>
      </c>
      <c r="AS107" s="496">
        <f t="shared" si="143"/>
        <v>1</v>
      </c>
      <c r="AT107" s="496">
        <f t="shared" si="144"/>
        <v>1</v>
      </c>
      <c r="AU107" s="497">
        <f t="shared" si="145"/>
        <v>10</v>
      </c>
      <c r="AV107" s="446"/>
      <c r="AW107" s="446"/>
      <c r="AX107" s="446"/>
      <c r="AY107" s="446"/>
      <c r="AZ107" s="451">
        <f t="shared" si="146"/>
        <v>1</v>
      </c>
      <c r="BA107" s="455">
        <f t="shared" si="107"/>
        <v>10</v>
      </c>
      <c r="BB107" s="446"/>
      <c r="BC107" s="415"/>
      <c r="BD107" s="415">
        <f t="shared" si="108"/>
        <v>1</v>
      </c>
      <c r="BE107" s="415">
        <f t="shared" si="109"/>
        <v>0</v>
      </c>
      <c r="BF107" s="433"/>
      <c r="BG107" s="433"/>
      <c r="BH107" s="433">
        <v>0</v>
      </c>
      <c r="BI107" s="433">
        <v>2</v>
      </c>
      <c r="BJ107" s="433">
        <v>3</v>
      </c>
      <c r="BK107" s="433">
        <v>1</v>
      </c>
      <c r="BL107" s="433">
        <v>1</v>
      </c>
      <c r="BM107" s="433"/>
      <c r="BN107" s="433">
        <v>1</v>
      </c>
      <c r="BO107" s="434"/>
      <c r="BP107" s="434"/>
      <c r="BQ107" s="434"/>
      <c r="BR107" s="433">
        <v>1</v>
      </c>
      <c r="BS107" s="433"/>
      <c r="BT107" s="433"/>
      <c r="BU107" s="433"/>
      <c r="BV107" s="433"/>
      <c r="BW107" s="433"/>
      <c r="BX107" s="433"/>
      <c r="BY107" s="433"/>
      <c r="BZ107" s="433">
        <v>1</v>
      </c>
      <c r="CA107" s="433">
        <v>2</v>
      </c>
      <c r="CB107" s="433"/>
      <c r="CC107" s="433"/>
      <c r="CD107" s="433"/>
      <c r="CE107" s="433"/>
      <c r="CF107" s="433"/>
      <c r="CG107" s="433"/>
      <c r="CH107" s="435">
        <v>0</v>
      </c>
      <c r="CI107" s="435"/>
      <c r="CJ107" s="436">
        <f t="shared" si="110"/>
        <v>12</v>
      </c>
      <c r="CK107" s="433">
        <f t="shared" si="120"/>
        <v>1</v>
      </c>
      <c r="CL107" s="433">
        <f t="shared" si="121"/>
        <v>9</v>
      </c>
      <c r="CM107" s="437">
        <f t="shared" si="111"/>
        <v>10</v>
      </c>
      <c r="CN107" s="438">
        <f t="shared" si="112"/>
        <v>-1</v>
      </c>
      <c r="CO107" s="439">
        <f t="shared" si="113"/>
        <v>3</v>
      </c>
      <c r="CP107" s="438">
        <f t="shared" si="114"/>
        <v>2</v>
      </c>
      <c r="CQ107" s="440"/>
      <c r="CR107" s="440"/>
      <c r="CS107" s="440"/>
      <c r="CT107" s="440"/>
      <c r="CU107" s="440"/>
      <c r="CV107" s="440"/>
      <c r="CW107" s="440"/>
      <c r="CX107" s="441"/>
      <c r="CY107" s="441"/>
      <c r="CZ107" s="441"/>
      <c r="DA107" s="440"/>
      <c r="DB107" s="440"/>
      <c r="DC107" s="440"/>
      <c r="DD107" s="440"/>
      <c r="DE107" s="440"/>
      <c r="DF107" s="440"/>
      <c r="DG107" s="440"/>
      <c r="DH107" s="440"/>
      <c r="DI107" s="440"/>
      <c r="DJ107" s="440"/>
      <c r="DK107" s="440"/>
      <c r="DL107" s="440"/>
      <c r="DM107" s="440"/>
      <c r="DN107" s="440"/>
      <c r="DO107" s="440"/>
      <c r="DP107" s="440"/>
      <c r="DQ107" s="425">
        <f t="shared" si="115"/>
        <v>0</v>
      </c>
      <c r="DR107" s="442"/>
      <c r="DS107" s="442"/>
      <c r="DT107" s="440">
        <f t="shared" si="122"/>
        <v>0</v>
      </c>
      <c r="DU107" s="440">
        <f t="shared" si="123"/>
        <v>0</v>
      </c>
      <c r="DV107" s="440">
        <f t="shared" si="124"/>
        <v>0</v>
      </c>
      <c r="DW107" s="440">
        <f t="shared" si="125"/>
        <v>0</v>
      </c>
      <c r="DX107" s="427">
        <f t="shared" si="116"/>
        <v>2</v>
      </c>
      <c r="DY107" s="428">
        <f t="shared" si="117"/>
        <v>20</v>
      </c>
      <c r="DZ107" s="518"/>
      <c r="EA107" s="518"/>
      <c r="EB107" s="518"/>
      <c r="EC107" s="518"/>
      <c r="ED107" s="518"/>
      <c r="EE107" s="518"/>
      <c r="EF107" s="518"/>
      <c r="EG107" s="518"/>
      <c r="EH107" s="518"/>
      <c r="EI107" s="518"/>
      <c r="EJ107" s="518"/>
      <c r="EK107" s="518"/>
      <c r="EL107" s="518"/>
      <c r="EM107" s="518"/>
      <c r="EN107" s="518"/>
      <c r="EO107" s="518"/>
      <c r="EP107" s="518"/>
      <c r="EQ107" s="518"/>
      <c r="ER107" s="518"/>
      <c r="ES107" s="518"/>
      <c r="ET107" s="518"/>
      <c r="EU107" s="518"/>
      <c r="EV107" s="518"/>
      <c r="EW107" s="518"/>
      <c r="EX107" s="518"/>
      <c r="EY107" s="518"/>
      <c r="EZ107" s="431">
        <f t="shared" si="118"/>
        <v>0</v>
      </c>
      <c r="FB107" s="445">
        <f t="shared" si="119"/>
        <v>0</v>
      </c>
    </row>
    <row r="108" spans="1:158" s="395" customFormat="1">
      <c r="A108" s="446">
        <v>97</v>
      </c>
      <c r="B108" s="446" t="str">
        <f>[1]เตรียมข้อมูล!B101</f>
        <v>วัดป่าบอนต่ำ</v>
      </c>
      <c r="C108" s="446" t="str">
        <f>[1]เตรียมข้อมูล!C101</f>
        <v>ป่าบอน</v>
      </c>
      <c r="D108" s="446"/>
      <c r="E108" s="384">
        <v>23</v>
      </c>
      <c r="F108" s="384">
        <v>4</v>
      </c>
      <c r="G108" s="384" t="s">
        <v>104</v>
      </c>
      <c r="H108" s="446">
        <v>45</v>
      </c>
      <c r="I108" s="447">
        <f t="shared" si="126"/>
        <v>2</v>
      </c>
      <c r="J108" s="446">
        <v>36</v>
      </c>
      <c r="K108" s="447">
        <f t="shared" si="127"/>
        <v>1</v>
      </c>
      <c r="L108" s="446">
        <v>28</v>
      </c>
      <c r="M108" s="447">
        <f t="shared" si="128"/>
        <v>1</v>
      </c>
      <c r="N108" s="446">
        <v>38</v>
      </c>
      <c r="O108" s="447">
        <f t="shared" si="129"/>
        <v>1</v>
      </c>
      <c r="P108" s="446">
        <v>36</v>
      </c>
      <c r="Q108" s="447">
        <f t="shared" si="130"/>
        <v>1</v>
      </c>
      <c r="R108" s="446">
        <v>45</v>
      </c>
      <c r="S108" s="447">
        <f t="shared" si="131"/>
        <v>1</v>
      </c>
      <c r="T108" s="446">
        <v>48</v>
      </c>
      <c r="U108" s="447">
        <f t="shared" si="132"/>
        <v>1</v>
      </c>
      <c r="V108" s="446">
        <v>35</v>
      </c>
      <c r="W108" s="447">
        <f t="shared" si="133"/>
        <v>1</v>
      </c>
      <c r="X108" s="448">
        <v>0</v>
      </c>
      <c r="Y108" s="447">
        <f t="shared" si="134"/>
        <v>0</v>
      </c>
      <c r="Z108" s="448">
        <v>0</v>
      </c>
      <c r="AA108" s="447">
        <f t="shared" si="135"/>
        <v>0</v>
      </c>
      <c r="AB108" s="448">
        <v>0</v>
      </c>
      <c r="AC108" s="447">
        <f t="shared" si="136"/>
        <v>0</v>
      </c>
      <c r="AD108" s="448"/>
      <c r="AE108" s="449"/>
      <c r="AF108" s="448"/>
      <c r="AG108" s="449"/>
      <c r="AH108" s="448"/>
      <c r="AI108" s="449"/>
      <c r="AJ108" s="450">
        <f t="shared" si="137"/>
        <v>311</v>
      </c>
      <c r="AK108" s="451">
        <f t="shared" si="138"/>
        <v>9</v>
      </c>
      <c r="AL108" s="446">
        <v>2</v>
      </c>
      <c r="AM108" s="446">
        <v>12</v>
      </c>
      <c r="AN108" s="451">
        <f t="shared" si="139"/>
        <v>14</v>
      </c>
      <c r="AO108" s="493">
        <f t="shared" si="140"/>
        <v>1</v>
      </c>
      <c r="AP108" s="494">
        <f t="shared" si="147"/>
        <v>13</v>
      </c>
      <c r="AQ108" s="495">
        <f t="shared" si="141"/>
        <v>14</v>
      </c>
      <c r="AR108" s="496">
        <f t="shared" si="142"/>
        <v>1</v>
      </c>
      <c r="AS108" s="496">
        <f t="shared" si="143"/>
        <v>-1</v>
      </c>
      <c r="AT108" s="496">
        <f t="shared" si="144"/>
        <v>0</v>
      </c>
      <c r="AU108" s="497">
        <f t="shared" si="145"/>
        <v>0</v>
      </c>
      <c r="AV108" s="446">
        <v>1</v>
      </c>
      <c r="AW108" s="446"/>
      <c r="AX108" s="446"/>
      <c r="AY108" s="446"/>
      <c r="AZ108" s="451">
        <f t="shared" si="146"/>
        <v>-1</v>
      </c>
      <c r="BA108" s="455">
        <f t="shared" ref="BA108:BA136" si="148">SUM(AZ108)/AQ108*100</f>
        <v>-7.1428571428571423</v>
      </c>
      <c r="BB108" s="446"/>
      <c r="BC108" s="415"/>
      <c r="BD108" s="415">
        <f t="shared" ref="BD108:BD136" si="149">IF(AJ108&lt;=0,0,IF(AJ108&lt;=359,1,IF(AJ108&lt;=719,2,IF(AJ108&lt;=1079,3,IF(AJ108&lt;=1679,4,IF(AJ108&lt;=1680,5,IF(AJ108&lt;=1680,1,5)))))))</f>
        <v>1</v>
      </c>
      <c r="BE108" s="415">
        <f t="shared" ref="BE108:BE136" si="150">IF((H108+J108+L108+N108+P108+R108+T108+V108)&lt;=0,0,IF((H108+J108+L108+N108+P108+R108++T108+V108)&lt;=20,1,IF((H108+J108+L108+N108+P108+R108+T108+V108)&lt;=40,2,IF((H108+J108+L108+N108+P108+R108+T108+V108)&lt;=60,3,IF((H108+J108+L108+N108+P108+R108+T108+V108)&lt;=80,4,IF((H108+J108+L108+N108+P108+R108+T108+V108)&lt;=100,5,IF((H108+J108+L108+N108+P108+R108+T108+V108)&lt;=120,6,0)))))))+((Y108+AA108+AC108+AE108+AG108+AI108)*2)</f>
        <v>0</v>
      </c>
      <c r="BF108" s="433"/>
      <c r="BG108" s="433"/>
      <c r="BH108" s="433">
        <v>2</v>
      </c>
      <c r="BI108" s="433">
        <v>3</v>
      </c>
      <c r="BJ108" s="433"/>
      <c r="BK108" s="433">
        <v>2</v>
      </c>
      <c r="BL108" s="433">
        <v>1</v>
      </c>
      <c r="BM108" s="433"/>
      <c r="BN108" s="433">
        <v>1</v>
      </c>
      <c r="BO108" s="434"/>
      <c r="BP108" s="434"/>
      <c r="BQ108" s="434"/>
      <c r="BR108" s="433">
        <v>1</v>
      </c>
      <c r="BS108" s="433">
        <v>1</v>
      </c>
      <c r="BT108" s="433"/>
      <c r="BU108" s="433">
        <v>1</v>
      </c>
      <c r="BV108" s="433"/>
      <c r="BW108" s="433"/>
      <c r="BX108" s="433"/>
      <c r="BY108" s="433"/>
      <c r="BZ108" s="433"/>
      <c r="CA108" s="433">
        <v>1</v>
      </c>
      <c r="CB108" s="433"/>
      <c r="CC108" s="433">
        <v>1</v>
      </c>
      <c r="CD108" s="433"/>
      <c r="CE108" s="433"/>
      <c r="CF108" s="433"/>
      <c r="CG108" s="433"/>
      <c r="CH108" s="435">
        <v>0</v>
      </c>
      <c r="CI108" s="435"/>
      <c r="CJ108" s="436">
        <f t="shared" ref="CJ108:CJ136" si="151">SUM(BH108:CI108)</f>
        <v>14</v>
      </c>
      <c r="CK108" s="433">
        <f t="shared" si="120"/>
        <v>1</v>
      </c>
      <c r="CL108" s="433">
        <f t="shared" si="121"/>
        <v>13</v>
      </c>
      <c r="CM108" s="437">
        <f t="shared" ref="CM108:CM136" si="152">SUM(CK108:CL108)</f>
        <v>14</v>
      </c>
      <c r="CN108" s="438">
        <f t="shared" ref="CN108:CN136" si="153">SUM(BH108)-CK108</f>
        <v>1</v>
      </c>
      <c r="CO108" s="439">
        <f t="shared" ref="CO108:CO136" si="154">SUM(BI108:CI108)-CL108</f>
        <v>-1</v>
      </c>
      <c r="CP108" s="438">
        <f t="shared" ref="CP108:CP136" si="155">SUM(CN108:CO108)</f>
        <v>0</v>
      </c>
      <c r="CQ108" s="440"/>
      <c r="CR108" s="440">
        <v>1</v>
      </c>
      <c r="CS108" s="440"/>
      <c r="CT108" s="440"/>
      <c r="CU108" s="440"/>
      <c r="CV108" s="440"/>
      <c r="CW108" s="440"/>
      <c r="CX108" s="441"/>
      <c r="CY108" s="441"/>
      <c r="CZ108" s="441"/>
      <c r="DA108" s="440"/>
      <c r="DB108" s="440"/>
      <c r="DC108" s="440"/>
      <c r="DD108" s="440"/>
      <c r="DE108" s="440"/>
      <c r="DF108" s="440"/>
      <c r="DG108" s="440"/>
      <c r="DH108" s="440"/>
      <c r="DI108" s="440"/>
      <c r="DJ108" s="440"/>
      <c r="DK108" s="440"/>
      <c r="DL108" s="440"/>
      <c r="DM108" s="440"/>
      <c r="DN108" s="440"/>
      <c r="DO108" s="440"/>
      <c r="DP108" s="440"/>
      <c r="DQ108" s="425">
        <f t="shared" ref="DQ108:DQ136" si="156">SUM(CQ108:DP108)</f>
        <v>1</v>
      </c>
      <c r="DR108" s="442"/>
      <c r="DS108" s="442"/>
      <c r="DT108" s="440">
        <f t="shared" si="122"/>
        <v>1</v>
      </c>
      <c r="DU108" s="440">
        <f t="shared" si="123"/>
        <v>0</v>
      </c>
      <c r="DV108" s="440">
        <f t="shared" si="124"/>
        <v>0</v>
      </c>
      <c r="DW108" s="440">
        <f t="shared" si="125"/>
        <v>0</v>
      </c>
      <c r="DX108" s="427">
        <f t="shared" ref="DX108:DX136" si="157">SUM(CP108)-DT108-DU108+DV108+DW108</f>
        <v>-1</v>
      </c>
      <c r="DY108" s="428">
        <f t="shared" ref="DY108:DY136" si="158">SUM(DX108)/CM108*100</f>
        <v>-7.1428571428571423</v>
      </c>
      <c r="DZ108" s="518">
        <v>1</v>
      </c>
      <c r="EA108" s="518"/>
      <c r="EB108" s="518"/>
      <c r="EC108" s="518"/>
      <c r="ED108" s="518"/>
      <c r="EE108" s="518"/>
      <c r="EF108" s="518"/>
      <c r="EG108" s="518"/>
      <c r="EH108" s="518"/>
      <c r="EI108" s="518"/>
      <c r="EJ108" s="518"/>
      <c r="EK108" s="518"/>
      <c r="EL108" s="518"/>
      <c r="EM108" s="518"/>
      <c r="EN108" s="518"/>
      <c r="EO108" s="518"/>
      <c r="EP108" s="518"/>
      <c r="EQ108" s="518"/>
      <c r="ER108" s="518"/>
      <c r="ES108" s="518"/>
      <c r="ET108" s="518"/>
      <c r="EU108" s="518"/>
      <c r="EV108" s="518"/>
      <c r="EW108" s="518"/>
      <c r="EX108" s="518"/>
      <c r="EY108" s="518"/>
      <c r="EZ108" s="431">
        <f t="shared" ref="EZ108:EZ136" si="159">SUM(DZ108:EY108)</f>
        <v>1</v>
      </c>
      <c r="FB108" s="445">
        <f t="shared" ref="FB108:FB136" si="160">SUM(DT108)-EZ108</f>
        <v>0</v>
      </c>
    </row>
    <row r="109" spans="1:158" s="395" customFormat="1">
      <c r="A109" s="446">
        <v>98</v>
      </c>
      <c r="B109" s="446" t="str">
        <f>[1]เตรียมข้อมูล!B102</f>
        <v>อนุบาลป่าบอน</v>
      </c>
      <c r="C109" s="446" t="str">
        <f>[1]เตรียมข้อมูล!C102</f>
        <v>ป่าบอน</v>
      </c>
      <c r="D109" s="446"/>
      <c r="E109" s="384">
        <v>28</v>
      </c>
      <c r="F109" s="384">
        <v>1</v>
      </c>
      <c r="G109" s="384" t="s">
        <v>104</v>
      </c>
      <c r="H109" s="446">
        <v>111</v>
      </c>
      <c r="I109" s="447">
        <f t="shared" si="126"/>
        <v>4</v>
      </c>
      <c r="J109" s="446">
        <v>91</v>
      </c>
      <c r="K109" s="447">
        <f t="shared" si="127"/>
        <v>3</v>
      </c>
      <c r="L109" s="446">
        <v>103</v>
      </c>
      <c r="M109" s="447">
        <f t="shared" si="128"/>
        <v>3</v>
      </c>
      <c r="N109" s="446">
        <v>100</v>
      </c>
      <c r="O109" s="447">
        <f t="shared" si="129"/>
        <v>3</v>
      </c>
      <c r="P109" s="446">
        <v>94</v>
      </c>
      <c r="Q109" s="447">
        <f t="shared" si="130"/>
        <v>3</v>
      </c>
      <c r="R109" s="446">
        <v>92</v>
      </c>
      <c r="S109" s="447">
        <f t="shared" si="131"/>
        <v>3</v>
      </c>
      <c r="T109" s="446">
        <v>87</v>
      </c>
      <c r="U109" s="447">
        <f t="shared" si="132"/>
        <v>2</v>
      </c>
      <c r="V109" s="446">
        <v>82</v>
      </c>
      <c r="W109" s="447">
        <f t="shared" si="133"/>
        <v>2</v>
      </c>
      <c r="X109" s="448">
        <v>0</v>
      </c>
      <c r="Y109" s="447">
        <f t="shared" si="134"/>
        <v>0</v>
      </c>
      <c r="Z109" s="448">
        <v>0</v>
      </c>
      <c r="AA109" s="447">
        <f t="shared" si="135"/>
        <v>0</v>
      </c>
      <c r="AB109" s="448">
        <v>0</v>
      </c>
      <c r="AC109" s="447">
        <f t="shared" si="136"/>
        <v>0</v>
      </c>
      <c r="AD109" s="448"/>
      <c r="AE109" s="449"/>
      <c r="AF109" s="448"/>
      <c r="AG109" s="449"/>
      <c r="AH109" s="448"/>
      <c r="AI109" s="449"/>
      <c r="AJ109" s="450">
        <f t="shared" si="137"/>
        <v>760</v>
      </c>
      <c r="AK109" s="451">
        <f t="shared" si="138"/>
        <v>23</v>
      </c>
      <c r="AL109" s="446">
        <v>3</v>
      </c>
      <c r="AM109" s="446">
        <v>31</v>
      </c>
      <c r="AN109" s="451">
        <f t="shared" si="139"/>
        <v>34</v>
      </c>
      <c r="AO109" s="493">
        <f t="shared" si="140"/>
        <v>3</v>
      </c>
      <c r="AP109" s="494">
        <f t="shared" si="147"/>
        <v>32</v>
      </c>
      <c r="AQ109" s="495">
        <f t="shared" si="141"/>
        <v>35</v>
      </c>
      <c r="AR109" s="496">
        <f t="shared" si="142"/>
        <v>0</v>
      </c>
      <c r="AS109" s="496">
        <f t="shared" si="143"/>
        <v>-1</v>
      </c>
      <c r="AT109" s="496">
        <f t="shared" si="144"/>
        <v>-1</v>
      </c>
      <c r="AU109" s="497">
        <f t="shared" si="145"/>
        <v>-2.8571428571428572</v>
      </c>
      <c r="AV109" s="446">
        <v>1</v>
      </c>
      <c r="AW109" s="446"/>
      <c r="AX109" s="446"/>
      <c r="AY109" s="446"/>
      <c r="AZ109" s="451">
        <f t="shared" si="146"/>
        <v>-2</v>
      </c>
      <c r="BA109" s="455">
        <f t="shared" si="148"/>
        <v>-5.7142857142857144</v>
      </c>
      <c r="BB109" s="446"/>
      <c r="BC109" s="415"/>
      <c r="BD109" s="415">
        <f t="shared" si="149"/>
        <v>3</v>
      </c>
      <c r="BE109" s="415">
        <f t="shared" si="150"/>
        <v>0</v>
      </c>
      <c r="BF109" s="433"/>
      <c r="BG109" s="433"/>
      <c r="BH109" s="433">
        <v>3</v>
      </c>
      <c r="BI109" s="433">
        <v>7</v>
      </c>
      <c r="BJ109" s="433"/>
      <c r="BK109" s="433">
        <v>11</v>
      </c>
      <c r="BL109" s="433">
        <v>4</v>
      </c>
      <c r="BM109" s="433"/>
      <c r="BN109" s="433">
        <v>2</v>
      </c>
      <c r="BO109" s="434"/>
      <c r="BP109" s="434"/>
      <c r="BQ109" s="434"/>
      <c r="BR109" s="433">
        <v>1</v>
      </c>
      <c r="BS109" s="433">
        <v>1</v>
      </c>
      <c r="BT109" s="433"/>
      <c r="BU109" s="433">
        <v>1</v>
      </c>
      <c r="BV109" s="433"/>
      <c r="BW109" s="433"/>
      <c r="BX109" s="433"/>
      <c r="BY109" s="433"/>
      <c r="BZ109" s="433"/>
      <c r="CA109" s="433">
        <v>2</v>
      </c>
      <c r="CB109" s="433"/>
      <c r="CC109" s="433"/>
      <c r="CD109" s="433"/>
      <c r="CE109" s="433"/>
      <c r="CF109" s="433"/>
      <c r="CG109" s="433"/>
      <c r="CH109" s="435">
        <v>0</v>
      </c>
      <c r="CI109" s="435"/>
      <c r="CJ109" s="436">
        <f t="shared" si="151"/>
        <v>32</v>
      </c>
      <c r="CK109" s="433">
        <f t="shared" si="120"/>
        <v>3</v>
      </c>
      <c r="CL109" s="433">
        <f t="shared" si="121"/>
        <v>32</v>
      </c>
      <c r="CM109" s="437">
        <f t="shared" si="152"/>
        <v>35</v>
      </c>
      <c r="CN109" s="438">
        <f t="shared" si="153"/>
        <v>0</v>
      </c>
      <c r="CO109" s="439">
        <f t="shared" si="154"/>
        <v>-3</v>
      </c>
      <c r="CP109" s="438">
        <f t="shared" si="155"/>
        <v>-3</v>
      </c>
      <c r="CQ109" s="440"/>
      <c r="CR109" s="524">
        <v>1</v>
      </c>
      <c r="CS109" s="440"/>
      <c r="CT109" s="440"/>
      <c r="CU109" s="440"/>
      <c r="CV109" s="440"/>
      <c r="CW109" s="440"/>
      <c r="CX109" s="441"/>
      <c r="CY109" s="441"/>
      <c r="CZ109" s="441"/>
      <c r="DA109" s="440"/>
      <c r="DB109" s="440"/>
      <c r="DC109" s="440"/>
      <c r="DD109" s="440"/>
      <c r="DE109" s="440"/>
      <c r="DF109" s="440"/>
      <c r="DG109" s="524">
        <v>1</v>
      </c>
      <c r="DH109" s="440"/>
      <c r="DI109" s="440"/>
      <c r="DJ109" s="524">
        <v>1</v>
      </c>
      <c r="DK109" s="440"/>
      <c r="DL109" s="440"/>
      <c r="DM109" s="440"/>
      <c r="DN109" s="440"/>
      <c r="DO109" s="440"/>
      <c r="DP109" s="440"/>
      <c r="DQ109" s="425">
        <f t="shared" si="156"/>
        <v>3</v>
      </c>
      <c r="DR109" s="442"/>
      <c r="DS109" s="442"/>
      <c r="DT109" s="440">
        <f t="shared" si="122"/>
        <v>1</v>
      </c>
      <c r="DU109" s="440">
        <f t="shared" si="123"/>
        <v>0</v>
      </c>
      <c r="DV109" s="440">
        <f t="shared" si="124"/>
        <v>0</v>
      </c>
      <c r="DW109" s="440">
        <f t="shared" si="125"/>
        <v>0</v>
      </c>
      <c r="DX109" s="427">
        <f t="shared" si="157"/>
        <v>-4</v>
      </c>
      <c r="DY109" s="428">
        <f t="shared" si="158"/>
        <v>-11.428571428571429</v>
      </c>
      <c r="DZ109" s="517"/>
      <c r="EA109" s="517"/>
      <c r="EB109" s="517"/>
      <c r="EC109" s="517">
        <v>1</v>
      </c>
      <c r="ED109" s="518"/>
      <c r="EE109" s="518"/>
      <c r="EF109" s="518"/>
      <c r="EG109" s="518"/>
      <c r="EH109" s="518"/>
      <c r="EI109" s="518"/>
      <c r="EJ109" s="518"/>
      <c r="EK109" s="518"/>
      <c r="EL109" s="518"/>
      <c r="EM109" s="518"/>
      <c r="EN109" s="518"/>
      <c r="EO109" s="518"/>
      <c r="EP109" s="518"/>
      <c r="EQ109" s="518"/>
      <c r="ER109" s="518"/>
      <c r="ES109" s="518"/>
      <c r="ET109" s="518"/>
      <c r="EU109" s="518"/>
      <c r="EV109" s="518"/>
      <c r="EW109" s="518"/>
      <c r="EX109" s="518"/>
      <c r="EY109" s="518"/>
      <c r="EZ109" s="431">
        <f t="shared" si="159"/>
        <v>1</v>
      </c>
      <c r="FB109" s="445">
        <f t="shared" si="160"/>
        <v>0</v>
      </c>
    </row>
    <row r="110" spans="1:158" s="395" customFormat="1">
      <c r="A110" s="446">
        <v>99</v>
      </c>
      <c r="B110" s="446" t="str">
        <f>[1]เตรียมข้อมูล!B103</f>
        <v>บ้านห้วยทราย (มิตรภาพที่ 150)</v>
      </c>
      <c r="C110" s="446" t="str">
        <f>[1]เตรียมข้อมูล!C103</f>
        <v>ป่าบอน</v>
      </c>
      <c r="D110" s="446"/>
      <c r="E110" s="384">
        <v>22</v>
      </c>
      <c r="F110" s="384">
        <v>1</v>
      </c>
      <c r="G110" s="384" t="s">
        <v>104</v>
      </c>
      <c r="H110" s="446">
        <v>15</v>
      </c>
      <c r="I110" s="447">
        <f t="shared" si="126"/>
        <v>1</v>
      </c>
      <c r="J110" s="446">
        <v>19</v>
      </c>
      <c r="K110" s="447">
        <f t="shared" si="127"/>
        <v>1</v>
      </c>
      <c r="L110" s="446">
        <v>16</v>
      </c>
      <c r="M110" s="447">
        <f t="shared" si="128"/>
        <v>1</v>
      </c>
      <c r="N110" s="446">
        <v>18</v>
      </c>
      <c r="O110" s="447">
        <f t="shared" si="129"/>
        <v>1</v>
      </c>
      <c r="P110" s="446">
        <v>15</v>
      </c>
      <c r="Q110" s="447">
        <f t="shared" si="130"/>
        <v>1</v>
      </c>
      <c r="R110" s="446">
        <v>12</v>
      </c>
      <c r="S110" s="447">
        <f t="shared" si="131"/>
        <v>1</v>
      </c>
      <c r="T110" s="446">
        <v>17</v>
      </c>
      <c r="U110" s="447">
        <f t="shared" si="132"/>
        <v>1</v>
      </c>
      <c r="V110" s="446">
        <v>20</v>
      </c>
      <c r="W110" s="447">
        <f t="shared" si="133"/>
        <v>1</v>
      </c>
      <c r="X110" s="448">
        <v>0</v>
      </c>
      <c r="Y110" s="447">
        <f t="shared" si="134"/>
        <v>0</v>
      </c>
      <c r="Z110" s="448">
        <v>0</v>
      </c>
      <c r="AA110" s="447">
        <f t="shared" si="135"/>
        <v>0</v>
      </c>
      <c r="AB110" s="448">
        <v>0</v>
      </c>
      <c r="AC110" s="447">
        <f t="shared" si="136"/>
        <v>0</v>
      </c>
      <c r="AD110" s="448"/>
      <c r="AE110" s="449"/>
      <c r="AF110" s="448"/>
      <c r="AG110" s="449"/>
      <c r="AH110" s="448"/>
      <c r="AI110" s="449"/>
      <c r="AJ110" s="450">
        <f t="shared" si="137"/>
        <v>132</v>
      </c>
      <c r="AK110" s="451">
        <f t="shared" si="138"/>
        <v>8</v>
      </c>
      <c r="AL110" s="446">
        <v>1</v>
      </c>
      <c r="AM110" s="446">
        <v>9</v>
      </c>
      <c r="AN110" s="451">
        <f t="shared" si="139"/>
        <v>10</v>
      </c>
      <c r="AO110" s="493">
        <f t="shared" si="140"/>
        <v>1</v>
      </c>
      <c r="AP110" s="494">
        <f t="shared" si="147"/>
        <v>9</v>
      </c>
      <c r="AQ110" s="495">
        <f t="shared" si="141"/>
        <v>10</v>
      </c>
      <c r="AR110" s="496">
        <f t="shared" si="142"/>
        <v>0</v>
      </c>
      <c r="AS110" s="496">
        <f t="shared" si="143"/>
        <v>0</v>
      </c>
      <c r="AT110" s="496">
        <f t="shared" si="144"/>
        <v>0</v>
      </c>
      <c r="AU110" s="497">
        <f t="shared" si="145"/>
        <v>0</v>
      </c>
      <c r="AV110" s="446"/>
      <c r="AW110" s="446"/>
      <c r="AX110" s="446"/>
      <c r="AY110" s="446"/>
      <c r="AZ110" s="451">
        <f t="shared" si="146"/>
        <v>0</v>
      </c>
      <c r="BA110" s="455">
        <f t="shared" si="148"/>
        <v>0</v>
      </c>
      <c r="BB110" s="446"/>
      <c r="BC110" s="415"/>
      <c r="BD110" s="415">
        <f t="shared" si="149"/>
        <v>1</v>
      </c>
      <c r="BE110" s="415">
        <f t="shared" si="150"/>
        <v>0</v>
      </c>
      <c r="BF110" s="433"/>
      <c r="BG110" s="433"/>
      <c r="BH110" s="433">
        <v>1</v>
      </c>
      <c r="BI110" s="433">
        <v>2</v>
      </c>
      <c r="BJ110" s="433"/>
      <c r="BK110" s="433">
        <v>2</v>
      </c>
      <c r="BL110" s="433">
        <v>1</v>
      </c>
      <c r="BM110" s="433"/>
      <c r="BN110" s="433">
        <v>1</v>
      </c>
      <c r="BO110" s="434"/>
      <c r="BP110" s="434"/>
      <c r="BQ110" s="434"/>
      <c r="BR110" s="433"/>
      <c r="BS110" s="433"/>
      <c r="BT110" s="433">
        <v>1</v>
      </c>
      <c r="BU110" s="433"/>
      <c r="BV110" s="433"/>
      <c r="BW110" s="433"/>
      <c r="BX110" s="433"/>
      <c r="BY110" s="433"/>
      <c r="BZ110" s="433"/>
      <c r="CA110" s="433">
        <v>1</v>
      </c>
      <c r="CB110" s="433"/>
      <c r="CC110" s="433">
        <v>1</v>
      </c>
      <c r="CD110" s="433"/>
      <c r="CE110" s="433"/>
      <c r="CF110" s="433"/>
      <c r="CG110" s="433"/>
      <c r="CH110" s="435">
        <v>0</v>
      </c>
      <c r="CI110" s="435"/>
      <c r="CJ110" s="436">
        <f t="shared" si="151"/>
        <v>10</v>
      </c>
      <c r="CK110" s="433">
        <f t="shared" si="120"/>
        <v>1</v>
      </c>
      <c r="CL110" s="433">
        <f t="shared" si="121"/>
        <v>9</v>
      </c>
      <c r="CM110" s="437">
        <f t="shared" si="152"/>
        <v>10</v>
      </c>
      <c r="CN110" s="438">
        <f t="shared" si="153"/>
        <v>0</v>
      </c>
      <c r="CO110" s="439">
        <f t="shared" si="154"/>
        <v>0</v>
      </c>
      <c r="CP110" s="438">
        <f t="shared" si="155"/>
        <v>0</v>
      </c>
      <c r="CQ110" s="440"/>
      <c r="CR110" s="440"/>
      <c r="CS110" s="440"/>
      <c r="CT110" s="440"/>
      <c r="CU110" s="440"/>
      <c r="CV110" s="440"/>
      <c r="CW110" s="440"/>
      <c r="CX110" s="441"/>
      <c r="CY110" s="441"/>
      <c r="CZ110" s="441"/>
      <c r="DA110" s="440"/>
      <c r="DB110" s="440"/>
      <c r="DC110" s="440"/>
      <c r="DD110" s="440"/>
      <c r="DE110" s="440"/>
      <c r="DF110" s="440"/>
      <c r="DG110" s="440"/>
      <c r="DH110" s="440"/>
      <c r="DI110" s="440"/>
      <c r="DJ110" s="440"/>
      <c r="DK110" s="440"/>
      <c r="DL110" s="440"/>
      <c r="DM110" s="440"/>
      <c r="DN110" s="440"/>
      <c r="DO110" s="440"/>
      <c r="DP110" s="440"/>
      <c r="DQ110" s="425">
        <f t="shared" si="156"/>
        <v>0</v>
      </c>
      <c r="DR110" s="442"/>
      <c r="DS110" s="442"/>
      <c r="DT110" s="440">
        <f t="shared" si="122"/>
        <v>0</v>
      </c>
      <c r="DU110" s="440">
        <f t="shared" si="123"/>
        <v>0</v>
      </c>
      <c r="DV110" s="440">
        <f t="shared" si="124"/>
        <v>0</v>
      </c>
      <c r="DW110" s="440">
        <f t="shared" si="125"/>
        <v>0</v>
      </c>
      <c r="DX110" s="427">
        <f t="shared" si="157"/>
        <v>0</v>
      </c>
      <c r="DY110" s="428">
        <f t="shared" si="158"/>
        <v>0</v>
      </c>
      <c r="DZ110" s="518"/>
      <c r="EA110" s="518"/>
      <c r="EB110" s="518"/>
      <c r="EC110" s="518"/>
      <c r="ED110" s="518"/>
      <c r="EE110" s="518"/>
      <c r="EF110" s="518"/>
      <c r="EG110" s="518"/>
      <c r="EH110" s="518"/>
      <c r="EI110" s="518"/>
      <c r="EJ110" s="518"/>
      <c r="EK110" s="518"/>
      <c r="EL110" s="518"/>
      <c r="EM110" s="518"/>
      <c r="EN110" s="518"/>
      <c r="EO110" s="518"/>
      <c r="EP110" s="518"/>
      <c r="EQ110" s="518"/>
      <c r="ER110" s="518"/>
      <c r="ES110" s="518"/>
      <c r="ET110" s="518"/>
      <c r="EU110" s="518"/>
      <c r="EV110" s="518"/>
      <c r="EW110" s="518"/>
      <c r="EX110" s="518"/>
      <c r="EY110" s="518"/>
      <c r="EZ110" s="431">
        <f t="shared" si="159"/>
        <v>0</v>
      </c>
      <c r="FB110" s="445">
        <f t="shared" si="160"/>
        <v>0</v>
      </c>
    </row>
    <row r="111" spans="1:158" s="395" customFormat="1">
      <c r="A111" s="446">
        <v>100</v>
      </c>
      <c r="B111" s="446" t="str">
        <f>[1]เตรียมข้อมูล!B104</f>
        <v>วัดท่าดินแดง</v>
      </c>
      <c r="C111" s="446" t="str">
        <f>[1]เตรียมข้อมูล!C104</f>
        <v>ป่าบอน</v>
      </c>
      <c r="D111" s="446"/>
      <c r="E111" s="384">
        <v>21</v>
      </c>
      <c r="F111" s="384">
        <v>4</v>
      </c>
      <c r="G111" s="384" t="s">
        <v>104</v>
      </c>
      <c r="H111" s="446">
        <v>18</v>
      </c>
      <c r="I111" s="447">
        <f t="shared" si="126"/>
        <v>1</v>
      </c>
      <c r="J111" s="446">
        <v>14</v>
      </c>
      <c r="K111" s="447">
        <f t="shared" si="127"/>
        <v>1</v>
      </c>
      <c r="L111" s="446">
        <v>20</v>
      </c>
      <c r="M111" s="447">
        <f t="shared" si="128"/>
        <v>1</v>
      </c>
      <c r="N111" s="446">
        <v>17</v>
      </c>
      <c r="O111" s="447">
        <f t="shared" si="129"/>
        <v>1</v>
      </c>
      <c r="P111" s="446">
        <v>21</v>
      </c>
      <c r="Q111" s="447">
        <f t="shared" si="130"/>
        <v>1</v>
      </c>
      <c r="R111" s="446">
        <v>17</v>
      </c>
      <c r="S111" s="447">
        <f t="shared" si="131"/>
        <v>1</v>
      </c>
      <c r="T111" s="446">
        <v>18</v>
      </c>
      <c r="U111" s="447">
        <f t="shared" si="132"/>
        <v>1</v>
      </c>
      <c r="V111" s="446">
        <v>11</v>
      </c>
      <c r="W111" s="447">
        <f t="shared" si="133"/>
        <v>1</v>
      </c>
      <c r="X111" s="448">
        <v>0</v>
      </c>
      <c r="Y111" s="447">
        <f t="shared" si="134"/>
        <v>0</v>
      </c>
      <c r="Z111" s="448">
        <v>0</v>
      </c>
      <c r="AA111" s="447">
        <f t="shared" si="135"/>
        <v>0</v>
      </c>
      <c r="AB111" s="448">
        <v>0</v>
      </c>
      <c r="AC111" s="447">
        <f t="shared" si="136"/>
        <v>0</v>
      </c>
      <c r="AD111" s="448"/>
      <c r="AE111" s="449"/>
      <c r="AF111" s="448"/>
      <c r="AG111" s="449"/>
      <c r="AH111" s="448"/>
      <c r="AI111" s="449"/>
      <c r="AJ111" s="450">
        <f t="shared" si="137"/>
        <v>136</v>
      </c>
      <c r="AK111" s="451">
        <f t="shared" si="138"/>
        <v>8</v>
      </c>
      <c r="AL111" s="446">
        <v>1</v>
      </c>
      <c r="AM111" s="446">
        <v>9</v>
      </c>
      <c r="AN111" s="451">
        <f t="shared" si="139"/>
        <v>10</v>
      </c>
      <c r="AO111" s="493">
        <f t="shared" si="140"/>
        <v>1</v>
      </c>
      <c r="AP111" s="494">
        <f t="shared" si="147"/>
        <v>9</v>
      </c>
      <c r="AQ111" s="495">
        <f t="shared" si="141"/>
        <v>10</v>
      </c>
      <c r="AR111" s="496">
        <f t="shared" si="142"/>
        <v>0</v>
      </c>
      <c r="AS111" s="496">
        <f t="shared" si="143"/>
        <v>0</v>
      </c>
      <c r="AT111" s="496">
        <f t="shared" si="144"/>
        <v>0</v>
      </c>
      <c r="AU111" s="497">
        <f t="shared" si="145"/>
        <v>0</v>
      </c>
      <c r="AV111" s="446"/>
      <c r="AW111" s="446"/>
      <c r="AX111" s="446"/>
      <c r="AY111" s="446"/>
      <c r="AZ111" s="451">
        <f t="shared" si="146"/>
        <v>0</v>
      </c>
      <c r="BA111" s="455">
        <f t="shared" si="148"/>
        <v>0</v>
      </c>
      <c r="BB111" s="446"/>
      <c r="BC111" s="415"/>
      <c r="BD111" s="415">
        <f t="shared" si="149"/>
        <v>1</v>
      </c>
      <c r="BE111" s="415">
        <f t="shared" si="150"/>
        <v>0</v>
      </c>
      <c r="BF111" s="433"/>
      <c r="BG111" s="433"/>
      <c r="BH111" s="433">
        <v>1</v>
      </c>
      <c r="BI111" s="433">
        <v>2</v>
      </c>
      <c r="BJ111" s="433">
        <v>2</v>
      </c>
      <c r="BK111" s="433">
        <v>1</v>
      </c>
      <c r="BL111" s="433">
        <v>1</v>
      </c>
      <c r="BM111" s="433"/>
      <c r="BN111" s="433">
        <v>1</v>
      </c>
      <c r="BO111" s="434"/>
      <c r="BP111" s="434"/>
      <c r="BQ111" s="434"/>
      <c r="BR111" s="433"/>
      <c r="BS111" s="433"/>
      <c r="BT111" s="433">
        <v>1</v>
      </c>
      <c r="BU111" s="433"/>
      <c r="BV111" s="433"/>
      <c r="BW111" s="433"/>
      <c r="BX111" s="433"/>
      <c r="BY111" s="433"/>
      <c r="BZ111" s="433"/>
      <c r="CA111" s="433">
        <v>1</v>
      </c>
      <c r="CB111" s="433"/>
      <c r="CC111" s="433"/>
      <c r="CD111" s="433"/>
      <c r="CE111" s="433"/>
      <c r="CF111" s="433"/>
      <c r="CG111" s="433"/>
      <c r="CH111" s="435">
        <v>0</v>
      </c>
      <c r="CI111" s="435"/>
      <c r="CJ111" s="436">
        <f t="shared" si="151"/>
        <v>10</v>
      </c>
      <c r="CK111" s="433">
        <f t="shared" si="120"/>
        <v>1</v>
      </c>
      <c r="CL111" s="433">
        <f t="shared" si="121"/>
        <v>9</v>
      </c>
      <c r="CM111" s="437">
        <f t="shared" si="152"/>
        <v>10</v>
      </c>
      <c r="CN111" s="438">
        <f t="shared" si="153"/>
        <v>0</v>
      </c>
      <c r="CO111" s="439">
        <f t="shared" si="154"/>
        <v>0</v>
      </c>
      <c r="CP111" s="438">
        <f t="shared" si="155"/>
        <v>0</v>
      </c>
      <c r="CQ111" s="440"/>
      <c r="CR111" s="440"/>
      <c r="CS111" s="440"/>
      <c r="CT111" s="440"/>
      <c r="CU111" s="440"/>
      <c r="CV111" s="440"/>
      <c r="CW111" s="440"/>
      <c r="CX111" s="441"/>
      <c r="CY111" s="441"/>
      <c r="CZ111" s="441"/>
      <c r="DA111" s="440"/>
      <c r="DB111" s="440"/>
      <c r="DC111" s="440"/>
      <c r="DD111" s="440"/>
      <c r="DE111" s="440"/>
      <c r="DF111" s="440"/>
      <c r="DG111" s="440"/>
      <c r="DH111" s="440"/>
      <c r="DI111" s="440"/>
      <c r="DJ111" s="440"/>
      <c r="DK111" s="440"/>
      <c r="DL111" s="440"/>
      <c r="DM111" s="440"/>
      <c r="DN111" s="440"/>
      <c r="DO111" s="440"/>
      <c r="DP111" s="440"/>
      <c r="DQ111" s="425">
        <f t="shared" si="156"/>
        <v>0</v>
      </c>
      <c r="DR111" s="442"/>
      <c r="DS111" s="442"/>
      <c r="DT111" s="440">
        <f t="shared" si="122"/>
        <v>0</v>
      </c>
      <c r="DU111" s="440">
        <f t="shared" si="123"/>
        <v>0</v>
      </c>
      <c r="DV111" s="440">
        <f t="shared" si="124"/>
        <v>0</v>
      </c>
      <c r="DW111" s="440">
        <f t="shared" si="125"/>
        <v>0</v>
      </c>
      <c r="DX111" s="427">
        <f t="shared" si="157"/>
        <v>0</v>
      </c>
      <c r="DY111" s="428">
        <f t="shared" si="158"/>
        <v>0</v>
      </c>
      <c r="DZ111" s="518"/>
      <c r="EA111" s="518"/>
      <c r="EB111" s="518"/>
      <c r="EC111" s="518"/>
      <c r="ED111" s="518"/>
      <c r="EE111" s="518"/>
      <c r="EF111" s="518"/>
      <c r="EG111" s="518"/>
      <c r="EH111" s="518"/>
      <c r="EI111" s="518"/>
      <c r="EJ111" s="518"/>
      <c r="EK111" s="518"/>
      <c r="EL111" s="518"/>
      <c r="EM111" s="518"/>
      <c r="EN111" s="518"/>
      <c r="EO111" s="518"/>
      <c r="EP111" s="518"/>
      <c r="EQ111" s="518"/>
      <c r="ER111" s="518"/>
      <c r="ES111" s="518"/>
      <c r="ET111" s="518"/>
      <c r="EU111" s="518"/>
      <c r="EV111" s="518"/>
      <c r="EW111" s="518"/>
      <c r="EX111" s="518"/>
      <c r="EY111" s="518"/>
      <c r="EZ111" s="431">
        <f t="shared" si="159"/>
        <v>0</v>
      </c>
      <c r="FB111" s="445">
        <f t="shared" si="160"/>
        <v>0</v>
      </c>
    </row>
    <row r="112" spans="1:158" s="395" customFormat="1">
      <c r="A112" s="446">
        <v>101</v>
      </c>
      <c r="B112" s="446" t="str">
        <f>[1]เตรียมข้อมูล!B105</f>
        <v>บ้านน้ำตก</v>
      </c>
      <c r="C112" s="446" t="str">
        <f>[1]เตรียมข้อมูล!C105</f>
        <v>ป่าบอน</v>
      </c>
      <c r="D112" s="446"/>
      <c r="E112" s="384">
        <v>22</v>
      </c>
      <c r="F112" s="384">
        <v>4</v>
      </c>
      <c r="G112" s="384" t="s">
        <v>104</v>
      </c>
      <c r="H112" s="446">
        <v>18</v>
      </c>
      <c r="I112" s="447">
        <f t="shared" si="126"/>
        <v>1</v>
      </c>
      <c r="J112" s="446">
        <v>24</v>
      </c>
      <c r="K112" s="447">
        <f t="shared" si="127"/>
        <v>1</v>
      </c>
      <c r="L112" s="446">
        <v>24</v>
      </c>
      <c r="M112" s="447">
        <f t="shared" si="128"/>
        <v>1</v>
      </c>
      <c r="N112" s="446">
        <v>18</v>
      </c>
      <c r="O112" s="447">
        <f t="shared" si="129"/>
        <v>1</v>
      </c>
      <c r="P112" s="446">
        <v>21</v>
      </c>
      <c r="Q112" s="447">
        <f t="shared" si="130"/>
        <v>1</v>
      </c>
      <c r="R112" s="446">
        <v>20</v>
      </c>
      <c r="S112" s="447">
        <f t="shared" si="131"/>
        <v>1</v>
      </c>
      <c r="T112" s="446">
        <v>18</v>
      </c>
      <c r="U112" s="447">
        <f t="shared" si="132"/>
        <v>1</v>
      </c>
      <c r="V112" s="446">
        <v>27</v>
      </c>
      <c r="W112" s="447">
        <f t="shared" si="133"/>
        <v>1</v>
      </c>
      <c r="X112" s="448">
        <v>0</v>
      </c>
      <c r="Y112" s="447">
        <f t="shared" si="134"/>
        <v>0</v>
      </c>
      <c r="Z112" s="448">
        <v>0</v>
      </c>
      <c r="AA112" s="447">
        <f t="shared" si="135"/>
        <v>0</v>
      </c>
      <c r="AB112" s="448">
        <v>0</v>
      </c>
      <c r="AC112" s="447">
        <f t="shared" si="136"/>
        <v>0</v>
      </c>
      <c r="AD112" s="448"/>
      <c r="AE112" s="449"/>
      <c r="AF112" s="448"/>
      <c r="AG112" s="449"/>
      <c r="AH112" s="448"/>
      <c r="AI112" s="449"/>
      <c r="AJ112" s="450">
        <f t="shared" si="137"/>
        <v>170</v>
      </c>
      <c r="AK112" s="451">
        <f t="shared" si="138"/>
        <v>8</v>
      </c>
      <c r="AL112" s="446">
        <v>1</v>
      </c>
      <c r="AM112" s="446">
        <v>10</v>
      </c>
      <c r="AN112" s="451">
        <f t="shared" si="139"/>
        <v>11</v>
      </c>
      <c r="AO112" s="493">
        <f t="shared" si="140"/>
        <v>1</v>
      </c>
      <c r="AP112" s="494">
        <f t="shared" si="147"/>
        <v>9</v>
      </c>
      <c r="AQ112" s="495">
        <f t="shared" si="141"/>
        <v>10</v>
      </c>
      <c r="AR112" s="496">
        <f t="shared" si="142"/>
        <v>0</v>
      </c>
      <c r="AS112" s="496">
        <f t="shared" si="143"/>
        <v>1</v>
      </c>
      <c r="AT112" s="496">
        <f t="shared" si="144"/>
        <v>1</v>
      </c>
      <c r="AU112" s="497">
        <f t="shared" si="145"/>
        <v>10</v>
      </c>
      <c r="AV112" s="446"/>
      <c r="AW112" s="446"/>
      <c r="AX112" s="446"/>
      <c r="AY112" s="446"/>
      <c r="AZ112" s="451">
        <f t="shared" si="146"/>
        <v>1</v>
      </c>
      <c r="BA112" s="455">
        <f t="shared" si="148"/>
        <v>10</v>
      </c>
      <c r="BB112" s="446"/>
      <c r="BC112" s="415"/>
      <c r="BD112" s="415">
        <f t="shared" si="149"/>
        <v>1</v>
      </c>
      <c r="BE112" s="415">
        <f t="shared" si="150"/>
        <v>0</v>
      </c>
      <c r="BF112" s="433"/>
      <c r="BG112" s="433"/>
      <c r="BH112" s="433">
        <v>1</v>
      </c>
      <c r="BI112" s="433">
        <v>2</v>
      </c>
      <c r="BJ112" s="433"/>
      <c r="BK112" s="433">
        <v>4</v>
      </c>
      <c r="BL112" s="433">
        <v>1</v>
      </c>
      <c r="BM112" s="433"/>
      <c r="BN112" s="433">
        <v>1</v>
      </c>
      <c r="BO112" s="434"/>
      <c r="BP112" s="434"/>
      <c r="BQ112" s="434"/>
      <c r="BR112" s="433"/>
      <c r="BS112" s="433"/>
      <c r="BT112" s="433"/>
      <c r="BU112" s="433">
        <v>1</v>
      </c>
      <c r="BV112" s="433"/>
      <c r="BW112" s="433"/>
      <c r="BX112" s="433"/>
      <c r="BY112" s="433"/>
      <c r="BZ112" s="433"/>
      <c r="CA112" s="433">
        <v>1</v>
      </c>
      <c r="CB112" s="433"/>
      <c r="CC112" s="433"/>
      <c r="CD112" s="433"/>
      <c r="CE112" s="433"/>
      <c r="CF112" s="433"/>
      <c r="CG112" s="433"/>
      <c r="CH112" s="435">
        <v>0</v>
      </c>
      <c r="CI112" s="435"/>
      <c r="CJ112" s="436">
        <f t="shared" si="151"/>
        <v>11</v>
      </c>
      <c r="CK112" s="433">
        <f t="shared" si="120"/>
        <v>1</v>
      </c>
      <c r="CL112" s="433">
        <f t="shared" si="121"/>
        <v>9</v>
      </c>
      <c r="CM112" s="437">
        <f t="shared" si="152"/>
        <v>10</v>
      </c>
      <c r="CN112" s="438">
        <f t="shared" si="153"/>
        <v>0</v>
      </c>
      <c r="CO112" s="439">
        <f t="shared" si="154"/>
        <v>1</v>
      </c>
      <c r="CP112" s="438">
        <f t="shared" si="155"/>
        <v>1</v>
      </c>
      <c r="CQ112" s="440"/>
      <c r="CR112" s="440"/>
      <c r="CS112" s="440"/>
      <c r="CT112" s="440"/>
      <c r="CU112" s="440"/>
      <c r="CV112" s="440"/>
      <c r="CW112" s="440"/>
      <c r="CX112" s="441"/>
      <c r="CY112" s="441"/>
      <c r="CZ112" s="441"/>
      <c r="DA112" s="440"/>
      <c r="DB112" s="440"/>
      <c r="DC112" s="440"/>
      <c r="DD112" s="440"/>
      <c r="DE112" s="440"/>
      <c r="DF112" s="440"/>
      <c r="DG112" s="440"/>
      <c r="DH112" s="440"/>
      <c r="DI112" s="440"/>
      <c r="DJ112" s="440"/>
      <c r="DK112" s="440"/>
      <c r="DL112" s="440"/>
      <c r="DM112" s="440"/>
      <c r="DN112" s="440"/>
      <c r="DO112" s="440"/>
      <c r="DP112" s="440"/>
      <c r="DQ112" s="425">
        <f t="shared" si="156"/>
        <v>0</v>
      </c>
      <c r="DR112" s="442"/>
      <c r="DS112" s="442"/>
      <c r="DT112" s="440">
        <f t="shared" si="122"/>
        <v>0</v>
      </c>
      <c r="DU112" s="440">
        <f t="shared" si="123"/>
        <v>0</v>
      </c>
      <c r="DV112" s="440">
        <f t="shared" si="124"/>
        <v>0</v>
      </c>
      <c r="DW112" s="440">
        <f t="shared" si="125"/>
        <v>0</v>
      </c>
      <c r="DX112" s="427">
        <f t="shared" si="157"/>
        <v>1</v>
      </c>
      <c r="DY112" s="428">
        <f t="shared" si="158"/>
        <v>10</v>
      </c>
      <c r="DZ112" s="518"/>
      <c r="EA112" s="518"/>
      <c r="EB112" s="518"/>
      <c r="EC112" s="518"/>
      <c r="ED112" s="518"/>
      <c r="EE112" s="518"/>
      <c r="EF112" s="518"/>
      <c r="EG112" s="518"/>
      <c r="EH112" s="518"/>
      <c r="EI112" s="518"/>
      <c r="EJ112" s="518"/>
      <c r="EK112" s="518"/>
      <c r="EL112" s="518"/>
      <c r="EM112" s="518"/>
      <c r="EN112" s="518"/>
      <c r="EO112" s="518"/>
      <c r="EP112" s="518"/>
      <c r="EQ112" s="518"/>
      <c r="ER112" s="518"/>
      <c r="ES112" s="518"/>
      <c r="ET112" s="518"/>
      <c r="EU112" s="518"/>
      <c r="EV112" s="518"/>
      <c r="EW112" s="518"/>
      <c r="EX112" s="518"/>
      <c r="EY112" s="518"/>
      <c r="EZ112" s="431">
        <f t="shared" si="159"/>
        <v>0</v>
      </c>
      <c r="FB112" s="445">
        <f t="shared" si="160"/>
        <v>0</v>
      </c>
    </row>
    <row r="113" spans="1:158" s="395" customFormat="1">
      <c r="A113" s="446">
        <v>102</v>
      </c>
      <c r="B113" s="446" t="str">
        <f>[1]เตรียมข้อมูล!B106</f>
        <v>วัดโคกตะเคียน</v>
      </c>
      <c r="C113" s="446" t="str">
        <f>[1]เตรียมข้อมูล!C106</f>
        <v>ป่าบอน</v>
      </c>
      <c r="D113" s="446"/>
      <c r="E113" s="384">
        <v>8</v>
      </c>
      <c r="F113" s="384">
        <v>4</v>
      </c>
      <c r="G113" s="384" t="s">
        <v>104</v>
      </c>
      <c r="H113" s="446">
        <v>8</v>
      </c>
      <c r="I113" s="447">
        <f t="shared" si="126"/>
        <v>1</v>
      </c>
      <c r="J113" s="446">
        <v>16</v>
      </c>
      <c r="K113" s="447">
        <f t="shared" si="127"/>
        <v>1</v>
      </c>
      <c r="L113" s="446">
        <v>11</v>
      </c>
      <c r="M113" s="447">
        <f t="shared" si="128"/>
        <v>1</v>
      </c>
      <c r="N113" s="446">
        <v>18</v>
      </c>
      <c r="O113" s="447">
        <f t="shared" si="129"/>
        <v>1</v>
      </c>
      <c r="P113" s="446">
        <v>18</v>
      </c>
      <c r="Q113" s="447">
        <f t="shared" si="130"/>
        <v>1</v>
      </c>
      <c r="R113" s="446">
        <v>18</v>
      </c>
      <c r="S113" s="447">
        <f t="shared" si="131"/>
        <v>1</v>
      </c>
      <c r="T113" s="446">
        <v>19</v>
      </c>
      <c r="U113" s="447">
        <f t="shared" si="132"/>
        <v>1</v>
      </c>
      <c r="V113" s="446">
        <v>22</v>
      </c>
      <c r="W113" s="447">
        <f t="shared" si="133"/>
        <v>1</v>
      </c>
      <c r="X113" s="448">
        <v>0</v>
      </c>
      <c r="Y113" s="447">
        <f t="shared" si="134"/>
        <v>0</v>
      </c>
      <c r="Z113" s="448">
        <v>0</v>
      </c>
      <c r="AA113" s="447">
        <f t="shared" si="135"/>
        <v>0</v>
      </c>
      <c r="AB113" s="448">
        <v>0</v>
      </c>
      <c r="AC113" s="447">
        <f t="shared" si="136"/>
        <v>0</v>
      </c>
      <c r="AD113" s="448"/>
      <c r="AE113" s="449"/>
      <c r="AF113" s="448"/>
      <c r="AG113" s="449"/>
      <c r="AH113" s="448"/>
      <c r="AI113" s="449"/>
      <c r="AJ113" s="450">
        <f t="shared" si="137"/>
        <v>130</v>
      </c>
      <c r="AK113" s="451">
        <f t="shared" si="138"/>
        <v>8</v>
      </c>
      <c r="AL113" s="446">
        <v>1</v>
      </c>
      <c r="AM113" s="446">
        <v>9</v>
      </c>
      <c r="AN113" s="451">
        <f t="shared" si="139"/>
        <v>10</v>
      </c>
      <c r="AO113" s="493">
        <f t="shared" si="140"/>
        <v>1</v>
      </c>
      <c r="AP113" s="494">
        <f t="shared" si="147"/>
        <v>9</v>
      </c>
      <c r="AQ113" s="495">
        <f t="shared" si="141"/>
        <v>10</v>
      </c>
      <c r="AR113" s="496">
        <f t="shared" si="142"/>
        <v>0</v>
      </c>
      <c r="AS113" s="496">
        <f t="shared" si="143"/>
        <v>0</v>
      </c>
      <c r="AT113" s="496">
        <f t="shared" si="144"/>
        <v>0</v>
      </c>
      <c r="AU113" s="497">
        <f t="shared" si="145"/>
        <v>0</v>
      </c>
      <c r="AV113" s="446">
        <v>1</v>
      </c>
      <c r="AW113" s="446">
        <v>1</v>
      </c>
      <c r="AX113" s="446"/>
      <c r="AY113" s="446"/>
      <c r="AZ113" s="451">
        <f t="shared" si="146"/>
        <v>-2</v>
      </c>
      <c r="BA113" s="455">
        <f t="shared" si="148"/>
        <v>-20</v>
      </c>
      <c r="BB113" s="446"/>
      <c r="BC113" s="415"/>
      <c r="BD113" s="415">
        <f t="shared" si="149"/>
        <v>1</v>
      </c>
      <c r="BE113" s="415">
        <f t="shared" si="150"/>
        <v>0</v>
      </c>
      <c r="BF113" s="433"/>
      <c r="BG113" s="433"/>
      <c r="BH113" s="433">
        <v>1</v>
      </c>
      <c r="BI113" s="433">
        <v>1</v>
      </c>
      <c r="BJ113" s="433">
        <v>2</v>
      </c>
      <c r="BK113" s="433">
        <v>2</v>
      </c>
      <c r="BL113" s="433">
        <v>1</v>
      </c>
      <c r="BM113" s="433">
        <v>0</v>
      </c>
      <c r="BN113" s="433">
        <v>0</v>
      </c>
      <c r="BO113" s="434">
        <v>0</v>
      </c>
      <c r="BP113" s="434">
        <v>0</v>
      </c>
      <c r="BQ113" s="434">
        <v>0</v>
      </c>
      <c r="BR113" s="433">
        <v>1</v>
      </c>
      <c r="BS113" s="433">
        <v>0</v>
      </c>
      <c r="BT113" s="433">
        <v>0</v>
      </c>
      <c r="BU113" s="433">
        <v>0</v>
      </c>
      <c r="BV113" s="433">
        <v>0</v>
      </c>
      <c r="BW113" s="433">
        <v>0</v>
      </c>
      <c r="BX113" s="433">
        <v>0</v>
      </c>
      <c r="BY113" s="433">
        <v>0</v>
      </c>
      <c r="BZ113" s="433">
        <v>0</v>
      </c>
      <c r="CA113" s="433">
        <v>1</v>
      </c>
      <c r="CB113" s="433">
        <v>0</v>
      </c>
      <c r="CC113" s="433">
        <v>1</v>
      </c>
      <c r="CD113" s="433">
        <v>0</v>
      </c>
      <c r="CE113" s="433">
        <v>0</v>
      </c>
      <c r="CF113" s="433">
        <v>0</v>
      </c>
      <c r="CG113" s="433">
        <v>0</v>
      </c>
      <c r="CH113" s="435">
        <v>0</v>
      </c>
      <c r="CI113" s="435">
        <v>1</v>
      </c>
      <c r="CJ113" s="436">
        <f t="shared" si="151"/>
        <v>11</v>
      </c>
      <c r="CK113" s="433">
        <f t="shared" si="120"/>
        <v>1</v>
      </c>
      <c r="CL113" s="433">
        <f t="shared" si="121"/>
        <v>9</v>
      </c>
      <c r="CM113" s="437">
        <f t="shared" si="152"/>
        <v>10</v>
      </c>
      <c r="CN113" s="438">
        <f t="shared" si="153"/>
        <v>0</v>
      </c>
      <c r="CO113" s="439">
        <f t="shared" si="154"/>
        <v>1</v>
      </c>
      <c r="CP113" s="438">
        <f t="shared" si="155"/>
        <v>1</v>
      </c>
      <c r="CQ113" s="440"/>
      <c r="CR113" s="440"/>
      <c r="CS113" s="440"/>
      <c r="CT113" s="440"/>
      <c r="CU113" s="440"/>
      <c r="CV113" s="440"/>
      <c r="CW113" s="440"/>
      <c r="CX113" s="441"/>
      <c r="CY113" s="441"/>
      <c r="CZ113" s="441"/>
      <c r="DA113" s="440"/>
      <c r="DB113" s="440"/>
      <c r="DC113" s="440"/>
      <c r="DD113" s="440"/>
      <c r="DE113" s="440"/>
      <c r="DF113" s="440"/>
      <c r="DG113" s="440"/>
      <c r="DH113" s="440"/>
      <c r="DI113" s="440"/>
      <c r="DJ113" s="440"/>
      <c r="DK113" s="440"/>
      <c r="DL113" s="440"/>
      <c r="DM113" s="440"/>
      <c r="DN113" s="440"/>
      <c r="DO113" s="440"/>
      <c r="DP113" s="440"/>
      <c r="DQ113" s="425">
        <f t="shared" si="156"/>
        <v>0</v>
      </c>
      <c r="DR113" s="442"/>
      <c r="DS113" s="442"/>
      <c r="DT113" s="440">
        <f t="shared" si="122"/>
        <v>1</v>
      </c>
      <c r="DU113" s="440">
        <f t="shared" si="123"/>
        <v>1</v>
      </c>
      <c r="DV113" s="440">
        <f t="shared" si="124"/>
        <v>0</v>
      </c>
      <c r="DW113" s="440">
        <f t="shared" si="125"/>
        <v>0</v>
      </c>
      <c r="DX113" s="427">
        <f t="shared" si="157"/>
        <v>-1</v>
      </c>
      <c r="DY113" s="428">
        <f t="shared" si="158"/>
        <v>-10</v>
      </c>
      <c r="DZ113" s="517">
        <v>0</v>
      </c>
      <c r="EA113" s="517">
        <v>1</v>
      </c>
      <c r="EB113" s="518"/>
      <c r="EC113" s="518"/>
      <c r="ED113" s="518"/>
      <c r="EE113" s="518"/>
      <c r="EF113" s="518"/>
      <c r="EG113" s="518"/>
      <c r="EH113" s="518"/>
      <c r="EI113" s="518"/>
      <c r="EJ113" s="518"/>
      <c r="EK113" s="518"/>
      <c r="EL113" s="518"/>
      <c r="EM113" s="518"/>
      <c r="EN113" s="518"/>
      <c r="EO113" s="518"/>
      <c r="EP113" s="518"/>
      <c r="EQ113" s="518"/>
      <c r="ER113" s="518"/>
      <c r="ES113" s="518"/>
      <c r="ET113" s="518"/>
      <c r="EU113" s="518"/>
      <c r="EV113" s="518"/>
      <c r="EW113" s="518"/>
      <c r="EX113" s="518"/>
      <c r="EY113" s="518"/>
      <c r="EZ113" s="431">
        <f t="shared" si="159"/>
        <v>1</v>
      </c>
      <c r="FB113" s="445">
        <f t="shared" si="160"/>
        <v>0</v>
      </c>
    </row>
    <row r="114" spans="1:158" s="395" customFormat="1">
      <c r="A114" s="446">
        <v>103</v>
      </c>
      <c r="B114" s="446" t="str">
        <f>[1]เตรียมข้อมูล!B107</f>
        <v>วัดพรุพ้อ</v>
      </c>
      <c r="C114" s="446" t="str">
        <f>[1]เตรียมข้อมูล!C107</f>
        <v>ป่าบอน</v>
      </c>
      <c r="D114" s="446"/>
      <c r="E114" s="384">
        <v>15</v>
      </c>
      <c r="F114" s="384">
        <v>4</v>
      </c>
      <c r="G114" s="384" t="s">
        <v>104</v>
      </c>
      <c r="H114" s="446">
        <v>8</v>
      </c>
      <c r="I114" s="447">
        <f t="shared" si="126"/>
        <v>1</v>
      </c>
      <c r="J114" s="446">
        <v>16</v>
      </c>
      <c r="K114" s="447">
        <f t="shared" si="127"/>
        <v>1</v>
      </c>
      <c r="L114" s="446">
        <v>19</v>
      </c>
      <c r="M114" s="447">
        <f t="shared" si="128"/>
        <v>1</v>
      </c>
      <c r="N114" s="446">
        <v>19</v>
      </c>
      <c r="O114" s="447">
        <f t="shared" si="129"/>
        <v>1</v>
      </c>
      <c r="P114" s="446">
        <v>25</v>
      </c>
      <c r="Q114" s="447">
        <f t="shared" si="130"/>
        <v>1</v>
      </c>
      <c r="R114" s="446">
        <v>15</v>
      </c>
      <c r="S114" s="447">
        <f t="shared" si="131"/>
        <v>1</v>
      </c>
      <c r="T114" s="446">
        <v>15</v>
      </c>
      <c r="U114" s="447">
        <f t="shared" si="132"/>
        <v>1</v>
      </c>
      <c r="V114" s="446">
        <v>17</v>
      </c>
      <c r="W114" s="447">
        <f t="shared" si="133"/>
        <v>1</v>
      </c>
      <c r="X114" s="448">
        <v>0</v>
      </c>
      <c r="Y114" s="447">
        <f t="shared" si="134"/>
        <v>0</v>
      </c>
      <c r="Z114" s="448">
        <v>0</v>
      </c>
      <c r="AA114" s="447">
        <f t="shared" si="135"/>
        <v>0</v>
      </c>
      <c r="AB114" s="448">
        <v>0</v>
      </c>
      <c r="AC114" s="447">
        <f t="shared" si="136"/>
        <v>0</v>
      </c>
      <c r="AD114" s="448"/>
      <c r="AE114" s="449"/>
      <c r="AF114" s="448"/>
      <c r="AG114" s="449"/>
      <c r="AH114" s="448"/>
      <c r="AI114" s="449"/>
      <c r="AJ114" s="450">
        <f t="shared" si="137"/>
        <v>134</v>
      </c>
      <c r="AK114" s="451">
        <f t="shared" si="138"/>
        <v>8</v>
      </c>
      <c r="AL114" s="446">
        <v>1</v>
      </c>
      <c r="AM114" s="446">
        <v>9</v>
      </c>
      <c r="AN114" s="451">
        <f t="shared" si="139"/>
        <v>10</v>
      </c>
      <c r="AO114" s="493">
        <f t="shared" si="140"/>
        <v>1</v>
      </c>
      <c r="AP114" s="494">
        <f t="shared" si="147"/>
        <v>9</v>
      </c>
      <c r="AQ114" s="495">
        <f t="shared" si="141"/>
        <v>10</v>
      </c>
      <c r="AR114" s="496">
        <f t="shared" si="142"/>
        <v>0</v>
      </c>
      <c r="AS114" s="496">
        <f t="shared" si="143"/>
        <v>0</v>
      </c>
      <c r="AT114" s="496">
        <f t="shared" si="144"/>
        <v>0</v>
      </c>
      <c r="AU114" s="497">
        <f t="shared" si="145"/>
        <v>0</v>
      </c>
      <c r="AV114" s="446"/>
      <c r="AW114" s="446"/>
      <c r="AX114" s="446"/>
      <c r="AY114" s="446"/>
      <c r="AZ114" s="451">
        <f t="shared" si="146"/>
        <v>0</v>
      </c>
      <c r="BA114" s="455">
        <f t="shared" si="148"/>
        <v>0</v>
      </c>
      <c r="BB114" s="446"/>
      <c r="BC114" s="415"/>
      <c r="BD114" s="415">
        <f t="shared" si="149"/>
        <v>1</v>
      </c>
      <c r="BE114" s="415">
        <f t="shared" si="150"/>
        <v>0</v>
      </c>
      <c r="BF114" s="433"/>
      <c r="BG114" s="433"/>
      <c r="BH114" s="433">
        <v>1</v>
      </c>
      <c r="BI114" s="433">
        <v>1</v>
      </c>
      <c r="BJ114" s="433">
        <v>2</v>
      </c>
      <c r="BK114" s="433">
        <v>2</v>
      </c>
      <c r="BL114" s="433">
        <v>2</v>
      </c>
      <c r="BM114" s="433"/>
      <c r="BN114" s="433">
        <v>1</v>
      </c>
      <c r="BO114" s="434"/>
      <c r="BP114" s="434"/>
      <c r="BQ114" s="434"/>
      <c r="BR114" s="433"/>
      <c r="BS114" s="433"/>
      <c r="BT114" s="433"/>
      <c r="BU114" s="433"/>
      <c r="BV114" s="433"/>
      <c r="BW114" s="433"/>
      <c r="BX114" s="433"/>
      <c r="BY114" s="433"/>
      <c r="BZ114" s="433"/>
      <c r="CA114" s="433"/>
      <c r="CB114" s="433"/>
      <c r="CC114" s="433"/>
      <c r="CD114" s="433"/>
      <c r="CE114" s="433"/>
      <c r="CF114" s="433"/>
      <c r="CG114" s="433"/>
      <c r="CH114" s="435">
        <v>1</v>
      </c>
      <c r="CI114" s="435"/>
      <c r="CJ114" s="436">
        <f t="shared" si="151"/>
        <v>10</v>
      </c>
      <c r="CK114" s="433">
        <f t="shared" si="120"/>
        <v>1</v>
      </c>
      <c r="CL114" s="433">
        <f t="shared" si="121"/>
        <v>9</v>
      </c>
      <c r="CM114" s="437">
        <f t="shared" si="152"/>
        <v>10</v>
      </c>
      <c r="CN114" s="438">
        <f t="shared" si="153"/>
        <v>0</v>
      </c>
      <c r="CO114" s="439">
        <f t="shared" si="154"/>
        <v>0</v>
      </c>
      <c r="CP114" s="438">
        <f t="shared" si="155"/>
        <v>0</v>
      </c>
      <c r="CQ114" s="440"/>
      <c r="CR114" s="440"/>
      <c r="CS114" s="440"/>
      <c r="CT114" s="440"/>
      <c r="CU114" s="440"/>
      <c r="CV114" s="440"/>
      <c r="CW114" s="440"/>
      <c r="CX114" s="441"/>
      <c r="CY114" s="441"/>
      <c r="CZ114" s="441"/>
      <c r="DA114" s="440"/>
      <c r="DB114" s="440"/>
      <c r="DC114" s="440"/>
      <c r="DD114" s="440"/>
      <c r="DE114" s="440"/>
      <c r="DF114" s="440"/>
      <c r="DG114" s="440"/>
      <c r="DH114" s="440"/>
      <c r="DI114" s="440"/>
      <c r="DJ114" s="440"/>
      <c r="DK114" s="440"/>
      <c r="DL114" s="440"/>
      <c r="DM114" s="440"/>
      <c r="DN114" s="440"/>
      <c r="DO114" s="440"/>
      <c r="DP114" s="440"/>
      <c r="DQ114" s="425">
        <f t="shared" si="156"/>
        <v>0</v>
      </c>
      <c r="DR114" s="442"/>
      <c r="DS114" s="442"/>
      <c r="DT114" s="440">
        <f t="shared" si="122"/>
        <v>0</v>
      </c>
      <c r="DU114" s="440">
        <f t="shared" si="123"/>
        <v>0</v>
      </c>
      <c r="DV114" s="440">
        <f t="shared" si="124"/>
        <v>0</v>
      </c>
      <c r="DW114" s="440">
        <f t="shared" si="125"/>
        <v>0</v>
      </c>
      <c r="DX114" s="427">
        <f t="shared" si="157"/>
        <v>0</v>
      </c>
      <c r="DY114" s="428">
        <f t="shared" si="158"/>
        <v>0</v>
      </c>
      <c r="DZ114" s="518"/>
      <c r="EA114" s="518"/>
      <c r="EB114" s="518"/>
      <c r="EC114" s="518"/>
      <c r="ED114" s="518"/>
      <c r="EE114" s="518"/>
      <c r="EF114" s="518"/>
      <c r="EG114" s="518"/>
      <c r="EH114" s="518"/>
      <c r="EI114" s="518"/>
      <c r="EJ114" s="518"/>
      <c r="EK114" s="518"/>
      <c r="EL114" s="518"/>
      <c r="EM114" s="518"/>
      <c r="EN114" s="518"/>
      <c r="EO114" s="518"/>
      <c r="EP114" s="518"/>
      <c r="EQ114" s="518"/>
      <c r="ER114" s="518"/>
      <c r="ES114" s="518"/>
      <c r="ET114" s="518"/>
      <c r="EU114" s="518"/>
      <c r="EV114" s="518"/>
      <c r="EW114" s="518"/>
      <c r="EX114" s="518"/>
      <c r="EY114" s="518"/>
      <c r="EZ114" s="431">
        <f t="shared" si="159"/>
        <v>0</v>
      </c>
      <c r="FB114" s="445">
        <f t="shared" si="160"/>
        <v>0</v>
      </c>
    </row>
    <row r="115" spans="1:158" s="395" customFormat="1">
      <c r="A115" s="446">
        <v>104</v>
      </c>
      <c r="B115" s="446" t="str">
        <f>[1]เตรียมข้อมูล!B108</f>
        <v>บ้านหนองธง</v>
      </c>
      <c r="C115" s="446" t="str">
        <f>[1]เตรียมข้อมูล!C108</f>
        <v>ป่าบอน</v>
      </c>
      <c r="D115" s="446"/>
      <c r="E115" s="384">
        <v>12</v>
      </c>
      <c r="F115" s="384">
        <v>4</v>
      </c>
      <c r="G115" s="384" t="s">
        <v>104</v>
      </c>
      <c r="H115" s="446">
        <v>48</v>
      </c>
      <c r="I115" s="447">
        <f t="shared" si="126"/>
        <v>2</v>
      </c>
      <c r="J115" s="446">
        <v>55</v>
      </c>
      <c r="K115" s="447">
        <f t="shared" si="127"/>
        <v>2</v>
      </c>
      <c r="L115" s="446">
        <v>56</v>
      </c>
      <c r="M115" s="447">
        <f t="shared" si="128"/>
        <v>2</v>
      </c>
      <c r="N115" s="446">
        <v>44</v>
      </c>
      <c r="O115" s="447">
        <f t="shared" si="129"/>
        <v>1</v>
      </c>
      <c r="P115" s="446">
        <v>39</v>
      </c>
      <c r="Q115" s="447">
        <f t="shared" si="130"/>
        <v>1</v>
      </c>
      <c r="R115" s="446">
        <v>53</v>
      </c>
      <c r="S115" s="447">
        <f t="shared" si="131"/>
        <v>2</v>
      </c>
      <c r="T115" s="446">
        <v>43</v>
      </c>
      <c r="U115" s="447">
        <f t="shared" si="132"/>
        <v>1</v>
      </c>
      <c r="V115" s="446">
        <v>45</v>
      </c>
      <c r="W115" s="447">
        <f t="shared" si="133"/>
        <v>1</v>
      </c>
      <c r="X115" s="448">
        <v>29</v>
      </c>
      <c r="Y115" s="447">
        <f t="shared" si="134"/>
        <v>1</v>
      </c>
      <c r="Z115" s="448">
        <v>21</v>
      </c>
      <c r="AA115" s="447">
        <f t="shared" si="135"/>
        <v>1</v>
      </c>
      <c r="AB115" s="448">
        <v>6</v>
      </c>
      <c r="AC115" s="447">
        <f t="shared" si="136"/>
        <v>1</v>
      </c>
      <c r="AD115" s="448"/>
      <c r="AE115" s="449"/>
      <c r="AF115" s="448"/>
      <c r="AG115" s="449"/>
      <c r="AH115" s="448"/>
      <c r="AI115" s="449"/>
      <c r="AJ115" s="450">
        <f t="shared" si="137"/>
        <v>439</v>
      </c>
      <c r="AK115" s="451">
        <f t="shared" si="138"/>
        <v>15</v>
      </c>
      <c r="AL115" s="446">
        <v>2</v>
      </c>
      <c r="AM115" s="446">
        <v>26</v>
      </c>
      <c r="AN115" s="451">
        <f t="shared" si="139"/>
        <v>28</v>
      </c>
      <c r="AO115" s="493">
        <f t="shared" si="140"/>
        <v>2</v>
      </c>
      <c r="AP115" s="494">
        <f t="shared" si="147"/>
        <v>22</v>
      </c>
      <c r="AQ115" s="495">
        <f t="shared" si="141"/>
        <v>24</v>
      </c>
      <c r="AR115" s="496">
        <f t="shared" si="142"/>
        <v>0</v>
      </c>
      <c r="AS115" s="496">
        <f t="shared" si="143"/>
        <v>4</v>
      </c>
      <c r="AT115" s="496">
        <f t="shared" si="144"/>
        <v>4</v>
      </c>
      <c r="AU115" s="497">
        <f t="shared" si="145"/>
        <v>16.666666666666664</v>
      </c>
      <c r="AV115" s="446"/>
      <c r="AW115" s="446">
        <v>2</v>
      </c>
      <c r="AX115" s="446"/>
      <c r="AY115" s="446"/>
      <c r="AZ115" s="451">
        <f t="shared" si="146"/>
        <v>2</v>
      </c>
      <c r="BA115" s="455">
        <f t="shared" si="148"/>
        <v>8.3333333333333321</v>
      </c>
      <c r="BB115" s="446"/>
      <c r="BC115" s="415"/>
      <c r="BD115" s="415">
        <f t="shared" si="149"/>
        <v>2</v>
      </c>
      <c r="BE115" s="415">
        <f t="shared" si="150"/>
        <v>6</v>
      </c>
      <c r="BF115" s="433"/>
      <c r="BG115" s="433"/>
      <c r="BH115" s="433">
        <v>2</v>
      </c>
      <c r="BI115" s="433"/>
      <c r="BJ115" s="433"/>
      <c r="BK115" s="433"/>
      <c r="BL115" s="433"/>
      <c r="BM115" s="433"/>
      <c r="BN115" s="433"/>
      <c r="BO115" s="434"/>
      <c r="BP115" s="434"/>
      <c r="BQ115" s="434"/>
      <c r="BR115" s="433"/>
      <c r="BS115" s="433"/>
      <c r="BT115" s="433"/>
      <c r="BU115" s="433"/>
      <c r="BV115" s="433"/>
      <c r="BW115" s="433"/>
      <c r="BX115" s="433"/>
      <c r="BY115" s="433"/>
      <c r="BZ115" s="433"/>
      <c r="CA115" s="433"/>
      <c r="CB115" s="433"/>
      <c r="CC115" s="433"/>
      <c r="CD115" s="433"/>
      <c r="CE115" s="433"/>
      <c r="CF115" s="433"/>
      <c r="CG115" s="433"/>
      <c r="CH115" s="435">
        <v>1</v>
      </c>
      <c r="CI115" s="435">
        <v>2</v>
      </c>
      <c r="CJ115" s="436">
        <f t="shared" si="151"/>
        <v>5</v>
      </c>
      <c r="CK115" s="433">
        <f t="shared" si="120"/>
        <v>2</v>
      </c>
      <c r="CL115" s="433">
        <f t="shared" si="121"/>
        <v>22</v>
      </c>
      <c r="CM115" s="437">
        <f t="shared" si="152"/>
        <v>24</v>
      </c>
      <c r="CN115" s="438">
        <f t="shared" si="153"/>
        <v>0</v>
      </c>
      <c r="CO115" s="439">
        <f t="shared" si="154"/>
        <v>-19</v>
      </c>
      <c r="CP115" s="438">
        <f t="shared" si="155"/>
        <v>-19</v>
      </c>
      <c r="CQ115" s="440"/>
      <c r="CR115" s="440"/>
      <c r="CS115" s="440"/>
      <c r="CT115" s="440"/>
      <c r="CU115" s="440"/>
      <c r="CV115" s="440"/>
      <c r="CW115" s="440"/>
      <c r="CX115" s="441"/>
      <c r="CY115" s="441"/>
      <c r="CZ115" s="441"/>
      <c r="DA115" s="440"/>
      <c r="DB115" s="440"/>
      <c r="DC115" s="440"/>
      <c r="DD115" s="440"/>
      <c r="DE115" s="440"/>
      <c r="DF115" s="440"/>
      <c r="DG115" s="440"/>
      <c r="DH115" s="440"/>
      <c r="DI115" s="440"/>
      <c r="DJ115" s="440"/>
      <c r="DK115" s="440"/>
      <c r="DL115" s="440"/>
      <c r="DM115" s="440"/>
      <c r="DN115" s="440"/>
      <c r="DO115" s="440"/>
      <c r="DP115" s="440"/>
      <c r="DQ115" s="425">
        <f t="shared" si="156"/>
        <v>0</v>
      </c>
      <c r="DR115" s="442"/>
      <c r="DS115" s="442"/>
      <c r="DT115" s="440">
        <f t="shared" si="122"/>
        <v>0</v>
      </c>
      <c r="DU115" s="440">
        <f t="shared" si="123"/>
        <v>2</v>
      </c>
      <c r="DV115" s="440">
        <f t="shared" si="124"/>
        <v>0</v>
      </c>
      <c r="DW115" s="440">
        <f t="shared" si="125"/>
        <v>0</v>
      </c>
      <c r="DX115" s="427">
        <f t="shared" si="157"/>
        <v>-21</v>
      </c>
      <c r="DY115" s="428">
        <f t="shared" si="158"/>
        <v>-87.5</v>
      </c>
      <c r="DZ115" s="518"/>
      <c r="EA115" s="518"/>
      <c r="EB115" s="518"/>
      <c r="EC115" s="518"/>
      <c r="ED115" s="518"/>
      <c r="EE115" s="518"/>
      <c r="EF115" s="518"/>
      <c r="EG115" s="518"/>
      <c r="EH115" s="518"/>
      <c r="EI115" s="518"/>
      <c r="EJ115" s="518"/>
      <c r="EK115" s="518"/>
      <c r="EL115" s="518"/>
      <c r="EM115" s="518"/>
      <c r="EN115" s="518"/>
      <c r="EO115" s="518"/>
      <c r="EP115" s="518"/>
      <c r="EQ115" s="518"/>
      <c r="ER115" s="518"/>
      <c r="ES115" s="518"/>
      <c r="ET115" s="518"/>
      <c r="EU115" s="518"/>
      <c r="EV115" s="518"/>
      <c r="EW115" s="518"/>
      <c r="EX115" s="518"/>
      <c r="EY115" s="518"/>
      <c r="EZ115" s="431">
        <f t="shared" si="159"/>
        <v>0</v>
      </c>
      <c r="FB115" s="445">
        <f t="shared" si="160"/>
        <v>0</v>
      </c>
    </row>
    <row r="116" spans="1:158" s="395" customFormat="1">
      <c r="A116" s="446">
        <v>105</v>
      </c>
      <c r="B116" s="446" t="str">
        <f>[1]เตรียมข้อมูล!B109</f>
        <v>บ้านเหมืองตะกั่ว</v>
      </c>
      <c r="C116" s="446" t="str">
        <f>[1]เตรียมข้อมูล!C109</f>
        <v>ป่าบอน</v>
      </c>
      <c r="D116" s="446"/>
      <c r="E116" s="384">
        <v>15</v>
      </c>
      <c r="F116" s="384">
        <v>4</v>
      </c>
      <c r="G116" s="384" t="s">
        <v>104</v>
      </c>
      <c r="H116" s="446">
        <v>26</v>
      </c>
      <c r="I116" s="447">
        <f t="shared" si="126"/>
        <v>1</v>
      </c>
      <c r="J116" s="446">
        <v>21</v>
      </c>
      <c r="K116" s="447">
        <f t="shared" si="127"/>
        <v>1</v>
      </c>
      <c r="L116" s="446">
        <v>14</v>
      </c>
      <c r="M116" s="447">
        <f t="shared" si="128"/>
        <v>1</v>
      </c>
      <c r="N116" s="446">
        <v>16</v>
      </c>
      <c r="O116" s="447">
        <f t="shared" si="129"/>
        <v>1</v>
      </c>
      <c r="P116" s="446">
        <v>17</v>
      </c>
      <c r="Q116" s="447">
        <f t="shared" si="130"/>
        <v>1</v>
      </c>
      <c r="R116" s="446">
        <v>17</v>
      </c>
      <c r="S116" s="447">
        <f t="shared" si="131"/>
        <v>1</v>
      </c>
      <c r="T116" s="446">
        <v>15</v>
      </c>
      <c r="U116" s="447">
        <f t="shared" si="132"/>
        <v>1</v>
      </c>
      <c r="V116" s="446">
        <v>24</v>
      </c>
      <c r="W116" s="447">
        <f t="shared" si="133"/>
        <v>1</v>
      </c>
      <c r="X116" s="448">
        <v>14</v>
      </c>
      <c r="Y116" s="447">
        <f t="shared" si="134"/>
        <v>1</v>
      </c>
      <c r="Z116" s="448">
        <v>0</v>
      </c>
      <c r="AA116" s="447">
        <f t="shared" si="135"/>
        <v>0</v>
      </c>
      <c r="AB116" s="448">
        <v>0</v>
      </c>
      <c r="AC116" s="447">
        <f t="shared" si="136"/>
        <v>0</v>
      </c>
      <c r="AD116" s="448"/>
      <c r="AE116" s="449"/>
      <c r="AF116" s="448"/>
      <c r="AG116" s="449"/>
      <c r="AH116" s="448"/>
      <c r="AI116" s="449"/>
      <c r="AJ116" s="450">
        <f t="shared" si="137"/>
        <v>164</v>
      </c>
      <c r="AK116" s="451">
        <f t="shared" si="138"/>
        <v>9</v>
      </c>
      <c r="AL116" s="446">
        <v>1</v>
      </c>
      <c r="AM116" s="446">
        <v>14</v>
      </c>
      <c r="AN116" s="451">
        <f t="shared" si="139"/>
        <v>15</v>
      </c>
      <c r="AO116" s="493">
        <f t="shared" si="140"/>
        <v>1</v>
      </c>
      <c r="AP116" s="494">
        <f t="shared" si="147"/>
        <v>11</v>
      </c>
      <c r="AQ116" s="495">
        <f t="shared" si="141"/>
        <v>12</v>
      </c>
      <c r="AR116" s="496">
        <f t="shared" si="142"/>
        <v>0</v>
      </c>
      <c r="AS116" s="496">
        <f t="shared" si="143"/>
        <v>3</v>
      </c>
      <c r="AT116" s="496">
        <f t="shared" si="144"/>
        <v>3</v>
      </c>
      <c r="AU116" s="497">
        <f t="shared" si="145"/>
        <v>25</v>
      </c>
      <c r="AV116" s="446"/>
      <c r="AW116" s="446"/>
      <c r="AX116" s="446"/>
      <c r="AY116" s="446"/>
      <c r="AZ116" s="451">
        <f t="shared" si="146"/>
        <v>3</v>
      </c>
      <c r="BA116" s="455">
        <f t="shared" si="148"/>
        <v>25</v>
      </c>
      <c r="BB116" s="446"/>
      <c r="BC116" s="415"/>
      <c r="BD116" s="415">
        <f t="shared" si="149"/>
        <v>1</v>
      </c>
      <c r="BE116" s="415">
        <f t="shared" si="150"/>
        <v>2</v>
      </c>
      <c r="BF116" s="433"/>
      <c r="BG116" s="433"/>
      <c r="BH116" s="433">
        <v>1</v>
      </c>
      <c r="BI116" s="433">
        <v>2</v>
      </c>
      <c r="BJ116" s="433">
        <v>4</v>
      </c>
      <c r="BK116" s="433">
        <v>2</v>
      </c>
      <c r="BL116" s="433">
        <v>2</v>
      </c>
      <c r="BM116" s="433"/>
      <c r="BN116" s="433">
        <v>1</v>
      </c>
      <c r="BO116" s="434"/>
      <c r="BP116" s="434"/>
      <c r="BQ116" s="434"/>
      <c r="BR116" s="433">
        <v>1</v>
      </c>
      <c r="BS116" s="433">
        <v>1</v>
      </c>
      <c r="BT116" s="433">
        <v>1</v>
      </c>
      <c r="BU116" s="433"/>
      <c r="BV116" s="433"/>
      <c r="BW116" s="433"/>
      <c r="BX116" s="433"/>
      <c r="BY116" s="433"/>
      <c r="BZ116" s="433"/>
      <c r="CA116" s="433">
        <v>1</v>
      </c>
      <c r="CB116" s="433"/>
      <c r="CC116" s="433"/>
      <c r="CD116" s="433"/>
      <c r="CE116" s="433"/>
      <c r="CF116" s="433"/>
      <c r="CG116" s="433"/>
      <c r="CH116" s="435">
        <v>0</v>
      </c>
      <c r="CI116" s="435"/>
      <c r="CJ116" s="436">
        <f t="shared" si="151"/>
        <v>16</v>
      </c>
      <c r="CK116" s="433">
        <f t="shared" si="120"/>
        <v>1</v>
      </c>
      <c r="CL116" s="433">
        <f t="shared" si="121"/>
        <v>11</v>
      </c>
      <c r="CM116" s="437">
        <f t="shared" si="152"/>
        <v>12</v>
      </c>
      <c r="CN116" s="438">
        <f t="shared" si="153"/>
        <v>0</v>
      </c>
      <c r="CO116" s="439">
        <f t="shared" si="154"/>
        <v>4</v>
      </c>
      <c r="CP116" s="438">
        <f t="shared" si="155"/>
        <v>4</v>
      </c>
      <c r="CQ116" s="440"/>
      <c r="CR116" s="440"/>
      <c r="CS116" s="440"/>
      <c r="CT116" s="440"/>
      <c r="CU116" s="440"/>
      <c r="CV116" s="440"/>
      <c r="CW116" s="440"/>
      <c r="CX116" s="441"/>
      <c r="CY116" s="441"/>
      <c r="CZ116" s="441"/>
      <c r="DA116" s="440"/>
      <c r="DB116" s="440"/>
      <c r="DC116" s="440"/>
      <c r="DD116" s="440"/>
      <c r="DE116" s="440"/>
      <c r="DF116" s="440"/>
      <c r="DG116" s="440"/>
      <c r="DH116" s="440"/>
      <c r="DI116" s="440"/>
      <c r="DJ116" s="440"/>
      <c r="DK116" s="440"/>
      <c r="DL116" s="440"/>
      <c r="DM116" s="440"/>
      <c r="DN116" s="440"/>
      <c r="DO116" s="440"/>
      <c r="DP116" s="440"/>
      <c r="DQ116" s="425">
        <f t="shared" si="156"/>
        <v>0</v>
      </c>
      <c r="DR116" s="442"/>
      <c r="DS116" s="442"/>
      <c r="DT116" s="440">
        <f t="shared" si="122"/>
        <v>0</v>
      </c>
      <c r="DU116" s="440">
        <f t="shared" si="123"/>
        <v>0</v>
      </c>
      <c r="DV116" s="440">
        <f t="shared" si="124"/>
        <v>0</v>
      </c>
      <c r="DW116" s="440">
        <f t="shared" si="125"/>
        <v>0</v>
      </c>
      <c r="DX116" s="427">
        <f t="shared" si="157"/>
        <v>4</v>
      </c>
      <c r="DY116" s="428">
        <f t="shared" si="158"/>
        <v>33.333333333333329</v>
      </c>
      <c r="DZ116" s="518"/>
      <c r="EA116" s="518"/>
      <c r="EB116" s="518"/>
      <c r="EC116" s="518"/>
      <c r="ED116" s="518"/>
      <c r="EE116" s="518"/>
      <c r="EF116" s="518"/>
      <c r="EG116" s="518"/>
      <c r="EH116" s="518"/>
      <c r="EI116" s="518"/>
      <c r="EJ116" s="518"/>
      <c r="EK116" s="518"/>
      <c r="EL116" s="518"/>
      <c r="EM116" s="518"/>
      <c r="EN116" s="518"/>
      <c r="EO116" s="518"/>
      <c r="EP116" s="518"/>
      <c r="EQ116" s="518"/>
      <c r="ER116" s="518"/>
      <c r="ES116" s="518"/>
      <c r="ET116" s="518"/>
      <c r="EU116" s="518"/>
      <c r="EV116" s="518"/>
      <c r="EW116" s="518"/>
      <c r="EX116" s="518"/>
      <c r="EY116" s="518"/>
      <c r="EZ116" s="431">
        <f t="shared" si="159"/>
        <v>0</v>
      </c>
      <c r="FB116" s="445">
        <f t="shared" si="160"/>
        <v>0</v>
      </c>
    </row>
    <row r="117" spans="1:158" s="395" customFormat="1">
      <c r="A117" s="446">
        <v>106</v>
      </c>
      <c r="B117" s="446" t="str">
        <f>[1]เตรียมข้อมูล!B110</f>
        <v>บ้านทุ่งคลองควาย</v>
      </c>
      <c r="C117" s="446" t="str">
        <f>[1]เตรียมข้อมูล!C110</f>
        <v>ป่าบอน</v>
      </c>
      <c r="D117" s="446"/>
      <c r="E117" s="384">
        <v>15</v>
      </c>
      <c r="F117" s="384">
        <v>4</v>
      </c>
      <c r="G117" s="384" t="s">
        <v>104</v>
      </c>
      <c r="H117" s="446">
        <v>21</v>
      </c>
      <c r="I117" s="447">
        <f t="shared" si="126"/>
        <v>1</v>
      </c>
      <c r="J117" s="446">
        <v>16</v>
      </c>
      <c r="K117" s="447">
        <f t="shared" si="127"/>
        <v>1</v>
      </c>
      <c r="L117" s="446">
        <v>17</v>
      </c>
      <c r="M117" s="447">
        <f t="shared" si="128"/>
        <v>1</v>
      </c>
      <c r="N117" s="446">
        <v>19</v>
      </c>
      <c r="O117" s="447">
        <f t="shared" si="129"/>
        <v>1</v>
      </c>
      <c r="P117" s="446">
        <v>17</v>
      </c>
      <c r="Q117" s="447">
        <f t="shared" si="130"/>
        <v>1</v>
      </c>
      <c r="R117" s="446">
        <v>20</v>
      </c>
      <c r="S117" s="447">
        <f t="shared" si="131"/>
        <v>1</v>
      </c>
      <c r="T117" s="446">
        <v>20</v>
      </c>
      <c r="U117" s="447">
        <f t="shared" si="132"/>
        <v>1</v>
      </c>
      <c r="V117" s="446">
        <v>18</v>
      </c>
      <c r="W117" s="447">
        <f t="shared" si="133"/>
        <v>1</v>
      </c>
      <c r="X117" s="448">
        <v>0</v>
      </c>
      <c r="Y117" s="447">
        <f t="shared" si="134"/>
        <v>0</v>
      </c>
      <c r="Z117" s="448">
        <v>0</v>
      </c>
      <c r="AA117" s="447">
        <f t="shared" si="135"/>
        <v>0</v>
      </c>
      <c r="AB117" s="448">
        <v>0</v>
      </c>
      <c r="AC117" s="447">
        <f t="shared" si="136"/>
        <v>0</v>
      </c>
      <c r="AD117" s="448"/>
      <c r="AE117" s="449"/>
      <c r="AF117" s="448"/>
      <c r="AG117" s="449"/>
      <c r="AH117" s="448"/>
      <c r="AI117" s="449"/>
      <c r="AJ117" s="450">
        <f t="shared" si="137"/>
        <v>148</v>
      </c>
      <c r="AK117" s="451">
        <f t="shared" si="138"/>
        <v>8</v>
      </c>
      <c r="AL117" s="446">
        <v>1</v>
      </c>
      <c r="AM117" s="446">
        <v>9</v>
      </c>
      <c r="AN117" s="451">
        <f t="shared" si="139"/>
        <v>10</v>
      </c>
      <c r="AO117" s="493">
        <f t="shared" si="140"/>
        <v>1</v>
      </c>
      <c r="AP117" s="494">
        <f t="shared" si="147"/>
        <v>9</v>
      </c>
      <c r="AQ117" s="495">
        <f t="shared" si="141"/>
        <v>10</v>
      </c>
      <c r="AR117" s="496">
        <f t="shared" si="142"/>
        <v>0</v>
      </c>
      <c r="AS117" s="496">
        <f t="shared" si="143"/>
        <v>0</v>
      </c>
      <c r="AT117" s="496">
        <f t="shared" si="144"/>
        <v>0</v>
      </c>
      <c r="AU117" s="497">
        <f t="shared" si="145"/>
        <v>0</v>
      </c>
      <c r="AV117" s="446"/>
      <c r="AW117" s="446"/>
      <c r="AX117" s="446"/>
      <c r="AY117" s="446"/>
      <c r="AZ117" s="451">
        <f t="shared" si="146"/>
        <v>0</v>
      </c>
      <c r="BA117" s="455">
        <f t="shared" si="148"/>
        <v>0</v>
      </c>
      <c r="BB117" s="446"/>
      <c r="BC117" s="415"/>
      <c r="BD117" s="415">
        <f t="shared" si="149"/>
        <v>1</v>
      </c>
      <c r="BE117" s="415">
        <f t="shared" si="150"/>
        <v>0</v>
      </c>
      <c r="BF117" s="433"/>
      <c r="BG117" s="433"/>
      <c r="BH117" s="433">
        <v>1</v>
      </c>
      <c r="BI117" s="433"/>
      <c r="BJ117" s="433"/>
      <c r="BK117" s="433"/>
      <c r="BL117" s="433"/>
      <c r="BM117" s="433"/>
      <c r="BN117" s="433"/>
      <c r="BO117" s="434"/>
      <c r="BP117" s="434"/>
      <c r="BQ117" s="434"/>
      <c r="BR117" s="433"/>
      <c r="BS117" s="433"/>
      <c r="BT117" s="433"/>
      <c r="BU117" s="433"/>
      <c r="BV117" s="433"/>
      <c r="BW117" s="433"/>
      <c r="BX117" s="433"/>
      <c r="BY117" s="433"/>
      <c r="BZ117" s="433"/>
      <c r="CA117" s="433"/>
      <c r="CB117" s="433"/>
      <c r="CC117" s="433"/>
      <c r="CD117" s="433"/>
      <c r="CE117" s="433"/>
      <c r="CF117" s="433"/>
      <c r="CG117" s="433"/>
      <c r="CH117" s="435">
        <v>1</v>
      </c>
      <c r="CI117" s="435"/>
      <c r="CJ117" s="436">
        <f t="shared" si="151"/>
        <v>2</v>
      </c>
      <c r="CK117" s="433">
        <f t="shared" si="120"/>
        <v>1</v>
      </c>
      <c r="CL117" s="433">
        <f t="shared" si="121"/>
        <v>9</v>
      </c>
      <c r="CM117" s="437">
        <f t="shared" si="152"/>
        <v>10</v>
      </c>
      <c r="CN117" s="438">
        <f t="shared" si="153"/>
        <v>0</v>
      </c>
      <c r="CO117" s="439">
        <f t="shared" si="154"/>
        <v>-8</v>
      </c>
      <c r="CP117" s="438">
        <f t="shared" si="155"/>
        <v>-8</v>
      </c>
      <c r="CQ117" s="440"/>
      <c r="CR117" s="440"/>
      <c r="CS117" s="440"/>
      <c r="CT117" s="440"/>
      <c r="CU117" s="440"/>
      <c r="CV117" s="440"/>
      <c r="CW117" s="440"/>
      <c r="CX117" s="441"/>
      <c r="CY117" s="441"/>
      <c r="CZ117" s="441"/>
      <c r="DA117" s="440"/>
      <c r="DB117" s="440"/>
      <c r="DC117" s="440"/>
      <c r="DD117" s="440"/>
      <c r="DE117" s="440"/>
      <c r="DF117" s="440"/>
      <c r="DG117" s="440"/>
      <c r="DH117" s="440"/>
      <c r="DI117" s="440"/>
      <c r="DJ117" s="440"/>
      <c r="DK117" s="440"/>
      <c r="DL117" s="440"/>
      <c r="DM117" s="440"/>
      <c r="DN117" s="440"/>
      <c r="DO117" s="440"/>
      <c r="DP117" s="440"/>
      <c r="DQ117" s="425">
        <f t="shared" si="156"/>
        <v>0</v>
      </c>
      <c r="DR117" s="442"/>
      <c r="DS117" s="442"/>
      <c r="DT117" s="440">
        <f t="shared" si="122"/>
        <v>0</v>
      </c>
      <c r="DU117" s="440">
        <f t="shared" si="123"/>
        <v>0</v>
      </c>
      <c r="DV117" s="440">
        <f t="shared" si="124"/>
        <v>0</v>
      </c>
      <c r="DW117" s="440">
        <f t="shared" si="125"/>
        <v>0</v>
      </c>
      <c r="DX117" s="427">
        <f t="shared" si="157"/>
        <v>-8</v>
      </c>
      <c r="DY117" s="428">
        <f t="shared" si="158"/>
        <v>-80</v>
      </c>
      <c r="DZ117" s="518"/>
      <c r="EA117" s="518"/>
      <c r="EB117" s="518"/>
      <c r="EC117" s="518"/>
      <c r="ED117" s="518"/>
      <c r="EE117" s="518"/>
      <c r="EF117" s="518"/>
      <c r="EG117" s="518"/>
      <c r="EH117" s="518"/>
      <c r="EI117" s="518"/>
      <c r="EJ117" s="518"/>
      <c r="EK117" s="518"/>
      <c r="EL117" s="518"/>
      <c r="EM117" s="518"/>
      <c r="EN117" s="518"/>
      <c r="EO117" s="518"/>
      <c r="EP117" s="518"/>
      <c r="EQ117" s="518"/>
      <c r="ER117" s="518"/>
      <c r="ES117" s="518"/>
      <c r="ET117" s="518"/>
      <c r="EU117" s="518"/>
      <c r="EV117" s="518"/>
      <c r="EW117" s="518"/>
      <c r="EX117" s="518"/>
      <c r="EY117" s="518"/>
      <c r="EZ117" s="431">
        <f t="shared" si="159"/>
        <v>0</v>
      </c>
      <c r="FB117" s="445">
        <f t="shared" si="160"/>
        <v>0</v>
      </c>
    </row>
    <row r="118" spans="1:158" s="395" customFormat="1">
      <c r="A118" s="446">
        <v>107</v>
      </c>
      <c r="B118" s="446" t="str">
        <f>[1]เตรียมข้อมูล!B111</f>
        <v>บ้านทุ่งนารี</v>
      </c>
      <c r="C118" s="446" t="str">
        <f>[1]เตรียมข้อมูล!C111</f>
        <v>ป่าบอน</v>
      </c>
      <c r="D118" s="446"/>
      <c r="E118" s="384">
        <v>16</v>
      </c>
      <c r="F118" s="384">
        <v>4</v>
      </c>
      <c r="G118" s="384" t="s">
        <v>104</v>
      </c>
      <c r="H118" s="446">
        <v>50</v>
      </c>
      <c r="I118" s="447">
        <f t="shared" si="126"/>
        <v>2</v>
      </c>
      <c r="J118" s="446">
        <v>50</v>
      </c>
      <c r="K118" s="447">
        <f t="shared" si="127"/>
        <v>2</v>
      </c>
      <c r="L118" s="446">
        <v>50</v>
      </c>
      <c r="M118" s="447">
        <f t="shared" si="128"/>
        <v>2</v>
      </c>
      <c r="N118" s="446">
        <v>34</v>
      </c>
      <c r="O118" s="447">
        <f t="shared" si="129"/>
        <v>1</v>
      </c>
      <c r="P118" s="446">
        <v>48</v>
      </c>
      <c r="Q118" s="447">
        <f t="shared" si="130"/>
        <v>1</v>
      </c>
      <c r="R118" s="446">
        <v>51</v>
      </c>
      <c r="S118" s="447">
        <f t="shared" si="131"/>
        <v>2</v>
      </c>
      <c r="T118" s="446">
        <v>50</v>
      </c>
      <c r="U118" s="447">
        <f t="shared" si="132"/>
        <v>2</v>
      </c>
      <c r="V118" s="446">
        <v>36</v>
      </c>
      <c r="W118" s="447">
        <f t="shared" si="133"/>
        <v>1</v>
      </c>
      <c r="X118" s="448">
        <v>58</v>
      </c>
      <c r="Y118" s="447">
        <f t="shared" si="134"/>
        <v>2</v>
      </c>
      <c r="Z118" s="448">
        <v>44</v>
      </c>
      <c r="AA118" s="447">
        <f t="shared" si="135"/>
        <v>1</v>
      </c>
      <c r="AB118" s="448">
        <v>28</v>
      </c>
      <c r="AC118" s="447">
        <f t="shared" si="136"/>
        <v>1</v>
      </c>
      <c r="AD118" s="448"/>
      <c r="AE118" s="449"/>
      <c r="AF118" s="448"/>
      <c r="AG118" s="449"/>
      <c r="AH118" s="448"/>
      <c r="AI118" s="449"/>
      <c r="AJ118" s="450">
        <f t="shared" si="137"/>
        <v>499</v>
      </c>
      <c r="AK118" s="451">
        <f t="shared" si="138"/>
        <v>17</v>
      </c>
      <c r="AL118" s="446">
        <v>2</v>
      </c>
      <c r="AM118" s="446">
        <v>26</v>
      </c>
      <c r="AN118" s="451">
        <f t="shared" si="139"/>
        <v>28</v>
      </c>
      <c r="AO118" s="493">
        <f t="shared" si="140"/>
        <v>2</v>
      </c>
      <c r="AP118" s="494">
        <f t="shared" si="147"/>
        <v>25</v>
      </c>
      <c r="AQ118" s="495">
        <f t="shared" si="141"/>
        <v>27</v>
      </c>
      <c r="AR118" s="496">
        <f t="shared" si="142"/>
        <v>0</v>
      </c>
      <c r="AS118" s="496">
        <f t="shared" si="143"/>
        <v>1</v>
      </c>
      <c r="AT118" s="496">
        <f t="shared" si="144"/>
        <v>1</v>
      </c>
      <c r="AU118" s="497">
        <f t="shared" si="145"/>
        <v>3.7037037037037033</v>
      </c>
      <c r="AV118" s="446">
        <v>1</v>
      </c>
      <c r="AW118" s="446"/>
      <c r="AX118" s="446"/>
      <c r="AY118" s="446">
        <v>2</v>
      </c>
      <c r="AZ118" s="451">
        <f t="shared" si="146"/>
        <v>2</v>
      </c>
      <c r="BA118" s="455">
        <f t="shared" si="148"/>
        <v>7.4074074074074066</v>
      </c>
      <c r="BB118" s="446"/>
      <c r="BC118" s="415"/>
      <c r="BD118" s="415">
        <f t="shared" si="149"/>
        <v>2</v>
      </c>
      <c r="BE118" s="415">
        <f t="shared" si="150"/>
        <v>8</v>
      </c>
      <c r="BF118" s="433"/>
      <c r="BG118" s="433"/>
      <c r="BH118" s="433">
        <v>2</v>
      </c>
      <c r="BI118" s="433">
        <v>4</v>
      </c>
      <c r="BJ118" s="433">
        <v>0</v>
      </c>
      <c r="BK118" s="433">
        <v>5</v>
      </c>
      <c r="BL118" s="433">
        <v>4</v>
      </c>
      <c r="BM118" s="433">
        <v>1</v>
      </c>
      <c r="BN118" s="433">
        <v>3</v>
      </c>
      <c r="BO118" s="434">
        <v>0</v>
      </c>
      <c r="BP118" s="434">
        <v>0</v>
      </c>
      <c r="BQ118" s="434">
        <v>0</v>
      </c>
      <c r="BR118" s="433">
        <v>2</v>
      </c>
      <c r="BS118" s="433">
        <v>0</v>
      </c>
      <c r="BT118" s="433">
        <v>1</v>
      </c>
      <c r="BU118" s="433">
        <v>1</v>
      </c>
      <c r="BV118" s="433">
        <v>0</v>
      </c>
      <c r="BW118" s="433">
        <v>0</v>
      </c>
      <c r="BX118" s="433">
        <v>0</v>
      </c>
      <c r="BY118" s="433">
        <v>0</v>
      </c>
      <c r="BZ118" s="433">
        <v>0</v>
      </c>
      <c r="CA118" s="433">
        <v>2</v>
      </c>
      <c r="CB118" s="433">
        <v>0</v>
      </c>
      <c r="CC118" s="433">
        <v>2</v>
      </c>
      <c r="CD118" s="433">
        <v>0</v>
      </c>
      <c r="CE118" s="433">
        <v>0</v>
      </c>
      <c r="CF118" s="433">
        <v>0</v>
      </c>
      <c r="CG118" s="433">
        <v>0</v>
      </c>
      <c r="CH118" s="435">
        <v>0</v>
      </c>
      <c r="CI118" s="435"/>
      <c r="CJ118" s="436">
        <f t="shared" si="151"/>
        <v>27</v>
      </c>
      <c r="CK118" s="433">
        <f t="shared" si="120"/>
        <v>2</v>
      </c>
      <c r="CL118" s="433">
        <f t="shared" si="121"/>
        <v>25</v>
      </c>
      <c r="CM118" s="437">
        <f t="shared" si="152"/>
        <v>27</v>
      </c>
      <c r="CN118" s="438">
        <f t="shared" si="153"/>
        <v>0</v>
      </c>
      <c r="CO118" s="439">
        <f t="shared" si="154"/>
        <v>0</v>
      </c>
      <c r="CP118" s="438">
        <f t="shared" si="155"/>
        <v>0</v>
      </c>
      <c r="CQ118" s="440"/>
      <c r="CR118" s="440"/>
      <c r="CS118" s="440"/>
      <c r="CT118" s="440"/>
      <c r="CU118" s="440"/>
      <c r="CV118" s="440"/>
      <c r="CW118" s="440"/>
      <c r="CX118" s="441"/>
      <c r="CY118" s="441"/>
      <c r="CZ118" s="441"/>
      <c r="DA118" s="440"/>
      <c r="DB118" s="440"/>
      <c r="DC118" s="440"/>
      <c r="DD118" s="440"/>
      <c r="DE118" s="440"/>
      <c r="DF118" s="440"/>
      <c r="DG118" s="440"/>
      <c r="DH118" s="440"/>
      <c r="DI118" s="440"/>
      <c r="DJ118" s="440"/>
      <c r="DK118" s="440"/>
      <c r="DL118" s="440"/>
      <c r="DM118" s="440"/>
      <c r="DN118" s="440"/>
      <c r="DO118" s="440"/>
      <c r="DP118" s="440"/>
      <c r="DQ118" s="425">
        <f t="shared" si="156"/>
        <v>0</v>
      </c>
      <c r="DR118" s="442"/>
      <c r="DS118" s="442"/>
      <c r="DT118" s="440">
        <f t="shared" si="122"/>
        <v>1</v>
      </c>
      <c r="DU118" s="440">
        <f t="shared" si="123"/>
        <v>0</v>
      </c>
      <c r="DV118" s="440">
        <f t="shared" si="124"/>
        <v>0</v>
      </c>
      <c r="DW118" s="440">
        <f t="shared" si="125"/>
        <v>2</v>
      </c>
      <c r="DX118" s="427">
        <f t="shared" si="157"/>
        <v>1</v>
      </c>
      <c r="DY118" s="428">
        <f t="shared" si="158"/>
        <v>3.7037037037037033</v>
      </c>
      <c r="DZ118" s="518"/>
      <c r="EA118" s="518"/>
      <c r="EB118" s="518"/>
      <c r="EC118" s="518">
        <v>1</v>
      </c>
      <c r="ED118" s="518"/>
      <c r="EE118" s="518"/>
      <c r="EF118" s="518"/>
      <c r="EG118" s="518"/>
      <c r="EH118" s="518"/>
      <c r="EI118" s="518"/>
      <c r="EJ118" s="518"/>
      <c r="EK118" s="518"/>
      <c r="EL118" s="518"/>
      <c r="EM118" s="518"/>
      <c r="EN118" s="518"/>
      <c r="EO118" s="518"/>
      <c r="EP118" s="518"/>
      <c r="EQ118" s="518"/>
      <c r="ER118" s="518"/>
      <c r="ES118" s="518"/>
      <c r="ET118" s="518"/>
      <c r="EU118" s="518"/>
      <c r="EV118" s="518"/>
      <c r="EW118" s="518"/>
      <c r="EX118" s="518"/>
      <c r="EY118" s="518"/>
      <c r="EZ118" s="431">
        <f t="shared" si="159"/>
        <v>1</v>
      </c>
      <c r="FB118" s="445">
        <f t="shared" si="160"/>
        <v>0</v>
      </c>
    </row>
    <row r="119" spans="1:158" s="395" customFormat="1">
      <c r="A119" s="446">
        <v>108</v>
      </c>
      <c r="B119" s="446" t="str">
        <f>[1]เตรียมข้อมูล!B112</f>
        <v>บ้านโหล๊ะหาร</v>
      </c>
      <c r="C119" s="446" t="str">
        <f>[1]เตรียมข้อมูล!C112</f>
        <v>ป่าบอน</v>
      </c>
      <c r="D119" s="446"/>
      <c r="E119" s="384">
        <v>9</v>
      </c>
      <c r="F119" s="384">
        <v>4</v>
      </c>
      <c r="G119" s="384" t="s">
        <v>104</v>
      </c>
      <c r="H119" s="446">
        <v>32</v>
      </c>
      <c r="I119" s="447">
        <f t="shared" si="126"/>
        <v>1</v>
      </c>
      <c r="J119" s="446">
        <v>45</v>
      </c>
      <c r="K119" s="447">
        <f t="shared" si="127"/>
        <v>2</v>
      </c>
      <c r="L119" s="446">
        <v>30</v>
      </c>
      <c r="M119" s="447">
        <f t="shared" si="128"/>
        <v>1</v>
      </c>
      <c r="N119" s="446">
        <v>33</v>
      </c>
      <c r="O119" s="447">
        <f t="shared" si="129"/>
        <v>1</v>
      </c>
      <c r="P119" s="446">
        <v>23</v>
      </c>
      <c r="Q119" s="447">
        <f t="shared" si="130"/>
        <v>1</v>
      </c>
      <c r="R119" s="446">
        <v>38</v>
      </c>
      <c r="S119" s="447">
        <f t="shared" si="131"/>
        <v>1</v>
      </c>
      <c r="T119" s="446">
        <v>32</v>
      </c>
      <c r="U119" s="447">
        <f t="shared" si="132"/>
        <v>1</v>
      </c>
      <c r="V119" s="446">
        <v>35</v>
      </c>
      <c r="W119" s="447">
        <f t="shared" si="133"/>
        <v>1</v>
      </c>
      <c r="X119" s="448">
        <v>15</v>
      </c>
      <c r="Y119" s="447">
        <f t="shared" si="134"/>
        <v>1</v>
      </c>
      <c r="Z119" s="448">
        <v>14</v>
      </c>
      <c r="AA119" s="447">
        <f t="shared" si="135"/>
        <v>1</v>
      </c>
      <c r="AB119" s="448">
        <v>5</v>
      </c>
      <c r="AC119" s="447">
        <f t="shared" si="136"/>
        <v>1</v>
      </c>
      <c r="AD119" s="448"/>
      <c r="AE119" s="449"/>
      <c r="AF119" s="448"/>
      <c r="AG119" s="449"/>
      <c r="AH119" s="448"/>
      <c r="AI119" s="449"/>
      <c r="AJ119" s="450">
        <f t="shared" si="137"/>
        <v>302</v>
      </c>
      <c r="AK119" s="451">
        <f t="shared" si="138"/>
        <v>12</v>
      </c>
      <c r="AL119" s="446">
        <v>1</v>
      </c>
      <c r="AM119" s="446">
        <v>20</v>
      </c>
      <c r="AN119" s="451">
        <f t="shared" si="139"/>
        <v>21</v>
      </c>
      <c r="AO119" s="493">
        <f t="shared" si="140"/>
        <v>1</v>
      </c>
      <c r="AP119" s="494">
        <f t="shared" si="147"/>
        <v>18</v>
      </c>
      <c r="AQ119" s="495">
        <f t="shared" si="141"/>
        <v>19</v>
      </c>
      <c r="AR119" s="496">
        <f t="shared" si="142"/>
        <v>0</v>
      </c>
      <c r="AS119" s="496">
        <f t="shared" si="143"/>
        <v>2</v>
      </c>
      <c r="AT119" s="496">
        <f t="shared" si="144"/>
        <v>2</v>
      </c>
      <c r="AU119" s="497">
        <f t="shared" si="145"/>
        <v>10.526315789473683</v>
      </c>
      <c r="AV119" s="446"/>
      <c r="AW119" s="446"/>
      <c r="AX119" s="446"/>
      <c r="AY119" s="446"/>
      <c r="AZ119" s="451">
        <f t="shared" si="146"/>
        <v>2</v>
      </c>
      <c r="BA119" s="455">
        <f t="shared" si="148"/>
        <v>10.526315789473683</v>
      </c>
      <c r="BB119" s="446"/>
      <c r="BC119" s="415"/>
      <c r="BD119" s="415">
        <f t="shared" si="149"/>
        <v>1</v>
      </c>
      <c r="BE119" s="415">
        <f t="shared" si="150"/>
        <v>6</v>
      </c>
      <c r="BF119" s="433"/>
      <c r="BG119" s="433"/>
      <c r="BH119" s="433">
        <v>1</v>
      </c>
      <c r="BI119" s="433">
        <v>3</v>
      </c>
      <c r="BJ119" s="433"/>
      <c r="BK119" s="433">
        <v>3</v>
      </c>
      <c r="BL119" s="433">
        <v>3</v>
      </c>
      <c r="BM119" s="433"/>
      <c r="BN119" s="433">
        <v>3</v>
      </c>
      <c r="BO119" s="434"/>
      <c r="BP119" s="434"/>
      <c r="BQ119" s="434"/>
      <c r="BR119" s="433">
        <v>1</v>
      </c>
      <c r="BS119" s="433"/>
      <c r="BT119" s="433">
        <v>2</v>
      </c>
      <c r="BU119" s="433"/>
      <c r="BV119" s="433"/>
      <c r="BW119" s="433"/>
      <c r="BX119" s="433"/>
      <c r="BY119" s="433"/>
      <c r="BZ119" s="433"/>
      <c r="CA119" s="433">
        <v>1</v>
      </c>
      <c r="CB119" s="433"/>
      <c r="CC119" s="433">
        <v>1</v>
      </c>
      <c r="CD119" s="433"/>
      <c r="CE119" s="433"/>
      <c r="CF119" s="433"/>
      <c r="CG119" s="433"/>
      <c r="CH119" s="435">
        <v>3</v>
      </c>
      <c r="CI119" s="435"/>
      <c r="CJ119" s="436">
        <f t="shared" si="151"/>
        <v>21</v>
      </c>
      <c r="CK119" s="433">
        <f t="shared" si="120"/>
        <v>1</v>
      </c>
      <c r="CL119" s="433">
        <f t="shared" si="121"/>
        <v>18</v>
      </c>
      <c r="CM119" s="437">
        <f t="shared" si="152"/>
        <v>19</v>
      </c>
      <c r="CN119" s="438">
        <f t="shared" si="153"/>
        <v>0</v>
      </c>
      <c r="CO119" s="439">
        <f t="shared" si="154"/>
        <v>2</v>
      </c>
      <c r="CP119" s="438">
        <f t="shared" si="155"/>
        <v>2</v>
      </c>
      <c r="CQ119" s="440"/>
      <c r="CR119" s="440"/>
      <c r="CS119" s="440"/>
      <c r="CT119" s="440"/>
      <c r="CU119" s="440"/>
      <c r="CV119" s="440"/>
      <c r="CW119" s="440"/>
      <c r="CX119" s="441"/>
      <c r="CY119" s="441"/>
      <c r="CZ119" s="441"/>
      <c r="DA119" s="440"/>
      <c r="DB119" s="440"/>
      <c r="DC119" s="440"/>
      <c r="DD119" s="440"/>
      <c r="DE119" s="440"/>
      <c r="DF119" s="440"/>
      <c r="DG119" s="440"/>
      <c r="DH119" s="440"/>
      <c r="DI119" s="440"/>
      <c r="DJ119" s="440"/>
      <c r="DK119" s="440"/>
      <c r="DL119" s="440"/>
      <c r="DM119" s="440"/>
      <c r="DN119" s="440"/>
      <c r="DO119" s="440"/>
      <c r="DP119" s="440"/>
      <c r="DQ119" s="425">
        <f t="shared" si="156"/>
        <v>0</v>
      </c>
      <c r="DR119" s="442"/>
      <c r="DS119" s="442"/>
      <c r="DT119" s="440">
        <f t="shared" si="122"/>
        <v>0</v>
      </c>
      <c r="DU119" s="440">
        <f t="shared" si="123"/>
        <v>0</v>
      </c>
      <c r="DV119" s="440">
        <f t="shared" si="124"/>
        <v>0</v>
      </c>
      <c r="DW119" s="440">
        <f t="shared" si="125"/>
        <v>0</v>
      </c>
      <c r="DX119" s="427">
        <f t="shared" si="157"/>
        <v>2</v>
      </c>
      <c r="DY119" s="428">
        <f t="shared" si="158"/>
        <v>10.526315789473683</v>
      </c>
      <c r="DZ119" s="518"/>
      <c r="EA119" s="518"/>
      <c r="EB119" s="518"/>
      <c r="EC119" s="518"/>
      <c r="ED119" s="518"/>
      <c r="EE119" s="518"/>
      <c r="EF119" s="518"/>
      <c r="EG119" s="518"/>
      <c r="EH119" s="518"/>
      <c r="EI119" s="518"/>
      <c r="EJ119" s="518"/>
      <c r="EK119" s="518"/>
      <c r="EL119" s="518"/>
      <c r="EM119" s="518"/>
      <c r="EN119" s="518"/>
      <c r="EO119" s="518"/>
      <c r="EP119" s="518"/>
      <c r="EQ119" s="518"/>
      <c r="ER119" s="518"/>
      <c r="ES119" s="518"/>
      <c r="ET119" s="518"/>
      <c r="EU119" s="518"/>
      <c r="EV119" s="518"/>
      <c r="EW119" s="518"/>
      <c r="EX119" s="518"/>
      <c r="EY119" s="518"/>
      <c r="EZ119" s="431">
        <f t="shared" si="159"/>
        <v>0</v>
      </c>
      <c r="FB119" s="445">
        <f t="shared" si="160"/>
        <v>0</v>
      </c>
    </row>
    <row r="120" spans="1:158" s="395" customFormat="1">
      <c r="A120" s="446">
        <v>109</v>
      </c>
      <c r="B120" s="446" t="str">
        <f>[1]เตรียมข้อมูล!B113</f>
        <v>มิตรมวลชน ๑</v>
      </c>
      <c r="C120" s="446" t="str">
        <f>[1]เตรียมข้อมูล!C113</f>
        <v>ป่าบอน</v>
      </c>
      <c r="D120" s="446"/>
      <c r="E120" s="384">
        <v>18</v>
      </c>
      <c r="F120" s="384">
        <v>4</v>
      </c>
      <c r="G120" s="384" t="s">
        <v>104</v>
      </c>
      <c r="H120" s="446">
        <v>12</v>
      </c>
      <c r="I120" s="447">
        <f t="shared" si="126"/>
        <v>1</v>
      </c>
      <c r="J120" s="446">
        <v>13</v>
      </c>
      <c r="K120" s="447">
        <f t="shared" si="127"/>
        <v>1</v>
      </c>
      <c r="L120" s="446">
        <v>10</v>
      </c>
      <c r="M120" s="447">
        <f t="shared" si="128"/>
        <v>1</v>
      </c>
      <c r="N120" s="446">
        <v>13</v>
      </c>
      <c r="O120" s="447">
        <f t="shared" si="129"/>
        <v>1</v>
      </c>
      <c r="P120" s="446">
        <v>11</v>
      </c>
      <c r="Q120" s="447">
        <f t="shared" si="130"/>
        <v>1</v>
      </c>
      <c r="R120" s="446">
        <v>7</v>
      </c>
      <c r="S120" s="447">
        <f t="shared" si="131"/>
        <v>1</v>
      </c>
      <c r="T120" s="446">
        <v>11</v>
      </c>
      <c r="U120" s="447">
        <f t="shared" si="132"/>
        <v>1</v>
      </c>
      <c r="V120" s="446">
        <v>13</v>
      </c>
      <c r="W120" s="447">
        <f t="shared" si="133"/>
        <v>1</v>
      </c>
      <c r="X120" s="448">
        <v>0</v>
      </c>
      <c r="Y120" s="447">
        <f t="shared" si="134"/>
        <v>0</v>
      </c>
      <c r="Z120" s="448">
        <v>0</v>
      </c>
      <c r="AA120" s="447">
        <f t="shared" si="135"/>
        <v>0</v>
      </c>
      <c r="AB120" s="448">
        <v>0</v>
      </c>
      <c r="AC120" s="447">
        <f t="shared" si="136"/>
        <v>0</v>
      </c>
      <c r="AD120" s="448"/>
      <c r="AE120" s="449"/>
      <c r="AF120" s="448"/>
      <c r="AG120" s="449"/>
      <c r="AH120" s="448"/>
      <c r="AI120" s="449"/>
      <c r="AJ120" s="450">
        <f t="shared" si="137"/>
        <v>90</v>
      </c>
      <c r="AK120" s="451">
        <f t="shared" si="138"/>
        <v>8</v>
      </c>
      <c r="AL120" s="446">
        <v>1</v>
      </c>
      <c r="AM120" s="446">
        <v>8</v>
      </c>
      <c r="AN120" s="451">
        <f t="shared" si="139"/>
        <v>9</v>
      </c>
      <c r="AO120" s="493">
        <f t="shared" si="140"/>
        <v>1</v>
      </c>
      <c r="AP120" s="498">
        <f>IF((H120+J120+L120+N120+P120+R120+T120+V120)&lt;=0,0,IF((H120+J120+L120+N120+P120+R120+T120+V120)&lt;=20,1,IF((H120+J120+L120+N120+P120+R120+T120+V120)&lt;=40,2,IF((H120+J120+L120+N120+P120+R120+T120+V120)&lt;=60,3,IF((H120+J120+L120+N120+P120+R120+T120+V120)&lt;=80,4,IF((H120+J120+L120+N120+P120+R120+T120+V120)&lt;=100,5,IF((H120+J120+L120+N120+P120+R120+T120+V120)&lt;=120,6,0)))))))+((Y120+AA120+AC120+AE120+AG120+AI120)*2)</f>
        <v>5</v>
      </c>
      <c r="AQ120" s="495">
        <f t="shared" si="141"/>
        <v>6</v>
      </c>
      <c r="AR120" s="496">
        <f t="shared" si="142"/>
        <v>0</v>
      </c>
      <c r="AS120" s="496">
        <f t="shared" si="143"/>
        <v>3</v>
      </c>
      <c r="AT120" s="496">
        <f t="shared" si="144"/>
        <v>3</v>
      </c>
      <c r="AU120" s="497">
        <f t="shared" si="145"/>
        <v>50</v>
      </c>
      <c r="AV120" s="446"/>
      <c r="AW120" s="446"/>
      <c r="AX120" s="446"/>
      <c r="AY120" s="446"/>
      <c r="AZ120" s="451">
        <f t="shared" si="146"/>
        <v>3</v>
      </c>
      <c r="BA120" s="455">
        <f t="shared" si="148"/>
        <v>50</v>
      </c>
      <c r="BB120" s="446"/>
      <c r="BC120" s="415"/>
      <c r="BD120" s="415">
        <f t="shared" si="149"/>
        <v>1</v>
      </c>
      <c r="BE120" s="415">
        <f t="shared" si="150"/>
        <v>5</v>
      </c>
      <c r="BF120" s="433"/>
      <c r="BG120" s="433"/>
      <c r="BH120" s="433">
        <v>1</v>
      </c>
      <c r="BI120" s="433">
        <v>0</v>
      </c>
      <c r="BJ120" s="433">
        <v>3</v>
      </c>
      <c r="BK120" s="433">
        <v>1</v>
      </c>
      <c r="BL120" s="433">
        <v>1</v>
      </c>
      <c r="BM120" s="433"/>
      <c r="BN120" s="433"/>
      <c r="BO120" s="434"/>
      <c r="BP120" s="434"/>
      <c r="BQ120" s="434"/>
      <c r="BR120" s="433"/>
      <c r="BS120" s="433">
        <v>1</v>
      </c>
      <c r="BT120" s="433"/>
      <c r="BU120" s="433"/>
      <c r="BV120" s="433"/>
      <c r="BW120" s="433"/>
      <c r="BX120" s="433"/>
      <c r="BY120" s="433"/>
      <c r="BZ120" s="433"/>
      <c r="CA120" s="433">
        <v>1</v>
      </c>
      <c r="CB120" s="433"/>
      <c r="CC120" s="433"/>
      <c r="CD120" s="433"/>
      <c r="CE120" s="433"/>
      <c r="CF120" s="433"/>
      <c r="CG120" s="433">
        <v>1</v>
      </c>
      <c r="CH120" s="435">
        <v>0</v>
      </c>
      <c r="CI120" s="435"/>
      <c r="CJ120" s="436">
        <f t="shared" si="151"/>
        <v>9</v>
      </c>
      <c r="CK120" s="433">
        <f t="shared" si="120"/>
        <v>1</v>
      </c>
      <c r="CL120" s="433">
        <f t="shared" si="121"/>
        <v>5</v>
      </c>
      <c r="CM120" s="437">
        <f t="shared" si="152"/>
        <v>6</v>
      </c>
      <c r="CN120" s="438">
        <f t="shared" si="153"/>
        <v>0</v>
      </c>
      <c r="CO120" s="439">
        <f t="shared" si="154"/>
        <v>3</v>
      </c>
      <c r="CP120" s="438">
        <f t="shared" si="155"/>
        <v>3</v>
      </c>
      <c r="CQ120" s="440"/>
      <c r="CR120" s="440"/>
      <c r="CS120" s="440"/>
      <c r="CT120" s="440"/>
      <c r="CU120" s="440"/>
      <c r="CV120" s="440"/>
      <c r="CW120" s="440"/>
      <c r="CX120" s="441"/>
      <c r="CY120" s="441"/>
      <c r="CZ120" s="441"/>
      <c r="DA120" s="440"/>
      <c r="DB120" s="440"/>
      <c r="DC120" s="440"/>
      <c r="DD120" s="440"/>
      <c r="DE120" s="440"/>
      <c r="DF120" s="440"/>
      <c r="DG120" s="440"/>
      <c r="DH120" s="440"/>
      <c r="DI120" s="440"/>
      <c r="DJ120" s="440"/>
      <c r="DK120" s="440"/>
      <c r="DL120" s="440"/>
      <c r="DM120" s="440"/>
      <c r="DN120" s="440"/>
      <c r="DO120" s="440"/>
      <c r="DP120" s="440"/>
      <c r="DQ120" s="425">
        <f t="shared" si="156"/>
        <v>0</v>
      </c>
      <c r="DR120" s="442"/>
      <c r="DS120" s="442"/>
      <c r="DT120" s="440">
        <f t="shared" si="122"/>
        <v>0</v>
      </c>
      <c r="DU120" s="440">
        <f t="shared" si="123"/>
        <v>0</v>
      </c>
      <c r="DV120" s="440">
        <f t="shared" si="124"/>
        <v>0</v>
      </c>
      <c r="DW120" s="440">
        <f t="shared" si="125"/>
        <v>0</v>
      </c>
      <c r="DX120" s="427">
        <f t="shared" si="157"/>
        <v>3</v>
      </c>
      <c r="DY120" s="428">
        <f t="shared" si="158"/>
        <v>50</v>
      </c>
      <c r="DZ120" s="518"/>
      <c r="EA120" s="518"/>
      <c r="EB120" s="518"/>
      <c r="EC120" s="518"/>
      <c r="ED120" s="518"/>
      <c r="EE120" s="518"/>
      <c r="EF120" s="518"/>
      <c r="EG120" s="518"/>
      <c r="EH120" s="518"/>
      <c r="EI120" s="518"/>
      <c r="EJ120" s="518"/>
      <c r="EK120" s="518"/>
      <c r="EL120" s="518"/>
      <c r="EM120" s="518"/>
      <c r="EN120" s="518"/>
      <c r="EO120" s="518"/>
      <c r="EP120" s="518"/>
      <c r="EQ120" s="518"/>
      <c r="ER120" s="518"/>
      <c r="ES120" s="518"/>
      <c r="ET120" s="518"/>
      <c r="EU120" s="518"/>
      <c r="EV120" s="518"/>
      <c r="EW120" s="518"/>
      <c r="EX120" s="518"/>
      <c r="EY120" s="518"/>
      <c r="EZ120" s="431">
        <f t="shared" si="159"/>
        <v>0</v>
      </c>
      <c r="FB120" s="445">
        <f t="shared" si="160"/>
        <v>0</v>
      </c>
    </row>
    <row r="121" spans="1:158" s="395" customFormat="1">
      <c r="A121" s="446">
        <v>110</v>
      </c>
      <c r="B121" s="446" t="str">
        <f>[1]เตรียมข้อมูล!B114</f>
        <v>บ้านยางขาคีม</v>
      </c>
      <c r="C121" s="446" t="str">
        <f>[1]เตรียมข้อมูล!C114</f>
        <v>ป่าบอน</v>
      </c>
      <c r="D121" s="446"/>
      <c r="E121" s="384">
        <v>18</v>
      </c>
      <c r="F121" s="384">
        <v>4</v>
      </c>
      <c r="G121" s="384" t="s">
        <v>104</v>
      </c>
      <c r="H121" s="446">
        <v>17</v>
      </c>
      <c r="I121" s="447">
        <f t="shared" si="126"/>
        <v>1</v>
      </c>
      <c r="J121" s="446">
        <v>16</v>
      </c>
      <c r="K121" s="447">
        <f t="shared" si="127"/>
        <v>1</v>
      </c>
      <c r="L121" s="446">
        <v>19</v>
      </c>
      <c r="M121" s="447">
        <f t="shared" si="128"/>
        <v>1</v>
      </c>
      <c r="N121" s="446">
        <v>14</v>
      </c>
      <c r="O121" s="447">
        <f t="shared" si="129"/>
        <v>1</v>
      </c>
      <c r="P121" s="446">
        <v>29</v>
      </c>
      <c r="Q121" s="447">
        <f t="shared" si="130"/>
        <v>1</v>
      </c>
      <c r="R121" s="446">
        <v>18</v>
      </c>
      <c r="S121" s="447">
        <f t="shared" si="131"/>
        <v>1</v>
      </c>
      <c r="T121" s="446">
        <v>17</v>
      </c>
      <c r="U121" s="447">
        <f t="shared" si="132"/>
        <v>1</v>
      </c>
      <c r="V121" s="446">
        <v>19</v>
      </c>
      <c r="W121" s="447">
        <f t="shared" si="133"/>
        <v>1</v>
      </c>
      <c r="X121" s="448">
        <v>0</v>
      </c>
      <c r="Y121" s="447">
        <f t="shared" si="134"/>
        <v>0</v>
      </c>
      <c r="Z121" s="448">
        <v>0</v>
      </c>
      <c r="AA121" s="447">
        <f t="shared" si="135"/>
        <v>0</v>
      </c>
      <c r="AB121" s="448">
        <v>0</v>
      </c>
      <c r="AC121" s="447">
        <f t="shared" si="136"/>
        <v>0</v>
      </c>
      <c r="AD121" s="448"/>
      <c r="AE121" s="449"/>
      <c r="AF121" s="448"/>
      <c r="AG121" s="449"/>
      <c r="AH121" s="448"/>
      <c r="AI121" s="449"/>
      <c r="AJ121" s="450">
        <f t="shared" si="137"/>
        <v>149</v>
      </c>
      <c r="AK121" s="451">
        <f t="shared" si="138"/>
        <v>8</v>
      </c>
      <c r="AL121" s="446">
        <v>1</v>
      </c>
      <c r="AM121" s="446">
        <v>9</v>
      </c>
      <c r="AN121" s="451">
        <f t="shared" si="139"/>
        <v>10</v>
      </c>
      <c r="AO121" s="493">
        <f t="shared" si="140"/>
        <v>1</v>
      </c>
      <c r="AP121" s="494">
        <f>ROUND(((((I121+K121)*30)+(H121+J121))/50+(((M121+O121+Q121+U121+W121+S121)*40)+(L121+N121+P121+R121+T121+V121))/50+(Y121+AA121+AC121+AE121+AG121+AI121)*2),0)</f>
        <v>9</v>
      </c>
      <c r="AQ121" s="495">
        <f t="shared" si="141"/>
        <v>10</v>
      </c>
      <c r="AR121" s="496">
        <f t="shared" si="142"/>
        <v>0</v>
      </c>
      <c r="AS121" s="496">
        <f t="shared" si="143"/>
        <v>0</v>
      </c>
      <c r="AT121" s="496">
        <f t="shared" si="144"/>
        <v>0</v>
      </c>
      <c r="AU121" s="497">
        <f t="shared" si="145"/>
        <v>0</v>
      </c>
      <c r="AV121" s="446"/>
      <c r="AW121" s="446"/>
      <c r="AX121" s="446"/>
      <c r="AY121" s="446"/>
      <c r="AZ121" s="451">
        <f t="shared" si="146"/>
        <v>0</v>
      </c>
      <c r="BA121" s="455">
        <f t="shared" si="148"/>
        <v>0</v>
      </c>
      <c r="BB121" s="446"/>
      <c r="BC121" s="415"/>
      <c r="BD121" s="415">
        <f t="shared" si="149"/>
        <v>1</v>
      </c>
      <c r="BE121" s="415">
        <f t="shared" si="150"/>
        <v>0</v>
      </c>
      <c r="BF121" s="433"/>
      <c r="BG121" s="433"/>
      <c r="BH121" s="433">
        <v>1</v>
      </c>
      <c r="BI121" s="433"/>
      <c r="BJ121" s="433"/>
      <c r="BK121" s="433"/>
      <c r="BL121" s="433"/>
      <c r="BM121" s="433"/>
      <c r="BN121" s="433"/>
      <c r="BO121" s="434"/>
      <c r="BP121" s="434"/>
      <c r="BQ121" s="434"/>
      <c r="BR121" s="433"/>
      <c r="BS121" s="433"/>
      <c r="BT121" s="433"/>
      <c r="BU121" s="433"/>
      <c r="BV121" s="433"/>
      <c r="BW121" s="433"/>
      <c r="BX121" s="433"/>
      <c r="BY121" s="433"/>
      <c r="BZ121" s="433"/>
      <c r="CA121" s="433"/>
      <c r="CB121" s="433"/>
      <c r="CC121" s="433"/>
      <c r="CD121" s="433"/>
      <c r="CE121" s="433"/>
      <c r="CF121" s="433"/>
      <c r="CG121" s="433"/>
      <c r="CH121" s="435">
        <v>0</v>
      </c>
      <c r="CI121" s="435"/>
      <c r="CJ121" s="436">
        <f t="shared" si="151"/>
        <v>1</v>
      </c>
      <c r="CK121" s="433">
        <f t="shared" si="120"/>
        <v>1</v>
      </c>
      <c r="CL121" s="433">
        <f t="shared" si="121"/>
        <v>9</v>
      </c>
      <c r="CM121" s="437">
        <f t="shared" si="152"/>
        <v>10</v>
      </c>
      <c r="CN121" s="438">
        <f t="shared" si="153"/>
        <v>0</v>
      </c>
      <c r="CO121" s="439">
        <f t="shared" si="154"/>
        <v>-9</v>
      </c>
      <c r="CP121" s="438">
        <f t="shared" si="155"/>
        <v>-9</v>
      </c>
      <c r="CQ121" s="440"/>
      <c r="CR121" s="440"/>
      <c r="CS121" s="440"/>
      <c r="CT121" s="440"/>
      <c r="CU121" s="440"/>
      <c r="CV121" s="440"/>
      <c r="CW121" s="440"/>
      <c r="CX121" s="441"/>
      <c r="CY121" s="441"/>
      <c r="CZ121" s="441"/>
      <c r="DA121" s="440"/>
      <c r="DB121" s="440"/>
      <c r="DC121" s="440"/>
      <c r="DD121" s="440"/>
      <c r="DE121" s="440"/>
      <c r="DF121" s="440"/>
      <c r="DG121" s="440"/>
      <c r="DH121" s="440"/>
      <c r="DI121" s="440"/>
      <c r="DJ121" s="440"/>
      <c r="DK121" s="440"/>
      <c r="DL121" s="440"/>
      <c r="DM121" s="440"/>
      <c r="DN121" s="440"/>
      <c r="DO121" s="440"/>
      <c r="DP121" s="440"/>
      <c r="DQ121" s="425">
        <f t="shared" si="156"/>
        <v>0</v>
      </c>
      <c r="DR121" s="442"/>
      <c r="DS121" s="442"/>
      <c r="DT121" s="440">
        <f t="shared" si="122"/>
        <v>0</v>
      </c>
      <c r="DU121" s="440">
        <f t="shared" si="123"/>
        <v>0</v>
      </c>
      <c r="DV121" s="440">
        <f t="shared" si="124"/>
        <v>0</v>
      </c>
      <c r="DW121" s="440">
        <f t="shared" si="125"/>
        <v>0</v>
      </c>
      <c r="DX121" s="427">
        <f t="shared" si="157"/>
        <v>-9</v>
      </c>
      <c r="DY121" s="428">
        <f t="shared" si="158"/>
        <v>-90</v>
      </c>
      <c r="DZ121" s="518"/>
      <c r="EA121" s="518"/>
      <c r="EB121" s="518"/>
      <c r="EC121" s="518"/>
      <c r="ED121" s="518"/>
      <c r="EE121" s="518"/>
      <c r="EF121" s="518"/>
      <c r="EG121" s="518"/>
      <c r="EH121" s="518"/>
      <c r="EI121" s="518"/>
      <c r="EJ121" s="518"/>
      <c r="EK121" s="518"/>
      <c r="EL121" s="518"/>
      <c r="EM121" s="518"/>
      <c r="EN121" s="518"/>
      <c r="EO121" s="518"/>
      <c r="EP121" s="518"/>
      <c r="EQ121" s="518"/>
      <c r="ER121" s="518"/>
      <c r="ES121" s="518"/>
      <c r="ET121" s="518"/>
      <c r="EU121" s="518"/>
      <c r="EV121" s="518"/>
      <c r="EW121" s="518"/>
      <c r="EX121" s="518"/>
      <c r="EY121" s="518"/>
      <c r="EZ121" s="431">
        <f t="shared" si="159"/>
        <v>0</v>
      </c>
      <c r="FB121" s="445">
        <f t="shared" si="160"/>
        <v>0</v>
      </c>
    </row>
    <row r="122" spans="1:158" s="395" customFormat="1">
      <c r="A122" s="446">
        <v>111</v>
      </c>
      <c r="B122" s="446" t="str">
        <f>[1]เตรียมข้อมูล!B115</f>
        <v>บ้านควนหินแท่น</v>
      </c>
      <c r="C122" s="446" t="str">
        <f>[1]เตรียมข้อมูล!C115</f>
        <v>ป่าบอน</v>
      </c>
      <c r="D122" s="446"/>
      <c r="E122" s="384">
        <v>36</v>
      </c>
      <c r="F122" s="384">
        <v>4</v>
      </c>
      <c r="G122" s="384" t="s">
        <v>104</v>
      </c>
      <c r="H122" s="446">
        <v>8</v>
      </c>
      <c r="I122" s="447">
        <f t="shared" si="126"/>
        <v>1</v>
      </c>
      <c r="J122" s="446">
        <v>16</v>
      </c>
      <c r="K122" s="447">
        <f t="shared" si="127"/>
        <v>1</v>
      </c>
      <c r="L122" s="446">
        <v>15</v>
      </c>
      <c r="M122" s="447">
        <f t="shared" si="128"/>
        <v>1</v>
      </c>
      <c r="N122" s="446">
        <v>16</v>
      </c>
      <c r="O122" s="447">
        <f t="shared" si="129"/>
        <v>1</v>
      </c>
      <c r="P122" s="446">
        <v>13</v>
      </c>
      <c r="Q122" s="447">
        <f t="shared" si="130"/>
        <v>1</v>
      </c>
      <c r="R122" s="446">
        <v>21</v>
      </c>
      <c r="S122" s="447">
        <f t="shared" si="131"/>
        <v>1</v>
      </c>
      <c r="T122" s="446">
        <v>10</v>
      </c>
      <c r="U122" s="447">
        <f t="shared" si="132"/>
        <v>1</v>
      </c>
      <c r="V122" s="446">
        <v>11</v>
      </c>
      <c r="W122" s="447">
        <f t="shared" si="133"/>
        <v>1</v>
      </c>
      <c r="X122" s="448">
        <v>0</v>
      </c>
      <c r="Y122" s="447">
        <f t="shared" si="134"/>
        <v>0</v>
      </c>
      <c r="Z122" s="448">
        <v>0</v>
      </c>
      <c r="AA122" s="447">
        <f t="shared" si="135"/>
        <v>0</v>
      </c>
      <c r="AB122" s="448">
        <v>0</v>
      </c>
      <c r="AC122" s="447">
        <f t="shared" si="136"/>
        <v>0</v>
      </c>
      <c r="AD122" s="448"/>
      <c r="AE122" s="449"/>
      <c r="AF122" s="448"/>
      <c r="AG122" s="449"/>
      <c r="AH122" s="448"/>
      <c r="AI122" s="449"/>
      <c r="AJ122" s="450">
        <f t="shared" si="137"/>
        <v>110</v>
      </c>
      <c r="AK122" s="451">
        <f t="shared" si="138"/>
        <v>8</v>
      </c>
      <c r="AL122" s="446">
        <v>1</v>
      </c>
      <c r="AM122" s="446">
        <v>6</v>
      </c>
      <c r="AN122" s="451">
        <f t="shared" si="139"/>
        <v>7</v>
      </c>
      <c r="AO122" s="493">
        <f t="shared" si="140"/>
        <v>1</v>
      </c>
      <c r="AP122" s="498">
        <f>IF((H122+J122+L122+N122+P122+R122+T122+V122)&lt;=0,0,IF((H122+J122+L122+N122+P122+R122+T122+V122)&lt;=20,1,IF((H122+J122+L122+N122+P122+R122+T122+V122)&lt;=40,2,IF((H122+J122+L122+N122+P122+R122+T122+V122)&lt;=60,3,IF((H122+J122+L122+N122+P122+R122+T122+V122)&lt;=80,4,IF((H122+J122+L122+N122+P122+R122+T122+V122)&lt;=100,5,IF((H122+J122+L122+N122+P122+R122+T122+V122)&lt;=120,6,0)))))))+((Y122+AA122+AC122+AE122+AG122+AI122)*2)</f>
        <v>6</v>
      </c>
      <c r="AQ122" s="495">
        <f t="shared" si="141"/>
        <v>7</v>
      </c>
      <c r="AR122" s="496">
        <f t="shared" si="142"/>
        <v>0</v>
      </c>
      <c r="AS122" s="496">
        <f t="shared" si="143"/>
        <v>0</v>
      </c>
      <c r="AT122" s="496">
        <f t="shared" si="144"/>
        <v>0</v>
      </c>
      <c r="AU122" s="497">
        <f t="shared" si="145"/>
        <v>0</v>
      </c>
      <c r="AV122" s="446"/>
      <c r="AW122" s="446"/>
      <c r="AX122" s="446"/>
      <c r="AY122" s="446"/>
      <c r="AZ122" s="451">
        <f t="shared" si="146"/>
        <v>0</v>
      </c>
      <c r="BA122" s="455">
        <f t="shared" si="148"/>
        <v>0</v>
      </c>
      <c r="BB122" s="446"/>
      <c r="BC122" s="415"/>
      <c r="BD122" s="415">
        <f t="shared" si="149"/>
        <v>1</v>
      </c>
      <c r="BE122" s="415">
        <f t="shared" si="150"/>
        <v>6</v>
      </c>
      <c r="BF122" s="433"/>
      <c r="BG122" s="433"/>
      <c r="BH122" s="433">
        <v>1</v>
      </c>
      <c r="BI122" s="433"/>
      <c r="BJ122" s="433">
        <v>1</v>
      </c>
      <c r="BK122" s="433">
        <v>1</v>
      </c>
      <c r="BL122" s="433">
        <v>1</v>
      </c>
      <c r="BM122" s="433">
        <v>1</v>
      </c>
      <c r="BN122" s="433">
        <v>1</v>
      </c>
      <c r="BO122" s="434"/>
      <c r="BP122" s="434"/>
      <c r="BQ122" s="434"/>
      <c r="BR122" s="433"/>
      <c r="BS122" s="433"/>
      <c r="BT122" s="433"/>
      <c r="BU122" s="433"/>
      <c r="BV122" s="433"/>
      <c r="BW122" s="433"/>
      <c r="BX122" s="433"/>
      <c r="BY122" s="433"/>
      <c r="BZ122" s="433"/>
      <c r="CA122" s="433">
        <v>1</v>
      </c>
      <c r="CB122" s="433"/>
      <c r="CC122" s="433"/>
      <c r="CD122" s="433"/>
      <c r="CE122" s="433"/>
      <c r="CF122" s="433"/>
      <c r="CG122" s="433"/>
      <c r="CH122" s="435">
        <v>0</v>
      </c>
      <c r="CI122" s="435"/>
      <c r="CJ122" s="436">
        <f t="shared" si="151"/>
        <v>7</v>
      </c>
      <c r="CK122" s="433">
        <f t="shared" si="120"/>
        <v>1</v>
      </c>
      <c r="CL122" s="433">
        <f t="shared" si="121"/>
        <v>6</v>
      </c>
      <c r="CM122" s="437">
        <f t="shared" si="152"/>
        <v>7</v>
      </c>
      <c r="CN122" s="438">
        <f t="shared" si="153"/>
        <v>0</v>
      </c>
      <c r="CO122" s="439">
        <f t="shared" si="154"/>
        <v>0</v>
      </c>
      <c r="CP122" s="438">
        <f t="shared" si="155"/>
        <v>0</v>
      </c>
      <c r="CQ122" s="440"/>
      <c r="CR122" s="440"/>
      <c r="CS122" s="440"/>
      <c r="CT122" s="440"/>
      <c r="CU122" s="440"/>
      <c r="CV122" s="440"/>
      <c r="CW122" s="440"/>
      <c r="CX122" s="441"/>
      <c r="CY122" s="441"/>
      <c r="CZ122" s="441"/>
      <c r="DA122" s="440"/>
      <c r="DB122" s="440"/>
      <c r="DC122" s="440"/>
      <c r="DD122" s="440"/>
      <c r="DE122" s="440"/>
      <c r="DF122" s="440"/>
      <c r="DG122" s="440"/>
      <c r="DH122" s="440"/>
      <c r="DI122" s="440"/>
      <c r="DJ122" s="440"/>
      <c r="DK122" s="440"/>
      <c r="DL122" s="440"/>
      <c r="DM122" s="440"/>
      <c r="DN122" s="440"/>
      <c r="DO122" s="440"/>
      <c r="DP122" s="440"/>
      <c r="DQ122" s="425">
        <f t="shared" si="156"/>
        <v>0</v>
      </c>
      <c r="DR122" s="442"/>
      <c r="DS122" s="442"/>
      <c r="DT122" s="440">
        <f t="shared" si="122"/>
        <v>0</v>
      </c>
      <c r="DU122" s="440">
        <f t="shared" si="123"/>
        <v>0</v>
      </c>
      <c r="DV122" s="440">
        <f t="shared" si="124"/>
        <v>0</v>
      </c>
      <c r="DW122" s="440">
        <f t="shared" si="125"/>
        <v>0</v>
      </c>
      <c r="DX122" s="427">
        <f t="shared" si="157"/>
        <v>0</v>
      </c>
      <c r="DY122" s="428">
        <f t="shared" si="158"/>
        <v>0</v>
      </c>
      <c r="DZ122" s="518">
        <f>DX122-BL122</f>
        <v>-1</v>
      </c>
      <c r="EA122" s="518"/>
      <c r="EB122" s="518"/>
      <c r="EC122" s="518"/>
      <c r="ED122" s="518"/>
      <c r="EE122" s="518"/>
      <c r="EF122" s="518"/>
      <c r="EG122" s="518"/>
      <c r="EH122" s="518"/>
      <c r="EI122" s="518"/>
      <c r="EJ122" s="518"/>
      <c r="EK122" s="518"/>
      <c r="EL122" s="518"/>
      <c r="EM122" s="518"/>
      <c r="EN122" s="518"/>
      <c r="EO122" s="518"/>
      <c r="EP122" s="518"/>
      <c r="EQ122" s="518"/>
      <c r="ER122" s="518"/>
      <c r="ES122" s="518"/>
      <c r="ET122" s="518"/>
      <c r="EU122" s="518"/>
      <c r="EV122" s="518"/>
      <c r="EW122" s="518"/>
      <c r="EX122" s="518"/>
      <c r="EY122" s="518"/>
      <c r="EZ122" s="431">
        <f t="shared" si="159"/>
        <v>-1</v>
      </c>
      <c r="FB122" s="445">
        <f t="shared" si="160"/>
        <v>1</v>
      </c>
    </row>
    <row r="123" spans="1:158" s="395" customFormat="1">
      <c r="A123" s="446">
        <v>112</v>
      </c>
      <c r="B123" s="446">
        <f>[1]เตรียมข้อมูล!B116</f>
        <v>0</v>
      </c>
      <c r="C123" s="446">
        <f>[1]เตรียมข้อมูล!C116</f>
        <v>0</v>
      </c>
      <c r="D123" s="446"/>
      <c r="E123" s="384"/>
      <c r="F123" s="384"/>
      <c r="G123" s="384">
        <v>1</v>
      </c>
      <c r="H123" s="446">
        <v>0</v>
      </c>
      <c r="I123" s="447">
        <f t="shared" si="126"/>
        <v>0</v>
      </c>
      <c r="J123" s="446">
        <v>0</v>
      </c>
      <c r="K123" s="447">
        <f t="shared" si="127"/>
        <v>0</v>
      </c>
      <c r="L123" s="446">
        <v>0</v>
      </c>
      <c r="M123" s="447">
        <f t="shared" si="128"/>
        <v>0</v>
      </c>
      <c r="N123" s="446">
        <v>0</v>
      </c>
      <c r="O123" s="447">
        <f t="shared" si="129"/>
        <v>0</v>
      </c>
      <c r="P123" s="446">
        <v>0</v>
      </c>
      <c r="Q123" s="447">
        <f t="shared" si="130"/>
        <v>0</v>
      </c>
      <c r="R123" s="446">
        <v>0</v>
      </c>
      <c r="S123" s="447">
        <f t="shared" si="131"/>
        <v>0</v>
      </c>
      <c r="T123" s="446">
        <v>0</v>
      </c>
      <c r="U123" s="447">
        <f t="shared" si="132"/>
        <v>0</v>
      </c>
      <c r="V123" s="446">
        <v>0</v>
      </c>
      <c r="W123" s="447">
        <f t="shared" si="133"/>
        <v>0</v>
      </c>
      <c r="X123" s="448">
        <v>0</v>
      </c>
      <c r="Y123" s="447">
        <f t="shared" si="134"/>
        <v>0</v>
      </c>
      <c r="Z123" s="448">
        <v>0</v>
      </c>
      <c r="AA123" s="447">
        <f t="shared" si="135"/>
        <v>0</v>
      </c>
      <c r="AB123" s="448">
        <v>0</v>
      </c>
      <c r="AC123" s="447">
        <f t="shared" si="136"/>
        <v>0</v>
      </c>
      <c r="AD123" s="448"/>
      <c r="AE123" s="449"/>
      <c r="AF123" s="448"/>
      <c r="AG123" s="449"/>
      <c r="AH123" s="448"/>
      <c r="AI123" s="449"/>
      <c r="AJ123" s="450">
        <f t="shared" si="137"/>
        <v>0</v>
      </c>
      <c r="AK123" s="451">
        <f t="shared" si="138"/>
        <v>0</v>
      </c>
      <c r="AL123" s="446">
        <v>22</v>
      </c>
      <c r="AM123" s="446">
        <v>232</v>
      </c>
      <c r="AN123" s="451">
        <f t="shared" si="139"/>
        <v>254</v>
      </c>
      <c r="AO123" s="493">
        <f t="shared" si="140"/>
        <v>0</v>
      </c>
      <c r="AP123" s="498">
        <f>IF((H123+J123+L123+N123+P123+R123+T123+V123)&lt;=0,0,IF((H123+J123+L123+N123+P123+R123+T123+V123)&lt;=20,1,IF((H123+J123+L123+N123+P123+R123+T123+V123)&lt;=40,2,IF((H123+J123+L123+N123+P123+R123+T123+V123)&lt;=60,3,IF((H123+J123+L123+N123+P123+R123+T123+V123)&lt;=80,4,IF((H123+J123+L123+N123+P123+R123+T123+V123)&lt;=100,5,IF((H123+J123+L123+N123+P123+R123+T123+V123)&lt;=120,6,0)))))))+((Y123+AA123+AC123+AE123+AG123+AI123)*2)</f>
        <v>0</v>
      </c>
      <c r="AQ123" s="495">
        <f t="shared" si="141"/>
        <v>0</v>
      </c>
      <c r="AR123" s="496">
        <f t="shared" si="142"/>
        <v>22</v>
      </c>
      <c r="AS123" s="496">
        <f t="shared" si="143"/>
        <v>232</v>
      </c>
      <c r="AT123" s="496">
        <f t="shared" si="144"/>
        <v>254</v>
      </c>
      <c r="AU123" s="497" t="e">
        <f t="shared" si="145"/>
        <v>#DIV/0!</v>
      </c>
      <c r="AV123" s="446"/>
      <c r="AW123" s="446">
        <v>3</v>
      </c>
      <c r="AX123" s="446">
        <v>0</v>
      </c>
      <c r="AY123" s="446"/>
      <c r="AZ123" s="451">
        <f t="shared" si="146"/>
        <v>251</v>
      </c>
      <c r="BA123" s="455" t="e">
        <f t="shared" si="148"/>
        <v>#DIV/0!</v>
      </c>
      <c r="BB123" s="446"/>
      <c r="BC123" s="415"/>
      <c r="BD123" s="415">
        <f t="shared" si="149"/>
        <v>0</v>
      </c>
      <c r="BE123" s="415">
        <f t="shared" si="150"/>
        <v>0</v>
      </c>
      <c r="BF123" s="433"/>
      <c r="BG123" s="433"/>
      <c r="BH123" s="433">
        <v>0</v>
      </c>
      <c r="BI123" s="433"/>
      <c r="BJ123" s="433"/>
      <c r="BK123" s="433"/>
      <c r="BL123" s="433"/>
      <c r="BM123" s="433"/>
      <c r="BN123" s="433"/>
      <c r="BO123" s="434"/>
      <c r="BP123" s="434"/>
      <c r="BQ123" s="434"/>
      <c r="BR123" s="433"/>
      <c r="BS123" s="433"/>
      <c r="BT123" s="433"/>
      <c r="BU123" s="433"/>
      <c r="BV123" s="433"/>
      <c r="BW123" s="433"/>
      <c r="BX123" s="433"/>
      <c r="BY123" s="433"/>
      <c r="BZ123" s="433"/>
      <c r="CA123" s="433"/>
      <c r="CB123" s="433"/>
      <c r="CC123" s="433"/>
      <c r="CD123" s="433"/>
      <c r="CE123" s="433"/>
      <c r="CF123" s="433"/>
      <c r="CG123" s="433"/>
      <c r="CH123" s="435"/>
      <c r="CI123" s="435"/>
      <c r="CJ123" s="436">
        <f t="shared" si="151"/>
        <v>0</v>
      </c>
      <c r="CK123" s="433">
        <f t="shared" si="120"/>
        <v>0</v>
      </c>
      <c r="CL123" s="433">
        <f t="shared" si="121"/>
        <v>0</v>
      </c>
      <c r="CM123" s="437">
        <f t="shared" si="152"/>
        <v>0</v>
      </c>
      <c r="CN123" s="438">
        <f t="shared" si="153"/>
        <v>0</v>
      </c>
      <c r="CO123" s="439">
        <f t="shared" si="154"/>
        <v>0</v>
      </c>
      <c r="CP123" s="438">
        <f t="shared" si="155"/>
        <v>0</v>
      </c>
      <c r="CQ123" s="440"/>
      <c r="CR123" s="440"/>
      <c r="CS123" s="440"/>
      <c r="CT123" s="440"/>
      <c r="CU123" s="440"/>
      <c r="CV123" s="440"/>
      <c r="CW123" s="440"/>
      <c r="CX123" s="441"/>
      <c r="CY123" s="441"/>
      <c r="CZ123" s="441"/>
      <c r="DA123" s="440"/>
      <c r="DB123" s="440"/>
      <c r="DC123" s="440"/>
      <c r="DD123" s="440"/>
      <c r="DE123" s="440"/>
      <c r="DF123" s="440"/>
      <c r="DG123" s="440"/>
      <c r="DH123" s="440"/>
      <c r="DI123" s="440"/>
      <c r="DJ123" s="440"/>
      <c r="DK123" s="440"/>
      <c r="DL123" s="440"/>
      <c r="DM123" s="440"/>
      <c r="DN123" s="440"/>
      <c r="DO123" s="440"/>
      <c r="DP123" s="440"/>
      <c r="DQ123" s="425">
        <f t="shared" si="156"/>
        <v>0</v>
      </c>
      <c r="DR123" s="442"/>
      <c r="DS123" s="442"/>
      <c r="DT123" s="440">
        <f t="shared" si="122"/>
        <v>0</v>
      </c>
      <c r="DU123" s="440">
        <f t="shared" si="123"/>
        <v>3</v>
      </c>
      <c r="DV123" s="440">
        <f t="shared" si="124"/>
        <v>0</v>
      </c>
      <c r="DW123" s="440">
        <f t="shared" si="125"/>
        <v>0</v>
      </c>
      <c r="DX123" s="427">
        <f t="shared" si="157"/>
        <v>-3</v>
      </c>
      <c r="DY123" s="428" t="e">
        <f t="shared" si="158"/>
        <v>#DIV/0!</v>
      </c>
      <c r="DZ123" s="518"/>
      <c r="EA123" s="518"/>
      <c r="EB123" s="518"/>
      <c r="EC123" s="518"/>
      <c r="ED123" s="518"/>
      <c r="EE123" s="518"/>
      <c r="EF123" s="518"/>
      <c r="EG123" s="518"/>
      <c r="EH123" s="518"/>
      <c r="EI123" s="518"/>
      <c r="EJ123" s="518"/>
      <c r="EK123" s="518"/>
      <c r="EL123" s="518"/>
      <c r="EM123" s="518"/>
      <c r="EN123" s="518"/>
      <c r="EO123" s="518"/>
      <c r="EP123" s="518"/>
      <c r="EQ123" s="518"/>
      <c r="ER123" s="518"/>
      <c r="ES123" s="518"/>
      <c r="ET123" s="518"/>
      <c r="EU123" s="518"/>
      <c r="EV123" s="518"/>
      <c r="EW123" s="518"/>
      <c r="EX123" s="518"/>
      <c r="EY123" s="518"/>
      <c r="EZ123" s="431">
        <f t="shared" si="159"/>
        <v>0</v>
      </c>
      <c r="FB123" s="445">
        <f t="shared" si="160"/>
        <v>0</v>
      </c>
    </row>
    <row r="124" spans="1:158" s="395" customFormat="1">
      <c r="A124" s="446">
        <v>113</v>
      </c>
      <c r="B124" s="446" t="str">
        <f>[1]เตรียมข้อมูล!B117</f>
        <v>วัดนาปะขอ</v>
      </c>
      <c r="C124" s="446" t="str">
        <f>[1]เตรียมข้อมูล!C117</f>
        <v>บางแก้ว</v>
      </c>
      <c r="D124" s="446"/>
      <c r="E124" s="384">
        <v>15</v>
      </c>
      <c r="F124" s="384">
        <v>1</v>
      </c>
      <c r="G124" s="384" t="s">
        <v>104</v>
      </c>
      <c r="H124" s="446">
        <v>6</v>
      </c>
      <c r="I124" s="447">
        <f t="shared" si="126"/>
        <v>1</v>
      </c>
      <c r="J124" s="446">
        <v>9</v>
      </c>
      <c r="K124" s="447">
        <f t="shared" si="127"/>
        <v>1</v>
      </c>
      <c r="L124" s="446">
        <v>10</v>
      </c>
      <c r="M124" s="447">
        <f t="shared" si="128"/>
        <v>1</v>
      </c>
      <c r="N124" s="446">
        <v>6</v>
      </c>
      <c r="O124" s="447">
        <f t="shared" si="129"/>
        <v>1</v>
      </c>
      <c r="P124" s="446">
        <v>9</v>
      </c>
      <c r="Q124" s="447">
        <f t="shared" si="130"/>
        <v>1</v>
      </c>
      <c r="R124" s="446">
        <v>9</v>
      </c>
      <c r="S124" s="447">
        <f t="shared" si="131"/>
        <v>1</v>
      </c>
      <c r="T124" s="446">
        <v>15</v>
      </c>
      <c r="U124" s="447">
        <f t="shared" si="132"/>
        <v>1</v>
      </c>
      <c r="V124" s="446">
        <v>10</v>
      </c>
      <c r="W124" s="447">
        <f t="shared" si="133"/>
        <v>1</v>
      </c>
      <c r="X124" s="448">
        <v>0</v>
      </c>
      <c r="Y124" s="447">
        <f t="shared" si="134"/>
        <v>0</v>
      </c>
      <c r="Z124" s="448">
        <v>0</v>
      </c>
      <c r="AA124" s="447">
        <f t="shared" si="135"/>
        <v>0</v>
      </c>
      <c r="AB124" s="448">
        <v>0</v>
      </c>
      <c r="AC124" s="447">
        <f t="shared" si="136"/>
        <v>0</v>
      </c>
      <c r="AD124" s="448"/>
      <c r="AE124" s="449"/>
      <c r="AF124" s="448"/>
      <c r="AG124" s="449"/>
      <c r="AH124" s="448"/>
      <c r="AI124" s="449"/>
      <c r="AJ124" s="450">
        <f t="shared" si="137"/>
        <v>74</v>
      </c>
      <c r="AK124" s="451">
        <f t="shared" si="138"/>
        <v>8</v>
      </c>
      <c r="AL124" s="446">
        <v>1</v>
      </c>
      <c r="AM124" s="446">
        <v>6</v>
      </c>
      <c r="AN124" s="451">
        <f t="shared" si="139"/>
        <v>7</v>
      </c>
      <c r="AO124" s="493">
        <f t="shared" si="140"/>
        <v>1</v>
      </c>
      <c r="AP124" s="498">
        <f>IF((H124+J124+L124+N124+P124+R124+T124+V124)&lt;=0,0,IF((H124+J124+L124+N124+P124+R124+T124+V124)&lt;=20,1,IF((H124+J124+L124+N124+P124+R124+T124+V124)&lt;=40,2,IF((H124+J124+L124+N124+P124+R124+T124+V124)&lt;=60,3,IF((H124+J124+L124+N124+P124+R124+T124+V124)&lt;=80,4,IF((H124+J124+L124+N124+P124+R124+T124+V124)&lt;=100,5,IF((H124+J124+L124+N124+P124+R124+T124+V124)&lt;=120,6,0)))))))+((Y124+AA124+AC124+AE124+AG124+AI124)*2)</f>
        <v>4</v>
      </c>
      <c r="AQ124" s="495">
        <f t="shared" si="141"/>
        <v>5</v>
      </c>
      <c r="AR124" s="496">
        <f t="shared" si="142"/>
        <v>0</v>
      </c>
      <c r="AS124" s="496">
        <f t="shared" si="143"/>
        <v>2</v>
      </c>
      <c r="AT124" s="496">
        <f t="shared" si="144"/>
        <v>2</v>
      </c>
      <c r="AU124" s="497">
        <f t="shared" si="145"/>
        <v>40</v>
      </c>
      <c r="AV124" s="446">
        <v>1</v>
      </c>
      <c r="AW124" s="446"/>
      <c r="AX124" s="446"/>
      <c r="AY124" s="446"/>
      <c r="AZ124" s="451">
        <f t="shared" si="146"/>
        <v>1</v>
      </c>
      <c r="BA124" s="455">
        <f t="shared" si="148"/>
        <v>20</v>
      </c>
      <c r="BB124" s="446"/>
      <c r="BC124" s="415"/>
      <c r="BD124" s="415">
        <f t="shared" si="149"/>
        <v>1</v>
      </c>
      <c r="BE124" s="415">
        <f t="shared" si="150"/>
        <v>4</v>
      </c>
      <c r="BF124" s="433"/>
      <c r="BG124" s="433"/>
      <c r="BH124" s="433">
        <v>0</v>
      </c>
      <c r="BI124" s="433"/>
      <c r="BJ124" s="433"/>
      <c r="BK124" s="433"/>
      <c r="BL124" s="433"/>
      <c r="BM124" s="433"/>
      <c r="BN124" s="433"/>
      <c r="BO124" s="434"/>
      <c r="BP124" s="434"/>
      <c r="BQ124" s="434"/>
      <c r="BR124" s="433"/>
      <c r="BS124" s="433"/>
      <c r="BT124" s="433"/>
      <c r="BU124" s="433"/>
      <c r="BV124" s="433"/>
      <c r="BW124" s="433"/>
      <c r="BX124" s="433"/>
      <c r="BY124" s="433"/>
      <c r="BZ124" s="433"/>
      <c r="CA124" s="433"/>
      <c r="CB124" s="433"/>
      <c r="CC124" s="433"/>
      <c r="CD124" s="433"/>
      <c r="CE124" s="433"/>
      <c r="CF124" s="433"/>
      <c r="CG124" s="433"/>
      <c r="CH124" s="435">
        <v>0</v>
      </c>
      <c r="CI124" s="435"/>
      <c r="CJ124" s="436">
        <f t="shared" si="151"/>
        <v>0</v>
      </c>
      <c r="CK124" s="433">
        <f t="shared" si="120"/>
        <v>1</v>
      </c>
      <c r="CL124" s="433">
        <f t="shared" si="121"/>
        <v>4</v>
      </c>
      <c r="CM124" s="437">
        <f t="shared" si="152"/>
        <v>5</v>
      </c>
      <c r="CN124" s="438">
        <f t="shared" si="153"/>
        <v>-1</v>
      </c>
      <c r="CO124" s="439">
        <f t="shared" si="154"/>
        <v>-4</v>
      </c>
      <c r="CP124" s="438">
        <f t="shared" si="155"/>
        <v>-5</v>
      </c>
      <c r="CQ124" s="440"/>
      <c r="CR124" s="440"/>
      <c r="CS124" s="440"/>
      <c r="CT124" s="440"/>
      <c r="CU124" s="440"/>
      <c r="CV124" s="440"/>
      <c r="CW124" s="440"/>
      <c r="CX124" s="441"/>
      <c r="CY124" s="441"/>
      <c r="CZ124" s="441"/>
      <c r="DA124" s="440"/>
      <c r="DB124" s="440"/>
      <c r="DC124" s="440"/>
      <c r="DD124" s="440"/>
      <c r="DE124" s="440"/>
      <c r="DF124" s="440"/>
      <c r="DG124" s="440"/>
      <c r="DH124" s="440"/>
      <c r="DI124" s="440"/>
      <c r="DJ124" s="440"/>
      <c r="DK124" s="440"/>
      <c r="DL124" s="440"/>
      <c r="DM124" s="440"/>
      <c r="DN124" s="440"/>
      <c r="DO124" s="440"/>
      <c r="DP124" s="440"/>
      <c r="DQ124" s="425">
        <f t="shared" si="156"/>
        <v>0</v>
      </c>
      <c r="DR124" s="442"/>
      <c r="DS124" s="442"/>
      <c r="DT124" s="440">
        <f t="shared" si="122"/>
        <v>1</v>
      </c>
      <c r="DU124" s="440">
        <f t="shared" si="123"/>
        <v>0</v>
      </c>
      <c r="DV124" s="440">
        <f t="shared" si="124"/>
        <v>0</v>
      </c>
      <c r="DW124" s="440">
        <f t="shared" si="125"/>
        <v>0</v>
      </c>
      <c r="DX124" s="427">
        <f t="shared" si="157"/>
        <v>-6</v>
      </c>
      <c r="DY124" s="428">
        <f t="shared" si="158"/>
        <v>-120</v>
      </c>
      <c r="DZ124" s="518"/>
      <c r="EA124" s="518"/>
      <c r="EB124" s="518"/>
      <c r="EC124" s="518">
        <v>1</v>
      </c>
      <c r="ED124" s="518"/>
      <c r="EE124" s="518"/>
      <c r="EF124" s="518"/>
      <c r="EG124" s="518"/>
      <c r="EH124" s="518"/>
      <c r="EI124" s="518"/>
      <c r="EJ124" s="518"/>
      <c r="EK124" s="518"/>
      <c r="EL124" s="518"/>
      <c r="EM124" s="518"/>
      <c r="EN124" s="518"/>
      <c r="EO124" s="518"/>
      <c r="EP124" s="518"/>
      <c r="EQ124" s="518"/>
      <c r="ER124" s="518"/>
      <c r="ES124" s="518"/>
      <c r="ET124" s="518"/>
      <c r="EU124" s="518"/>
      <c r="EV124" s="518"/>
      <c r="EW124" s="518"/>
      <c r="EX124" s="518"/>
      <c r="EY124" s="518"/>
      <c r="EZ124" s="431">
        <f t="shared" si="159"/>
        <v>1</v>
      </c>
      <c r="FB124" s="445">
        <f t="shared" si="160"/>
        <v>0</v>
      </c>
    </row>
    <row r="125" spans="1:158" s="395" customFormat="1">
      <c r="A125" s="446">
        <v>114</v>
      </c>
      <c r="B125" s="446" t="str">
        <f>[1]เตรียมข้อมูล!B118</f>
        <v>บ้านหาดไข่เต่า</v>
      </c>
      <c r="C125" s="446" t="str">
        <f>[1]เตรียมข้อมูล!C118</f>
        <v>บางแก้ว</v>
      </c>
      <c r="D125" s="446"/>
      <c r="E125" s="384">
        <v>15</v>
      </c>
      <c r="F125" s="384">
        <v>4</v>
      </c>
      <c r="G125" s="384" t="s">
        <v>104</v>
      </c>
      <c r="H125" s="446">
        <v>19</v>
      </c>
      <c r="I125" s="447">
        <f t="shared" si="126"/>
        <v>1</v>
      </c>
      <c r="J125" s="446">
        <v>35</v>
      </c>
      <c r="K125" s="447">
        <f t="shared" si="127"/>
        <v>1</v>
      </c>
      <c r="L125" s="446">
        <v>36</v>
      </c>
      <c r="M125" s="447">
        <f t="shared" si="128"/>
        <v>1</v>
      </c>
      <c r="N125" s="446">
        <v>47</v>
      </c>
      <c r="O125" s="447">
        <f t="shared" si="129"/>
        <v>1</v>
      </c>
      <c r="P125" s="446">
        <v>42</v>
      </c>
      <c r="Q125" s="447">
        <f t="shared" si="130"/>
        <v>1</v>
      </c>
      <c r="R125" s="446">
        <v>46</v>
      </c>
      <c r="S125" s="447">
        <f t="shared" si="131"/>
        <v>1</v>
      </c>
      <c r="T125" s="446">
        <v>34</v>
      </c>
      <c r="U125" s="447">
        <f t="shared" si="132"/>
        <v>1</v>
      </c>
      <c r="V125" s="446">
        <v>43</v>
      </c>
      <c r="W125" s="447">
        <f t="shared" si="133"/>
        <v>1</v>
      </c>
      <c r="X125" s="448">
        <v>33</v>
      </c>
      <c r="Y125" s="447">
        <f t="shared" si="134"/>
        <v>1</v>
      </c>
      <c r="Z125" s="448">
        <v>35</v>
      </c>
      <c r="AA125" s="447">
        <f t="shared" si="135"/>
        <v>1</v>
      </c>
      <c r="AB125" s="448">
        <v>31</v>
      </c>
      <c r="AC125" s="447">
        <f t="shared" si="136"/>
        <v>1</v>
      </c>
      <c r="AD125" s="448"/>
      <c r="AE125" s="449"/>
      <c r="AF125" s="448"/>
      <c r="AG125" s="449"/>
      <c r="AH125" s="448"/>
      <c r="AI125" s="449"/>
      <c r="AJ125" s="450">
        <f t="shared" si="137"/>
        <v>401</v>
      </c>
      <c r="AK125" s="451">
        <f t="shared" si="138"/>
        <v>11</v>
      </c>
      <c r="AL125" s="446">
        <v>2</v>
      </c>
      <c r="AM125" s="446">
        <v>23</v>
      </c>
      <c r="AN125" s="451">
        <f t="shared" si="139"/>
        <v>25</v>
      </c>
      <c r="AO125" s="493">
        <f t="shared" si="140"/>
        <v>2</v>
      </c>
      <c r="AP125" s="494">
        <f>ROUND(((((I125+K125)*30)+(H125+J125))/50+(((M125+O125+Q125+U125+W125+S125)*40)+(L125+N125+P125+R125+T125+V125))/50+(Y125+AA125+AC125+AE125+AG125+AI125)*2),0)</f>
        <v>18</v>
      </c>
      <c r="AQ125" s="495">
        <f t="shared" si="141"/>
        <v>20</v>
      </c>
      <c r="AR125" s="496">
        <f t="shared" si="142"/>
        <v>0</v>
      </c>
      <c r="AS125" s="496">
        <f t="shared" si="143"/>
        <v>5</v>
      </c>
      <c r="AT125" s="496">
        <f t="shared" si="144"/>
        <v>5</v>
      </c>
      <c r="AU125" s="497">
        <f t="shared" si="145"/>
        <v>25</v>
      </c>
      <c r="AV125" s="446"/>
      <c r="AW125" s="446">
        <v>1</v>
      </c>
      <c r="AX125" s="446"/>
      <c r="AY125" s="446"/>
      <c r="AZ125" s="451">
        <f t="shared" si="146"/>
        <v>4</v>
      </c>
      <c r="BA125" s="455">
        <f t="shared" si="148"/>
        <v>20</v>
      </c>
      <c r="BB125" s="446"/>
      <c r="BC125" s="415"/>
      <c r="BD125" s="415">
        <f t="shared" si="149"/>
        <v>2</v>
      </c>
      <c r="BE125" s="415">
        <f t="shared" si="150"/>
        <v>6</v>
      </c>
      <c r="BF125" s="433"/>
      <c r="BG125" s="433"/>
      <c r="BH125" s="433">
        <v>1</v>
      </c>
      <c r="BI125" s="433">
        <v>2</v>
      </c>
      <c r="BJ125" s="433">
        <v>4</v>
      </c>
      <c r="BK125" s="433">
        <v>2</v>
      </c>
      <c r="BL125" s="433">
        <v>2</v>
      </c>
      <c r="BM125" s="433">
        <v>0</v>
      </c>
      <c r="BN125" s="433">
        <v>2</v>
      </c>
      <c r="BO125" s="434"/>
      <c r="BP125" s="434"/>
      <c r="BQ125" s="434"/>
      <c r="BR125" s="433">
        <v>2</v>
      </c>
      <c r="BS125" s="433"/>
      <c r="BT125" s="433">
        <v>2</v>
      </c>
      <c r="BU125" s="433"/>
      <c r="BV125" s="433"/>
      <c r="BW125" s="433">
        <v>2</v>
      </c>
      <c r="BX125" s="433">
        <v>1</v>
      </c>
      <c r="BY125" s="433">
        <v>1</v>
      </c>
      <c r="BZ125" s="433"/>
      <c r="CA125" s="433">
        <v>1</v>
      </c>
      <c r="CB125" s="433"/>
      <c r="CC125" s="433">
        <v>1</v>
      </c>
      <c r="CD125" s="433"/>
      <c r="CE125" s="433"/>
      <c r="CF125" s="433"/>
      <c r="CG125" s="433"/>
      <c r="CH125" s="435">
        <v>1</v>
      </c>
      <c r="CI125" s="435">
        <v>1</v>
      </c>
      <c r="CJ125" s="436">
        <f t="shared" si="151"/>
        <v>25</v>
      </c>
      <c r="CK125" s="433">
        <f t="shared" si="120"/>
        <v>2</v>
      </c>
      <c r="CL125" s="433">
        <f t="shared" si="121"/>
        <v>18</v>
      </c>
      <c r="CM125" s="437">
        <f t="shared" si="152"/>
        <v>20</v>
      </c>
      <c r="CN125" s="438">
        <f t="shared" si="153"/>
        <v>-1</v>
      </c>
      <c r="CO125" s="439">
        <f t="shared" si="154"/>
        <v>6</v>
      </c>
      <c r="CP125" s="438">
        <f t="shared" si="155"/>
        <v>5</v>
      </c>
      <c r="CQ125" s="440"/>
      <c r="CR125" s="440"/>
      <c r="CS125" s="440"/>
      <c r="CT125" s="440"/>
      <c r="CU125" s="440"/>
      <c r="CV125" s="440"/>
      <c r="CW125" s="440"/>
      <c r="CX125" s="441"/>
      <c r="CY125" s="441"/>
      <c r="CZ125" s="441"/>
      <c r="DA125" s="440"/>
      <c r="DB125" s="440"/>
      <c r="DC125" s="440"/>
      <c r="DD125" s="440"/>
      <c r="DE125" s="440"/>
      <c r="DF125" s="440"/>
      <c r="DG125" s="440"/>
      <c r="DH125" s="440"/>
      <c r="DI125" s="440"/>
      <c r="DJ125" s="440"/>
      <c r="DK125" s="440"/>
      <c r="DL125" s="440"/>
      <c r="DM125" s="440"/>
      <c r="DN125" s="440"/>
      <c r="DO125" s="440"/>
      <c r="DP125" s="440"/>
      <c r="DQ125" s="425">
        <f t="shared" si="156"/>
        <v>0</v>
      </c>
      <c r="DR125" s="442"/>
      <c r="DS125" s="442"/>
      <c r="DT125" s="440">
        <f t="shared" si="122"/>
        <v>0</v>
      </c>
      <c r="DU125" s="440">
        <f t="shared" si="123"/>
        <v>1</v>
      </c>
      <c r="DV125" s="440">
        <f t="shared" si="124"/>
        <v>0</v>
      </c>
      <c r="DW125" s="440">
        <f t="shared" si="125"/>
        <v>0</v>
      </c>
      <c r="DX125" s="427">
        <f t="shared" si="157"/>
        <v>4</v>
      </c>
      <c r="DY125" s="428">
        <f t="shared" si="158"/>
        <v>20</v>
      </c>
      <c r="DZ125" s="518"/>
      <c r="EA125" s="518"/>
      <c r="EB125" s="518"/>
      <c r="EC125" s="518"/>
      <c r="ED125" s="518"/>
      <c r="EE125" s="518"/>
      <c r="EF125" s="518"/>
      <c r="EG125" s="518"/>
      <c r="EH125" s="518"/>
      <c r="EI125" s="518"/>
      <c r="EJ125" s="518"/>
      <c r="EK125" s="518"/>
      <c r="EL125" s="518"/>
      <c r="EM125" s="518"/>
      <c r="EN125" s="518"/>
      <c r="EO125" s="518"/>
      <c r="EP125" s="518"/>
      <c r="EQ125" s="518"/>
      <c r="ER125" s="518"/>
      <c r="ES125" s="518"/>
      <c r="ET125" s="518"/>
      <c r="EU125" s="518"/>
      <c r="EV125" s="518"/>
      <c r="EW125" s="518"/>
      <c r="EX125" s="518"/>
      <c r="EY125" s="518"/>
      <c r="EZ125" s="431">
        <f t="shared" si="159"/>
        <v>0</v>
      </c>
      <c r="FB125" s="445">
        <f t="shared" si="160"/>
        <v>0</v>
      </c>
    </row>
    <row r="126" spans="1:158" s="395" customFormat="1">
      <c r="A126" s="446">
        <v>115</v>
      </c>
      <c r="B126" s="446" t="str">
        <f>[1]เตรียมข้อมูล!B119</f>
        <v>บ้านปากพล</v>
      </c>
      <c r="C126" s="446" t="str">
        <f>[1]เตรียมข้อมูล!C119</f>
        <v>บางแก้ว</v>
      </c>
      <c r="D126" s="446"/>
      <c r="E126" s="384">
        <v>30</v>
      </c>
      <c r="F126" s="384">
        <v>4</v>
      </c>
      <c r="G126" s="384" t="s">
        <v>104</v>
      </c>
      <c r="H126" s="446">
        <v>5</v>
      </c>
      <c r="I126" s="447">
        <f t="shared" si="126"/>
        <v>1</v>
      </c>
      <c r="J126" s="446">
        <v>10</v>
      </c>
      <c r="K126" s="447">
        <f t="shared" si="127"/>
        <v>1</v>
      </c>
      <c r="L126" s="446">
        <v>10</v>
      </c>
      <c r="M126" s="447">
        <f t="shared" si="128"/>
        <v>1</v>
      </c>
      <c r="N126" s="446">
        <v>15</v>
      </c>
      <c r="O126" s="447">
        <f t="shared" si="129"/>
        <v>1</v>
      </c>
      <c r="P126" s="446">
        <v>17</v>
      </c>
      <c r="Q126" s="447">
        <f t="shared" si="130"/>
        <v>1</v>
      </c>
      <c r="R126" s="446">
        <v>14</v>
      </c>
      <c r="S126" s="447">
        <f t="shared" si="131"/>
        <v>1</v>
      </c>
      <c r="T126" s="446">
        <v>11</v>
      </c>
      <c r="U126" s="447">
        <f t="shared" si="132"/>
        <v>1</v>
      </c>
      <c r="V126" s="446">
        <v>15</v>
      </c>
      <c r="W126" s="447">
        <f t="shared" si="133"/>
        <v>1</v>
      </c>
      <c r="X126" s="448">
        <v>11</v>
      </c>
      <c r="Y126" s="447">
        <f t="shared" si="134"/>
        <v>1</v>
      </c>
      <c r="Z126" s="448">
        <v>12</v>
      </c>
      <c r="AA126" s="447">
        <f t="shared" si="135"/>
        <v>1</v>
      </c>
      <c r="AB126" s="448">
        <v>16</v>
      </c>
      <c r="AC126" s="447">
        <f t="shared" si="136"/>
        <v>1</v>
      </c>
      <c r="AD126" s="448"/>
      <c r="AE126" s="449"/>
      <c r="AF126" s="448"/>
      <c r="AG126" s="449"/>
      <c r="AH126" s="448"/>
      <c r="AI126" s="449"/>
      <c r="AJ126" s="450">
        <f t="shared" si="137"/>
        <v>136</v>
      </c>
      <c r="AK126" s="451">
        <f t="shared" si="138"/>
        <v>11</v>
      </c>
      <c r="AL126" s="446">
        <v>1</v>
      </c>
      <c r="AM126" s="446">
        <v>14</v>
      </c>
      <c r="AN126" s="451">
        <f t="shared" si="139"/>
        <v>15</v>
      </c>
      <c r="AO126" s="493">
        <f t="shared" si="140"/>
        <v>1</v>
      </c>
      <c r="AP126" s="494">
        <f>ROUND(((((I126+K126)*30)+(H126+J126))/50+(((M126+O126+Q126+U126+W126+S126)*40)+(L126+N126+P126+R126+T126+V126))/50+(Y126+AA126+AC126+AE126+AG126+AI126)*2),0)</f>
        <v>14</v>
      </c>
      <c r="AQ126" s="495">
        <f t="shared" si="141"/>
        <v>15</v>
      </c>
      <c r="AR126" s="496">
        <f t="shared" si="142"/>
        <v>0</v>
      </c>
      <c r="AS126" s="496">
        <f t="shared" si="143"/>
        <v>0</v>
      </c>
      <c r="AT126" s="496">
        <f t="shared" si="144"/>
        <v>0</v>
      </c>
      <c r="AU126" s="497">
        <f t="shared" si="145"/>
        <v>0</v>
      </c>
      <c r="AV126" s="446"/>
      <c r="AW126" s="446">
        <v>1</v>
      </c>
      <c r="AX126" s="446"/>
      <c r="AY126" s="446"/>
      <c r="AZ126" s="451">
        <f t="shared" si="146"/>
        <v>-1</v>
      </c>
      <c r="BA126" s="455">
        <f t="shared" si="148"/>
        <v>-6.666666666666667</v>
      </c>
      <c r="BB126" s="446"/>
      <c r="BC126" s="415"/>
      <c r="BD126" s="415">
        <f t="shared" si="149"/>
        <v>1</v>
      </c>
      <c r="BE126" s="415">
        <f t="shared" si="150"/>
        <v>11</v>
      </c>
      <c r="BF126" s="433"/>
      <c r="BG126" s="433"/>
      <c r="BH126" s="433">
        <v>1</v>
      </c>
      <c r="BI126" s="433">
        <v>2</v>
      </c>
      <c r="BJ126" s="433">
        <v>2</v>
      </c>
      <c r="BK126" s="433">
        <v>1</v>
      </c>
      <c r="BL126" s="433">
        <v>1</v>
      </c>
      <c r="BM126" s="433"/>
      <c r="BN126" s="433">
        <v>1</v>
      </c>
      <c r="BO126" s="434"/>
      <c r="BP126" s="434"/>
      <c r="BQ126" s="434"/>
      <c r="BR126" s="433">
        <v>1</v>
      </c>
      <c r="BS126" s="433"/>
      <c r="BT126" s="433">
        <v>1</v>
      </c>
      <c r="BU126" s="433">
        <v>1</v>
      </c>
      <c r="BV126" s="433"/>
      <c r="BW126" s="433"/>
      <c r="BX126" s="433">
        <v>1</v>
      </c>
      <c r="BY126" s="433">
        <v>1</v>
      </c>
      <c r="BZ126" s="433"/>
      <c r="CA126" s="433">
        <v>1</v>
      </c>
      <c r="CB126" s="433"/>
      <c r="CC126" s="433">
        <v>1</v>
      </c>
      <c r="CD126" s="433"/>
      <c r="CE126" s="433"/>
      <c r="CF126" s="433"/>
      <c r="CG126" s="433"/>
      <c r="CH126" s="435">
        <v>0</v>
      </c>
      <c r="CI126" s="435">
        <v>1</v>
      </c>
      <c r="CJ126" s="436">
        <f t="shared" si="151"/>
        <v>16</v>
      </c>
      <c r="CK126" s="433">
        <f t="shared" si="120"/>
        <v>1</v>
      </c>
      <c r="CL126" s="433">
        <f t="shared" si="121"/>
        <v>14</v>
      </c>
      <c r="CM126" s="437">
        <f t="shared" si="152"/>
        <v>15</v>
      </c>
      <c r="CN126" s="438">
        <f t="shared" si="153"/>
        <v>0</v>
      </c>
      <c r="CO126" s="439">
        <f t="shared" si="154"/>
        <v>1</v>
      </c>
      <c r="CP126" s="438">
        <f t="shared" si="155"/>
        <v>1</v>
      </c>
      <c r="CQ126" s="440"/>
      <c r="CR126" s="440"/>
      <c r="CS126" s="440"/>
      <c r="CT126" s="440"/>
      <c r="CU126" s="440"/>
      <c r="CV126" s="440"/>
      <c r="CW126" s="440"/>
      <c r="CX126" s="441"/>
      <c r="CY126" s="441"/>
      <c r="CZ126" s="441"/>
      <c r="DA126" s="440"/>
      <c r="DB126" s="440"/>
      <c r="DC126" s="440"/>
      <c r="DD126" s="440"/>
      <c r="DE126" s="440"/>
      <c r="DF126" s="440"/>
      <c r="DG126" s="440"/>
      <c r="DH126" s="440"/>
      <c r="DI126" s="440"/>
      <c r="DJ126" s="440"/>
      <c r="DK126" s="440"/>
      <c r="DL126" s="440"/>
      <c r="DM126" s="440"/>
      <c r="DN126" s="440"/>
      <c r="DO126" s="440"/>
      <c r="DP126" s="440"/>
      <c r="DQ126" s="425">
        <f t="shared" si="156"/>
        <v>0</v>
      </c>
      <c r="DR126" s="442"/>
      <c r="DS126" s="442"/>
      <c r="DT126" s="440">
        <f t="shared" si="122"/>
        <v>0</v>
      </c>
      <c r="DU126" s="440">
        <f t="shared" si="123"/>
        <v>1</v>
      </c>
      <c r="DV126" s="440">
        <f t="shared" si="124"/>
        <v>0</v>
      </c>
      <c r="DW126" s="440">
        <f t="shared" si="125"/>
        <v>0</v>
      </c>
      <c r="DX126" s="427">
        <f t="shared" si="157"/>
        <v>0</v>
      </c>
      <c r="DY126" s="428">
        <f t="shared" si="158"/>
        <v>0</v>
      </c>
      <c r="DZ126" s="518"/>
      <c r="EA126" s="518"/>
      <c r="EB126" s="518"/>
      <c r="EC126" s="518"/>
      <c r="ED126" s="518"/>
      <c r="EE126" s="518"/>
      <c r="EF126" s="518"/>
      <c r="EG126" s="518"/>
      <c r="EH126" s="518"/>
      <c r="EI126" s="518"/>
      <c r="EJ126" s="518"/>
      <c r="EK126" s="518"/>
      <c r="EL126" s="518"/>
      <c r="EM126" s="518"/>
      <c r="EN126" s="518"/>
      <c r="EO126" s="518"/>
      <c r="EP126" s="518"/>
      <c r="EQ126" s="518"/>
      <c r="ER126" s="518"/>
      <c r="ES126" s="518"/>
      <c r="ET126" s="518"/>
      <c r="EU126" s="518"/>
      <c r="EV126" s="518"/>
      <c r="EW126" s="518"/>
      <c r="EX126" s="518"/>
      <c r="EY126" s="518"/>
      <c r="EZ126" s="431">
        <f t="shared" si="159"/>
        <v>0</v>
      </c>
      <c r="FB126" s="445">
        <f t="shared" si="160"/>
        <v>0</v>
      </c>
    </row>
    <row r="127" spans="1:158" s="395" customFormat="1">
      <c r="A127" s="446">
        <v>116</v>
      </c>
      <c r="B127" s="446" t="str">
        <f>[1]เตรียมข้อมูล!B120</f>
        <v>วัดโตนด</v>
      </c>
      <c r="C127" s="446" t="str">
        <f>[1]เตรียมข้อมูล!C120</f>
        <v>บางแก้ว</v>
      </c>
      <c r="D127" s="446"/>
      <c r="E127" s="384">
        <v>12</v>
      </c>
      <c r="F127" s="384">
        <v>4</v>
      </c>
      <c r="G127" s="384" t="s">
        <v>104</v>
      </c>
      <c r="H127" s="446">
        <v>8</v>
      </c>
      <c r="I127" s="447">
        <f t="shared" si="126"/>
        <v>1</v>
      </c>
      <c r="J127" s="446">
        <v>4</v>
      </c>
      <c r="K127" s="447">
        <f t="shared" si="127"/>
        <v>1</v>
      </c>
      <c r="L127" s="446">
        <v>8</v>
      </c>
      <c r="M127" s="447">
        <f t="shared" si="128"/>
        <v>1</v>
      </c>
      <c r="N127" s="446">
        <v>7</v>
      </c>
      <c r="O127" s="447">
        <f t="shared" si="129"/>
        <v>1</v>
      </c>
      <c r="P127" s="446">
        <v>7</v>
      </c>
      <c r="Q127" s="447">
        <f t="shared" si="130"/>
        <v>1</v>
      </c>
      <c r="R127" s="446">
        <v>7</v>
      </c>
      <c r="S127" s="447">
        <f t="shared" si="131"/>
        <v>1</v>
      </c>
      <c r="T127" s="446">
        <v>8</v>
      </c>
      <c r="U127" s="447">
        <f t="shared" si="132"/>
        <v>1</v>
      </c>
      <c r="V127" s="446">
        <v>10</v>
      </c>
      <c r="W127" s="447">
        <f t="shared" si="133"/>
        <v>1</v>
      </c>
      <c r="X127" s="448">
        <v>0</v>
      </c>
      <c r="Y127" s="447">
        <f t="shared" si="134"/>
        <v>0</v>
      </c>
      <c r="Z127" s="448">
        <v>0</v>
      </c>
      <c r="AA127" s="447">
        <f t="shared" si="135"/>
        <v>0</v>
      </c>
      <c r="AB127" s="448">
        <v>0</v>
      </c>
      <c r="AC127" s="447">
        <f t="shared" si="136"/>
        <v>0</v>
      </c>
      <c r="AD127" s="448"/>
      <c r="AE127" s="449"/>
      <c r="AF127" s="448"/>
      <c r="AG127" s="449"/>
      <c r="AH127" s="448"/>
      <c r="AI127" s="449"/>
      <c r="AJ127" s="450">
        <f t="shared" si="137"/>
        <v>59</v>
      </c>
      <c r="AK127" s="451">
        <f t="shared" si="138"/>
        <v>8</v>
      </c>
      <c r="AL127" s="446">
        <v>1</v>
      </c>
      <c r="AM127" s="446">
        <v>4</v>
      </c>
      <c r="AN127" s="451">
        <f t="shared" si="139"/>
        <v>5</v>
      </c>
      <c r="AO127" s="493">
        <f t="shared" si="140"/>
        <v>1</v>
      </c>
      <c r="AP127" s="498">
        <f>IF((H127+J127+L127+N127+P127+R127+T127+V127)&lt;=0,0,IF((H127+J127+L127+N127+P127+R127+T127+V127)&lt;=20,1,IF((H127+J127+L127+N127+P127+R127+T127+V127)&lt;=40,2,IF((H127+J127+L127+N127+P127+R127+T127+V127)&lt;=60,3,IF((H127+J127+L127+N127+P127+R127+T127+V127)&lt;=80,4,IF((H127+J127+L127+N127+P127+R127+T127+V127)&lt;=100,5,IF((H127+J127+L127+N127+P127+R127+T127+V127)&lt;=120,6,0)))))))+((Y127+AA127+AC127+AE127+AG127+AI127)*2)</f>
        <v>3</v>
      </c>
      <c r="AQ127" s="495">
        <f t="shared" si="141"/>
        <v>4</v>
      </c>
      <c r="AR127" s="496">
        <f t="shared" si="142"/>
        <v>0</v>
      </c>
      <c r="AS127" s="496">
        <f t="shared" si="143"/>
        <v>1</v>
      </c>
      <c r="AT127" s="496">
        <f t="shared" si="144"/>
        <v>1</v>
      </c>
      <c r="AU127" s="497">
        <f t="shared" si="145"/>
        <v>25</v>
      </c>
      <c r="AV127" s="446">
        <v>1</v>
      </c>
      <c r="AW127" s="446"/>
      <c r="AX127" s="446"/>
      <c r="AY127" s="446"/>
      <c r="AZ127" s="451">
        <f t="shared" si="146"/>
        <v>0</v>
      </c>
      <c r="BA127" s="455">
        <f t="shared" si="148"/>
        <v>0</v>
      </c>
      <c r="BB127" s="446"/>
      <c r="BC127" s="415"/>
      <c r="BD127" s="415">
        <f t="shared" si="149"/>
        <v>1</v>
      </c>
      <c r="BE127" s="415">
        <f t="shared" si="150"/>
        <v>3</v>
      </c>
      <c r="BF127" s="433"/>
      <c r="BG127" s="433"/>
      <c r="BH127" s="433">
        <v>1</v>
      </c>
      <c r="BI127" s="433"/>
      <c r="BJ127" s="433">
        <v>4</v>
      </c>
      <c r="BK127" s="433"/>
      <c r="BL127" s="433"/>
      <c r="BM127" s="433"/>
      <c r="BN127" s="433"/>
      <c r="BO127" s="434"/>
      <c r="BP127" s="434"/>
      <c r="BQ127" s="434"/>
      <c r="BR127" s="433"/>
      <c r="BS127" s="433"/>
      <c r="BT127" s="433"/>
      <c r="BU127" s="433"/>
      <c r="BV127" s="433"/>
      <c r="BW127" s="433"/>
      <c r="BX127" s="433"/>
      <c r="BY127" s="433"/>
      <c r="BZ127" s="433"/>
      <c r="CA127" s="433"/>
      <c r="CB127" s="433"/>
      <c r="CC127" s="433"/>
      <c r="CD127" s="433"/>
      <c r="CE127" s="433"/>
      <c r="CF127" s="433"/>
      <c r="CG127" s="433"/>
      <c r="CH127" s="435">
        <v>0</v>
      </c>
      <c r="CI127" s="435"/>
      <c r="CJ127" s="436">
        <f t="shared" si="151"/>
        <v>5</v>
      </c>
      <c r="CK127" s="433">
        <f t="shared" si="120"/>
        <v>1</v>
      </c>
      <c r="CL127" s="433">
        <f t="shared" si="121"/>
        <v>3</v>
      </c>
      <c r="CM127" s="437">
        <f t="shared" si="152"/>
        <v>4</v>
      </c>
      <c r="CN127" s="438">
        <f t="shared" si="153"/>
        <v>0</v>
      </c>
      <c r="CO127" s="439">
        <f t="shared" si="154"/>
        <v>1</v>
      </c>
      <c r="CP127" s="438">
        <f t="shared" si="155"/>
        <v>1</v>
      </c>
      <c r="CQ127" s="440"/>
      <c r="CR127" s="440"/>
      <c r="CS127" s="440"/>
      <c r="CT127" s="440"/>
      <c r="CU127" s="440"/>
      <c r="CV127" s="440"/>
      <c r="CW127" s="440"/>
      <c r="CX127" s="441"/>
      <c r="CY127" s="441"/>
      <c r="CZ127" s="441"/>
      <c r="DA127" s="440"/>
      <c r="DB127" s="440"/>
      <c r="DC127" s="440"/>
      <c r="DD127" s="440"/>
      <c r="DE127" s="440"/>
      <c r="DF127" s="440"/>
      <c r="DG127" s="440"/>
      <c r="DH127" s="440"/>
      <c r="DI127" s="440"/>
      <c r="DJ127" s="440"/>
      <c r="DK127" s="440"/>
      <c r="DL127" s="440"/>
      <c r="DM127" s="440"/>
      <c r="DN127" s="440"/>
      <c r="DO127" s="440"/>
      <c r="DP127" s="440"/>
      <c r="DQ127" s="425">
        <f t="shared" si="156"/>
        <v>0</v>
      </c>
      <c r="DR127" s="442"/>
      <c r="DS127" s="442"/>
      <c r="DT127" s="440">
        <f t="shared" si="122"/>
        <v>1</v>
      </c>
      <c r="DU127" s="440">
        <f t="shared" si="123"/>
        <v>0</v>
      </c>
      <c r="DV127" s="440">
        <f t="shared" si="124"/>
        <v>0</v>
      </c>
      <c r="DW127" s="440">
        <f t="shared" si="125"/>
        <v>0</v>
      </c>
      <c r="DX127" s="427">
        <f t="shared" si="157"/>
        <v>0</v>
      </c>
      <c r="DY127" s="428">
        <f t="shared" si="158"/>
        <v>0</v>
      </c>
      <c r="DZ127" s="518"/>
      <c r="EA127" s="518"/>
      <c r="EB127" s="518">
        <v>1</v>
      </c>
      <c r="EC127" s="518"/>
      <c r="ED127" s="518"/>
      <c r="EE127" s="518"/>
      <c r="EF127" s="518"/>
      <c r="EG127" s="518"/>
      <c r="EH127" s="518"/>
      <c r="EI127" s="518"/>
      <c r="EJ127" s="518"/>
      <c r="EK127" s="518"/>
      <c r="EL127" s="518"/>
      <c r="EM127" s="518"/>
      <c r="EN127" s="518"/>
      <c r="EO127" s="518"/>
      <c r="EP127" s="518"/>
      <c r="EQ127" s="518"/>
      <c r="ER127" s="518"/>
      <c r="ES127" s="518"/>
      <c r="ET127" s="518"/>
      <c r="EU127" s="518"/>
      <c r="EV127" s="518"/>
      <c r="EW127" s="518"/>
      <c r="EX127" s="518"/>
      <c r="EY127" s="518"/>
      <c r="EZ127" s="431">
        <f t="shared" si="159"/>
        <v>1</v>
      </c>
      <c r="FB127" s="445">
        <f t="shared" si="160"/>
        <v>0</v>
      </c>
    </row>
    <row r="128" spans="1:158" s="395" customFormat="1">
      <c r="A128" s="446">
        <v>117</v>
      </c>
      <c r="B128" s="446" t="str">
        <f>[1]เตรียมข้อมูล!B121</f>
        <v>บ้านต้นสน</v>
      </c>
      <c r="C128" s="446" t="str">
        <f>[1]เตรียมข้อมูล!C121</f>
        <v>บางแก้ว</v>
      </c>
      <c r="D128" s="446"/>
      <c r="E128" s="384">
        <v>16</v>
      </c>
      <c r="F128" s="384">
        <v>4</v>
      </c>
      <c r="G128" s="384" t="s">
        <v>104</v>
      </c>
      <c r="H128" s="446">
        <v>11</v>
      </c>
      <c r="I128" s="447">
        <f t="shared" si="126"/>
        <v>1</v>
      </c>
      <c r="J128" s="446">
        <v>14</v>
      </c>
      <c r="K128" s="447">
        <f t="shared" si="127"/>
        <v>1</v>
      </c>
      <c r="L128" s="446">
        <v>15</v>
      </c>
      <c r="M128" s="447">
        <f t="shared" si="128"/>
        <v>1</v>
      </c>
      <c r="N128" s="446">
        <v>19</v>
      </c>
      <c r="O128" s="447">
        <f t="shared" si="129"/>
        <v>1</v>
      </c>
      <c r="P128" s="446">
        <v>18</v>
      </c>
      <c r="Q128" s="447">
        <f t="shared" si="130"/>
        <v>1</v>
      </c>
      <c r="R128" s="446">
        <v>13</v>
      </c>
      <c r="S128" s="447">
        <f t="shared" si="131"/>
        <v>1</v>
      </c>
      <c r="T128" s="446">
        <v>23</v>
      </c>
      <c r="U128" s="447">
        <f t="shared" si="132"/>
        <v>1</v>
      </c>
      <c r="V128" s="446">
        <v>16</v>
      </c>
      <c r="W128" s="447">
        <f t="shared" si="133"/>
        <v>1</v>
      </c>
      <c r="X128" s="448">
        <v>0</v>
      </c>
      <c r="Y128" s="447">
        <f t="shared" si="134"/>
        <v>0</v>
      </c>
      <c r="Z128" s="448">
        <v>0</v>
      </c>
      <c r="AA128" s="447">
        <f t="shared" si="135"/>
        <v>0</v>
      </c>
      <c r="AB128" s="448">
        <v>0</v>
      </c>
      <c r="AC128" s="447">
        <f t="shared" si="136"/>
        <v>0</v>
      </c>
      <c r="AD128" s="448"/>
      <c r="AE128" s="449"/>
      <c r="AF128" s="448"/>
      <c r="AG128" s="449"/>
      <c r="AH128" s="448"/>
      <c r="AI128" s="449"/>
      <c r="AJ128" s="450">
        <f t="shared" si="137"/>
        <v>129</v>
      </c>
      <c r="AK128" s="451">
        <f t="shared" si="138"/>
        <v>8</v>
      </c>
      <c r="AL128" s="446">
        <v>1</v>
      </c>
      <c r="AM128" s="446">
        <v>9</v>
      </c>
      <c r="AN128" s="451">
        <f t="shared" si="139"/>
        <v>10</v>
      </c>
      <c r="AO128" s="493">
        <f t="shared" si="140"/>
        <v>1</v>
      </c>
      <c r="AP128" s="494">
        <f>ROUND(((((I128+K128)*30)+(H128+J128))/50+(((M128+O128+Q128+U128+W128+S128)*40)+(L128+N128+P128+R128+T128+V128))/50+(Y128+AA128+AC128+AE128+AG128+AI128)*2),0)</f>
        <v>9</v>
      </c>
      <c r="AQ128" s="495">
        <f t="shared" si="141"/>
        <v>10</v>
      </c>
      <c r="AR128" s="496">
        <f t="shared" si="142"/>
        <v>0</v>
      </c>
      <c r="AS128" s="496">
        <f t="shared" si="143"/>
        <v>0</v>
      </c>
      <c r="AT128" s="496">
        <f t="shared" si="144"/>
        <v>0</v>
      </c>
      <c r="AU128" s="497">
        <f t="shared" si="145"/>
        <v>0</v>
      </c>
      <c r="AV128" s="446">
        <v>1</v>
      </c>
      <c r="AW128" s="446"/>
      <c r="AX128" s="446"/>
      <c r="AY128" s="446">
        <v>1</v>
      </c>
      <c r="AZ128" s="451">
        <f t="shared" si="146"/>
        <v>0</v>
      </c>
      <c r="BA128" s="455">
        <f t="shared" si="148"/>
        <v>0</v>
      </c>
      <c r="BB128" s="446"/>
      <c r="BC128" s="415"/>
      <c r="BD128" s="415">
        <f t="shared" si="149"/>
        <v>1</v>
      </c>
      <c r="BE128" s="415">
        <f t="shared" si="150"/>
        <v>0</v>
      </c>
      <c r="BF128" s="433"/>
      <c r="BG128" s="433"/>
      <c r="BH128" s="433">
        <v>1</v>
      </c>
      <c r="BI128" s="433">
        <v>2</v>
      </c>
      <c r="BJ128" s="433">
        <v>2</v>
      </c>
      <c r="BK128" s="433">
        <v>1</v>
      </c>
      <c r="BL128" s="433">
        <v>1</v>
      </c>
      <c r="BM128" s="433"/>
      <c r="BN128" s="433">
        <v>1</v>
      </c>
      <c r="BO128" s="434"/>
      <c r="BP128" s="434"/>
      <c r="BQ128" s="434"/>
      <c r="BR128" s="433"/>
      <c r="BS128" s="433"/>
      <c r="BT128" s="433"/>
      <c r="BU128" s="433"/>
      <c r="BV128" s="433"/>
      <c r="BW128" s="433"/>
      <c r="BX128" s="433"/>
      <c r="BY128" s="433">
        <v>1</v>
      </c>
      <c r="BZ128" s="433"/>
      <c r="CA128" s="433">
        <v>1</v>
      </c>
      <c r="CB128" s="433"/>
      <c r="CC128" s="433"/>
      <c r="CD128" s="433"/>
      <c r="CE128" s="433"/>
      <c r="CF128" s="433"/>
      <c r="CG128" s="433"/>
      <c r="CH128" s="435">
        <v>0</v>
      </c>
      <c r="CI128" s="435"/>
      <c r="CJ128" s="436">
        <f t="shared" si="151"/>
        <v>10</v>
      </c>
      <c r="CK128" s="433">
        <f t="shared" si="120"/>
        <v>1</v>
      </c>
      <c r="CL128" s="433">
        <f t="shared" si="121"/>
        <v>9</v>
      </c>
      <c r="CM128" s="437">
        <f t="shared" si="152"/>
        <v>10</v>
      </c>
      <c r="CN128" s="438">
        <f t="shared" si="153"/>
        <v>0</v>
      </c>
      <c r="CO128" s="439">
        <f t="shared" si="154"/>
        <v>0</v>
      </c>
      <c r="CP128" s="438">
        <f t="shared" si="155"/>
        <v>0</v>
      </c>
      <c r="CQ128" s="440"/>
      <c r="CR128" s="440"/>
      <c r="CS128" s="440"/>
      <c r="CT128" s="440"/>
      <c r="CU128" s="440"/>
      <c r="CV128" s="440"/>
      <c r="CW128" s="440"/>
      <c r="CX128" s="441"/>
      <c r="CY128" s="441"/>
      <c r="CZ128" s="441"/>
      <c r="DA128" s="440"/>
      <c r="DB128" s="440"/>
      <c r="DC128" s="440"/>
      <c r="DD128" s="440"/>
      <c r="DE128" s="440"/>
      <c r="DF128" s="440"/>
      <c r="DG128" s="440"/>
      <c r="DH128" s="440"/>
      <c r="DI128" s="440"/>
      <c r="DJ128" s="440"/>
      <c r="DK128" s="440"/>
      <c r="DL128" s="440"/>
      <c r="DM128" s="440"/>
      <c r="DN128" s="440"/>
      <c r="DO128" s="440"/>
      <c r="DP128" s="440"/>
      <c r="DQ128" s="425">
        <f t="shared" si="156"/>
        <v>0</v>
      </c>
      <c r="DR128" s="442"/>
      <c r="DS128" s="442"/>
      <c r="DT128" s="440">
        <f t="shared" si="122"/>
        <v>1</v>
      </c>
      <c r="DU128" s="440">
        <f t="shared" si="123"/>
        <v>0</v>
      </c>
      <c r="DV128" s="440">
        <f t="shared" si="124"/>
        <v>0</v>
      </c>
      <c r="DW128" s="440">
        <f t="shared" si="125"/>
        <v>1</v>
      </c>
      <c r="DX128" s="427">
        <f t="shared" si="157"/>
        <v>0</v>
      </c>
      <c r="DY128" s="428">
        <f t="shared" si="158"/>
        <v>0</v>
      </c>
      <c r="DZ128" s="517">
        <v>0</v>
      </c>
      <c r="EA128" s="517">
        <v>1</v>
      </c>
      <c r="EB128" s="518"/>
      <c r="EC128" s="518"/>
      <c r="ED128" s="518"/>
      <c r="EE128" s="518"/>
      <c r="EF128" s="518"/>
      <c r="EG128" s="518"/>
      <c r="EH128" s="518"/>
      <c r="EI128" s="518"/>
      <c r="EJ128" s="518"/>
      <c r="EK128" s="518"/>
      <c r="EL128" s="518"/>
      <c r="EM128" s="518"/>
      <c r="EN128" s="518"/>
      <c r="EO128" s="518"/>
      <c r="EP128" s="518"/>
      <c r="EQ128" s="518"/>
      <c r="ER128" s="518"/>
      <c r="ES128" s="518"/>
      <c r="ET128" s="518"/>
      <c r="EU128" s="518"/>
      <c r="EV128" s="518"/>
      <c r="EW128" s="518"/>
      <c r="EX128" s="518"/>
      <c r="EY128" s="518"/>
      <c r="EZ128" s="431">
        <f t="shared" si="159"/>
        <v>1</v>
      </c>
      <c r="FB128" s="445">
        <f t="shared" si="160"/>
        <v>0</v>
      </c>
    </row>
    <row r="129" spans="1:158" s="395" customFormat="1">
      <c r="A129" s="446">
        <v>118</v>
      </c>
      <c r="B129" s="446" t="str">
        <f>[1]เตรียมข้อมูล!B122</f>
        <v>อนุบาลบางแก้ว</v>
      </c>
      <c r="C129" s="446" t="str">
        <f>[1]เตรียมข้อมูล!C122</f>
        <v>บางแก้ว</v>
      </c>
      <c r="D129" s="446"/>
      <c r="E129" s="384">
        <v>35</v>
      </c>
      <c r="F129" s="384">
        <v>1</v>
      </c>
      <c r="G129" s="384" t="s">
        <v>104</v>
      </c>
      <c r="H129" s="446">
        <v>15</v>
      </c>
      <c r="I129" s="447">
        <f t="shared" si="126"/>
        <v>1</v>
      </c>
      <c r="J129" s="446">
        <v>21</v>
      </c>
      <c r="K129" s="447">
        <f t="shared" si="127"/>
        <v>1</v>
      </c>
      <c r="L129" s="446">
        <v>54</v>
      </c>
      <c r="M129" s="447">
        <f t="shared" si="128"/>
        <v>2</v>
      </c>
      <c r="N129" s="446">
        <v>48</v>
      </c>
      <c r="O129" s="447">
        <f t="shared" si="129"/>
        <v>1</v>
      </c>
      <c r="P129" s="446">
        <v>61</v>
      </c>
      <c r="Q129" s="447">
        <f t="shared" si="130"/>
        <v>2</v>
      </c>
      <c r="R129" s="446">
        <v>45</v>
      </c>
      <c r="S129" s="447">
        <f t="shared" si="131"/>
        <v>1</v>
      </c>
      <c r="T129" s="446">
        <v>42</v>
      </c>
      <c r="U129" s="447">
        <f t="shared" si="132"/>
        <v>1</v>
      </c>
      <c r="V129" s="446">
        <v>35</v>
      </c>
      <c r="W129" s="447">
        <f t="shared" si="133"/>
        <v>1</v>
      </c>
      <c r="X129" s="448">
        <v>0</v>
      </c>
      <c r="Y129" s="447">
        <f t="shared" si="134"/>
        <v>0</v>
      </c>
      <c r="Z129" s="448">
        <v>0</v>
      </c>
      <c r="AA129" s="447">
        <f t="shared" si="135"/>
        <v>0</v>
      </c>
      <c r="AB129" s="448">
        <v>0</v>
      </c>
      <c r="AC129" s="447">
        <f t="shared" si="136"/>
        <v>0</v>
      </c>
      <c r="AD129" s="448"/>
      <c r="AE129" s="449"/>
      <c r="AF129" s="448"/>
      <c r="AG129" s="449"/>
      <c r="AH129" s="448"/>
      <c r="AI129" s="449"/>
      <c r="AJ129" s="450">
        <f t="shared" si="137"/>
        <v>321</v>
      </c>
      <c r="AK129" s="451">
        <f t="shared" si="138"/>
        <v>10</v>
      </c>
      <c r="AL129" s="446">
        <v>1</v>
      </c>
      <c r="AM129" s="446">
        <v>14</v>
      </c>
      <c r="AN129" s="451">
        <f t="shared" si="139"/>
        <v>15</v>
      </c>
      <c r="AO129" s="493">
        <f t="shared" si="140"/>
        <v>1</v>
      </c>
      <c r="AP129" s="494">
        <f>ROUND(((((I129+K129)*30)+(H129+J129))/50+(((M129+O129+Q129+U129+W129+S129)*40)+(L129+N129+P129+R129+T129+V129))/50+(Y129+AA129+AC129+AE129+AG129+AI129)*2),0)</f>
        <v>14</v>
      </c>
      <c r="AQ129" s="495">
        <f t="shared" si="141"/>
        <v>15</v>
      </c>
      <c r="AR129" s="496">
        <f t="shared" si="142"/>
        <v>0</v>
      </c>
      <c r="AS129" s="496">
        <f t="shared" si="143"/>
        <v>0</v>
      </c>
      <c r="AT129" s="496">
        <f t="shared" si="144"/>
        <v>0</v>
      </c>
      <c r="AU129" s="497">
        <f t="shared" si="145"/>
        <v>0</v>
      </c>
      <c r="AV129" s="446">
        <v>2</v>
      </c>
      <c r="AW129" s="446"/>
      <c r="AX129" s="446"/>
      <c r="AY129" s="446"/>
      <c r="AZ129" s="451">
        <f t="shared" si="146"/>
        <v>-2</v>
      </c>
      <c r="BA129" s="455">
        <f t="shared" si="148"/>
        <v>-13.333333333333334</v>
      </c>
      <c r="BB129" s="446"/>
      <c r="BC129" s="415"/>
      <c r="BD129" s="415">
        <f t="shared" si="149"/>
        <v>1</v>
      </c>
      <c r="BE129" s="415">
        <f t="shared" si="150"/>
        <v>0</v>
      </c>
      <c r="BF129" s="433"/>
      <c r="BG129" s="433"/>
      <c r="BH129" s="433">
        <v>1</v>
      </c>
      <c r="BI129" s="433">
        <v>2</v>
      </c>
      <c r="BJ129" s="433">
        <v>2</v>
      </c>
      <c r="BK129" s="433">
        <v>1</v>
      </c>
      <c r="BL129" s="433">
        <v>1</v>
      </c>
      <c r="BM129" s="433">
        <v>0</v>
      </c>
      <c r="BN129" s="433">
        <v>2</v>
      </c>
      <c r="BO129" s="434">
        <v>0</v>
      </c>
      <c r="BP129" s="434">
        <v>0</v>
      </c>
      <c r="BQ129" s="434">
        <v>0</v>
      </c>
      <c r="BR129" s="433">
        <v>2</v>
      </c>
      <c r="BS129" s="433">
        <v>0</v>
      </c>
      <c r="BT129" s="433">
        <v>1</v>
      </c>
      <c r="BU129" s="433">
        <v>0</v>
      </c>
      <c r="BV129" s="433">
        <v>0</v>
      </c>
      <c r="BW129" s="433"/>
      <c r="BX129" s="433"/>
      <c r="BY129" s="433"/>
      <c r="BZ129" s="433"/>
      <c r="CA129" s="433">
        <v>1</v>
      </c>
      <c r="CB129" s="433"/>
      <c r="CC129" s="433">
        <v>1</v>
      </c>
      <c r="CD129" s="433"/>
      <c r="CE129" s="433"/>
      <c r="CF129" s="433"/>
      <c r="CG129" s="433"/>
      <c r="CH129" s="435">
        <v>0</v>
      </c>
      <c r="CI129" s="435"/>
      <c r="CJ129" s="436">
        <f t="shared" si="151"/>
        <v>14</v>
      </c>
      <c r="CK129" s="433">
        <f t="shared" si="120"/>
        <v>1</v>
      </c>
      <c r="CL129" s="433">
        <f t="shared" si="121"/>
        <v>14</v>
      </c>
      <c r="CM129" s="437">
        <f t="shared" si="152"/>
        <v>15</v>
      </c>
      <c r="CN129" s="438">
        <f t="shared" si="153"/>
        <v>0</v>
      </c>
      <c r="CO129" s="439">
        <f t="shared" si="154"/>
        <v>-1</v>
      </c>
      <c r="CP129" s="438">
        <f t="shared" si="155"/>
        <v>-1</v>
      </c>
      <c r="CQ129" s="440"/>
      <c r="CR129" s="440"/>
      <c r="CS129" s="440"/>
      <c r="CT129" s="440"/>
      <c r="CU129" s="440"/>
      <c r="CV129" s="440"/>
      <c r="CW129" s="440"/>
      <c r="CX129" s="441"/>
      <c r="CY129" s="441"/>
      <c r="CZ129" s="441"/>
      <c r="DA129" s="440"/>
      <c r="DB129" s="440"/>
      <c r="DC129" s="440"/>
      <c r="DD129" s="440"/>
      <c r="DE129" s="440"/>
      <c r="DF129" s="440"/>
      <c r="DG129" s="440"/>
      <c r="DH129" s="440"/>
      <c r="DI129" s="440"/>
      <c r="DJ129" s="440"/>
      <c r="DK129" s="440"/>
      <c r="DL129" s="440"/>
      <c r="DM129" s="440"/>
      <c r="DN129" s="440"/>
      <c r="DO129" s="440"/>
      <c r="DP129" s="440"/>
      <c r="DQ129" s="425">
        <f t="shared" si="156"/>
        <v>0</v>
      </c>
      <c r="DR129" s="442"/>
      <c r="DS129" s="442"/>
      <c r="DT129" s="440">
        <f t="shared" si="122"/>
        <v>2</v>
      </c>
      <c r="DU129" s="440">
        <f t="shared" si="123"/>
        <v>0</v>
      </c>
      <c r="DV129" s="440">
        <f t="shared" si="124"/>
        <v>0</v>
      </c>
      <c r="DW129" s="440">
        <f t="shared" si="125"/>
        <v>0</v>
      </c>
      <c r="DX129" s="427">
        <f t="shared" si="157"/>
        <v>-3</v>
      </c>
      <c r="DY129" s="428">
        <f t="shared" si="158"/>
        <v>-20</v>
      </c>
      <c r="DZ129" s="518"/>
      <c r="EA129" s="518"/>
      <c r="EB129" s="518"/>
      <c r="EC129" s="518">
        <v>1</v>
      </c>
      <c r="ED129" s="518"/>
      <c r="EE129" s="518"/>
      <c r="EF129" s="518"/>
      <c r="EG129" s="518"/>
      <c r="EH129" s="518"/>
      <c r="EI129" s="518"/>
      <c r="EJ129" s="518"/>
      <c r="EK129" s="518"/>
      <c r="EL129" s="518"/>
      <c r="EM129" s="518"/>
      <c r="EN129" s="518"/>
      <c r="EO129" s="518"/>
      <c r="EP129" s="518"/>
      <c r="EQ129" s="518"/>
      <c r="ER129" s="518"/>
      <c r="ES129" s="518">
        <v>1</v>
      </c>
      <c r="ET129" s="518"/>
      <c r="EU129" s="518"/>
      <c r="EV129" s="518"/>
      <c r="EW129" s="518"/>
      <c r="EX129" s="518"/>
      <c r="EY129" s="518"/>
      <c r="EZ129" s="431">
        <f t="shared" si="159"/>
        <v>2</v>
      </c>
      <c r="FB129" s="445">
        <f t="shared" si="160"/>
        <v>0</v>
      </c>
    </row>
    <row r="130" spans="1:158" s="395" customFormat="1">
      <c r="A130" s="446">
        <v>119</v>
      </c>
      <c r="B130" s="446" t="str">
        <f>[1]เตรียมข้อมูล!B123</f>
        <v>บ้านโคกสัก</v>
      </c>
      <c r="C130" s="446" t="str">
        <f>[1]เตรียมข้อมูล!C123</f>
        <v>บางแก้ว</v>
      </c>
      <c r="D130" s="446"/>
      <c r="E130" s="384">
        <v>29</v>
      </c>
      <c r="F130" s="384">
        <v>4</v>
      </c>
      <c r="G130" s="384" t="s">
        <v>104</v>
      </c>
      <c r="H130" s="446">
        <v>7</v>
      </c>
      <c r="I130" s="447">
        <f t="shared" si="126"/>
        <v>1</v>
      </c>
      <c r="J130" s="446">
        <v>25</v>
      </c>
      <c r="K130" s="447">
        <f t="shared" si="127"/>
        <v>1</v>
      </c>
      <c r="L130" s="446">
        <v>35</v>
      </c>
      <c r="M130" s="447">
        <f t="shared" si="128"/>
        <v>1</v>
      </c>
      <c r="N130" s="446">
        <v>37</v>
      </c>
      <c r="O130" s="447">
        <f t="shared" si="129"/>
        <v>1</v>
      </c>
      <c r="P130" s="446">
        <v>36</v>
      </c>
      <c r="Q130" s="447">
        <f t="shared" si="130"/>
        <v>1</v>
      </c>
      <c r="R130" s="446">
        <v>32</v>
      </c>
      <c r="S130" s="447">
        <f t="shared" si="131"/>
        <v>1</v>
      </c>
      <c r="T130" s="446">
        <v>24</v>
      </c>
      <c r="U130" s="447">
        <f t="shared" si="132"/>
        <v>1</v>
      </c>
      <c r="V130" s="446">
        <v>34</v>
      </c>
      <c r="W130" s="447">
        <f t="shared" si="133"/>
        <v>1</v>
      </c>
      <c r="X130" s="448">
        <v>0</v>
      </c>
      <c r="Y130" s="447">
        <f t="shared" si="134"/>
        <v>0</v>
      </c>
      <c r="Z130" s="448">
        <v>0</v>
      </c>
      <c r="AA130" s="447">
        <f t="shared" si="135"/>
        <v>0</v>
      </c>
      <c r="AB130" s="448">
        <v>0</v>
      </c>
      <c r="AC130" s="447">
        <f t="shared" si="136"/>
        <v>0</v>
      </c>
      <c r="AD130" s="448"/>
      <c r="AE130" s="449"/>
      <c r="AF130" s="448"/>
      <c r="AG130" s="449"/>
      <c r="AH130" s="448"/>
      <c r="AI130" s="449"/>
      <c r="AJ130" s="450">
        <f t="shared" si="137"/>
        <v>230</v>
      </c>
      <c r="AK130" s="451">
        <f t="shared" si="138"/>
        <v>8</v>
      </c>
      <c r="AL130" s="446">
        <v>2</v>
      </c>
      <c r="AM130" s="446">
        <v>11</v>
      </c>
      <c r="AN130" s="451">
        <f t="shared" si="139"/>
        <v>13</v>
      </c>
      <c r="AO130" s="493">
        <f t="shared" si="140"/>
        <v>1</v>
      </c>
      <c r="AP130" s="494">
        <f>ROUND(((((I130+K130)*30)+(H130+J130))/50+(((M130+O130+Q130+U130+W130+S130)*40)+(L130+N130+P130+R130+T130+V130))/50+(Y130+AA130+AC130+AE130+AG130+AI130)*2),0)</f>
        <v>11</v>
      </c>
      <c r="AQ130" s="495">
        <f t="shared" si="141"/>
        <v>12</v>
      </c>
      <c r="AR130" s="496">
        <f t="shared" si="142"/>
        <v>1</v>
      </c>
      <c r="AS130" s="496">
        <f t="shared" si="143"/>
        <v>0</v>
      </c>
      <c r="AT130" s="496">
        <f t="shared" si="144"/>
        <v>1</v>
      </c>
      <c r="AU130" s="497">
        <f t="shared" si="145"/>
        <v>8.3333333333333321</v>
      </c>
      <c r="AV130" s="446">
        <v>2</v>
      </c>
      <c r="AW130" s="446"/>
      <c r="AX130" s="446"/>
      <c r="AY130" s="446"/>
      <c r="AZ130" s="451">
        <f t="shared" si="146"/>
        <v>-1</v>
      </c>
      <c r="BA130" s="455">
        <f t="shared" si="148"/>
        <v>-8.3333333333333321</v>
      </c>
      <c r="BB130" s="446"/>
      <c r="BC130" s="415"/>
      <c r="BD130" s="415">
        <f t="shared" si="149"/>
        <v>1</v>
      </c>
      <c r="BE130" s="415">
        <f t="shared" si="150"/>
        <v>0</v>
      </c>
      <c r="BF130" s="433"/>
      <c r="BG130" s="433"/>
      <c r="BH130" s="433">
        <v>2</v>
      </c>
      <c r="BI130" s="433">
        <v>2</v>
      </c>
      <c r="BJ130" s="433">
        <v>2</v>
      </c>
      <c r="BK130" s="433">
        <v>1</v>
      </c>
      <c r="BL130" s="433">
        <v>1</v>
      </c>
      <c r="BM130" s="433">
        <v>1</v>
      </c>
      <c r="BN130" s="433">
        <v>1</v>
      </c>
      <c r="BO130" s="434"/>
      <c r="BP130" s="434"/>
      <c r="BQ130" s="434"/>
      <c r="BR130" s="433">
        <v>1</v>
      </c>
      <c r="BS130" s="433"/>
      <c r="BT130" s="433">
        <v>1</v>
      </c>
      <c r="BU130" s="433"/>
      <c r="BV130" s="433"/>
      <c r="BW130" s="433"/>
      <c r="BX130" s="433"/>
      <c r="BY130" s="433"/>
      <c r="BZ130" s="433"/>
      <c r="CA130" s="433">
        <v>1</v>
      </c>
      <c r="CB130" s="433"/>
      <c r="CC130" s="433"/>
      <c r="CD130" s="433"/>
      <c r="CE130" s="433"/>
      <c r="CF130" s="433"/>
      <c r="CG130" s="433"/>
      <c r="CH130" s="435">
        <v>0</v>
      </c>
      <c r="CI130" s="435"/>
      <c r="CJ130" s="436">
        <f t="shared" si="151"/>
        <v>13</v>
      </c>
      <c r="CK130" s="433">
        <f t="shared" si="120"/>
        <v>1</v>
      </c>
      <c r="CL130" s="433">
        <f t="shared" si="121"/>
        <v>11</v>
      </c>
      <c r="CM130" s="437">
        <f t="shared" si="152"/>
        <v>12</v>
      </c>
      <c r="CN130" s="438">
        <f t="shared" si="153"/>
        <v>1</v>
      </c>
      <c r="CO130" s="439">
        <f t="shared" si="154"/>
        <v>0</v>
      </c>
      <c r="CP130" s="438">
        <f t="shared" si="155"/>
        <v>1</v>
      </c>
      <c r="CQ130" s="440"/>
      <c r="CR130" s="440"/>
      <c r="CS130" s="440"/>
      <c r="CT130" s="440"/>
      <c r="CU130" s="440"/>
      <c r="CV130" s="440"/>
      <c r="CW130" s="440"/>
      <c r="CX130" s="441"/>
      <c r="CY130" s="441"/>
      <c r="CZ130" s="441"/>
      <c r="DA130" s="440"/>
      <c r="DB130" s="440"/>
      <c r="DC130" s="440"/>
      <c r="DD130" s="440"/>
      <c r="DE130" s="440"/>
      <c r="DF130" s="440"/>
      <c r="DG130" s="440"/>
      <c r="DH130" s="440"/>
      <c r="DI130" s="440"/>
      <c r="DJ130" s="440"/>
      <c r="DK130" s="440"/>
      <c r="DL130" s="440"/>
      <c r="DM130" s="440"/>
      <c r="DN130" s="440"/>
      <c r="DO130" s="440"/>
      <c r="DP130" s="440"/>
      <c r="DQ130" s="425">
        <f t="shared" si="156"/>
        <v>0</v>
      </c>
      <c r="DR130" s="442"/>
      <c r="DS130" s="442"/>
      <c r="DT130" s="440">
        <f t="shared" si="122"/>
        <v>2</v>
      </c>
      <c r="DU130" s="440">
        <f t="shared" si="123"/>
        <v>0</v>
      </c>
      <c r="DV130" s="440">
        <f t="shared" si="124"/>
        <v>0</v>
      </c>
      <c r="DW130" s="440">
        <f t="shared" si="125"/>
        <v>0</v>
      </c>
      <c r="DX130" s="427">
        <f t="shared" si="157"/>
        <v>-1</v>
      </c>
      <c r="DY130" s="428">
        <f t="shared" si="158"/>
        <v>-8.3333333333333321</v>
      </c>
      <c r="DZ130" s="518"/>
      <c r="EA130" s="518">
        <v>1</v>
      </c>
      <c r="EB130" s="518">
        <v>1</v>
      </c>
      <c r="EC130" s="518"/>
      <c r="ED130" s="518"/>
      <c r="EE130" s="518"/>
      <c r="EF130" s="518"/>
      <c r="EG130" s="518"/>
      <c r="EH130" s="518"/>
      <c r="EI130" s="518"/>
      <c r="EJ130" s="518"/>
      <c r="EK130" s="518"/>
      <c r="EL130" s="518"/>
      <c r="EM130" s="518"/>
      <c r="EN130" s="518"/>
      <c r="EO130" s="518"/>
      <c r="EP130" s="518"/>
      <c r="EQ130" s="518"/>
      <c r="ER130" s="518"/>
      <c r="ES130" s="518"/>
      <c r="ET130" s="518"/>
      <c r="EU130" s="518"/>
      <c r="EV130" s="518"/>
      <c r="EW130" s="518"/>
      <c r="EX130" s="518"/>
      <c r="EY130" s="518"/>
      <c r="EZ130" s="431">
        <f t="shared" si="159"/>
        <v>2</v>
      </c>
      <c r="FB130" s="445">
        <f t="shared" si="160"/>
        <v>0</v>
      </c>
    </row>
    <row r="131" spans="1:158" s="395" customFormat="1">
      <c r="A131" s="446">
        <v>120</v>
      </c>
      <c r="B131" s="446">
        <f>[1]เตรียมข้อมูล!B124</f>
        <v>0</v>
      </c>
      <c r="C131" s="446">
        <f>[1]เตรียมข้อมูล!C124</f>
        <v>0</v>
      </c>
      <c r="D131" s="446"/>
      <c r="E131" s="384"/>
      <c r="F131" s="384"/>
      <c r="G131" s="384"/>
      <c r="H131" s="446">
        <v>0</v>
      </c>
      <c r="I131" s="447">
        <f t="shared" si="126"/>
        <v>0</v>
      </c>
      <c r="J131" s="446">
        <v>0</v>
      </c>
      <c r="K131" s="447">
        <f t="shared" si="127"/>
        <v>0</v>
      </c>
      <c r="L131" s="446">
        <v>0</v>
      </c>
      <c r="M131" s="447">
        <f t="shared" si="128"/>
        <v>0</v>
      </c>
      <c r="N131" s="446">
        <v>0</v>
      </c>
      <c r="O131" s="447">
        <f t="shared" si="129"/>
        <v>0</v>
      </c>
      <c r="P131" s="446">
        <v>0</v>
      </c>
      <c r="Q131" s="447">
        <f t="shared" si="130"/>
        <v>0</v>
      </c>
      <c r="R131" s="446">
        <v>0</v>
      </c>
      <c r="S131" s="447">
        <f t="shared" si="131"/>
        <v>0</v>
      </c>
      <c r="T131" s="446">
        <v>0</v>
      </c>
      <c r="U131" s="447">
        <f t="shared" si="132"/>
        <v>0</v>
      </c>
      <c r="V131" s="446">
        <v>0</v>
      </c>
      <c r="W131" s="447">
        <f t="shared" si="133"/>
        <v>0</v>
      </c>
      <c r="X131" s="448">
        <v>0</v>
      </c>
      <c r="Y131" s="447">
        <f t="shared" si="134"/>
        <v>0</v>
      </c>
      <c r="Z131" s="448">
        <v>0</v>
      </c>
      <c r="AA131" s="447">
        <f t="shared" si="135"/>
        <v>0</v>
      </c>
      <c r="AB131" s="448">
        <v>0</v>
      </c>
      <c r="AC131" s="447">
        <f t="shared" si="136"/>
        <v>0</v>
      </c>
      <c r="AD131" s="448"/>
      <c r="AE131" s="449"/>
      <c r="AF131" s="448"/>
      <c r="AG131" s="449"/>
      <c r="AH131" s="448"/>
      <c r="AI131" s="449"/>
      <c r="AJ131" s="450">
        <f t="shared" si="137"/>
        <v>0</v>
      </c>
      <c r="AK131" s="451">
        <f t="shared" si="138"/>
        <v>0</v>
      </c>
      <c r="AL131" s="446">
        <v>0</v>
      </c>
      <c r="AM131" s="446">
        <v>0</v>
      </c>
      <c r="AN131" s="451">
        <f t="shared" si="139"/>
        <v>0</v>
      </c>
      <c r="AO131" s="493">
        <f t="shared" si="140"/>
        <v>0</v>
      </c>
      <c r="AP131" s="498">
        <f>IF((H131+J131+L131+N131+P131+R131+T131+V131)&lt;=0,0,IF((H131+J131+L131+N131+P131+R131+T131+V131)&lt;=20,1,IF((H131+J131+L131+N131+P131+R131+T131+V131)&lt;=40,2,IF((H131+J131+L131+N131+P131+R131+T131+V131)&lt;=60,3,IF((H131+J131+L131+N131+P131+R131+T131+V131)&lt;=80,4,IF((H131+J131+L131+N131+P131+R131+T131+V131)&lt;=100,5,IF((H131+J131+L131+N131+P131+R131+T131+V131)&lt;=120,6,0)))))))+((Y131+AA131+AC131+AE131+AG131+AI131)*2)</f>
        <v>0</v>
      </c>
      <c r="AQ131" s="495">
        <f t="shared" si="141"/>
        <v>0</v>
      </c>
      <c r="AR131" s="496">
        <f t="shared" si="142"/>
        <v>0</v>
      </c>
      <c r="AS131" s="496">
        <f t="shared" si="143"/>
        <v>0</v>
      </c>
      <c r="AT131" s="496">
        <f t="shared" si="144"/>
        <v>0</v>
      </c>
      <c r="AU131" s="497" t="e">
        <f t="shared" si="145"/>
        <v>#DIV/0!</v>
      </c>
      <c r="AV131" s="446"/>
      <c r="AW131" s="446"/>
      <c r="AX131" s="446"/>
      <c r="AY131" s="446"/>
      <c r="AZ131" s="451">
        <f t="shared" si="146"/>
        <v>0</v>
      </c>
      <c r="BA131" s="455" t="e">
        <f t="shared" si="148"/>
        <v>#DIV/0!</v>
      </c>
      <c r="BB131" s="446"/>
      <c r="BC131" s="415"/>
      <c r="BD131" s="415">
        <f t="shared" si="149"/>
        <v>0</v>
      </c>
      <c r="BE131" s="415">
        <f t="shared" si="150"/>
        <v>0</v>
      </c>
      <c r="BF131" s="433"/>
      <c r="BG131" s="433"/>
      <c r="BH131" s="433">
        <v>0</v>
      </c>
      <c r="BI131" s="433"/>
      <c r="BJ131" s="433"/>
      <c r="BK131" s="433"/>
      <c r="BL131" s="433"/>
      <c r="BM131" s="433"/>
      <c r="BN131" s="433"/>
      <c r="BO131" s="434"/>
      <c r="BP131" s="434"/>
      <c r="BQ131" s="434"/>
      <c r="BR131" s="433"/>
      <c r="BS131" s="433"/>
      <c r="BT131" s="433"/>
      <c r="BU131" s="433"/>
      <c r="BV131" s="433"/>
      <c r="BW131" s="433"/>
      <c r="BX131" s="433"/>
      <c r="BY131" s="433"/>
      <c r="BZ131" s="433"/>
      <c r="CA131" s="433"/>
      <c r="CB131" s="433"/>
      <c r="CC131" s="433"/>
      <c r="CD131" s="433"/>
      <c r="CE131" s="433"/>
      <c r="CF131" s="433"/>
      <c r="CG131" s="433"/>
      <c r="CH131" s="435"/>
      <c r="CI131" s="435"/>
      <c r="CJ131" s="436">
        <f t="shared" si="151"/>
        <v>0</v>
      </c>
      <c r="CK131" s="433">
        <f t="shared" si="120"/>
        <v>0</v>
      </c>
      <c r="CL131" s="433">
        <f t="shared" si="121"/>
        <v>0</v>
      </c>
      <c r="CM131" s="437">
        <f t="shared" si="152"/>
        <v>0</v>
      </c>
      <c r="CN131" s="438">
        <f t="shared" si="153"/>
        <v>0</v>
      </c>
      <c r="CO131" s="439">
        <f t="shared" si="154"/>
        <v>0</v>
      </c>
      <c r="CP131" s="438">
        <f t="shared" si="155"/>
        <v>0</v>
      </c>
      <c r="CQ131" s="440"/>
      <c r="CR131" s="440"/>
      <c r="CS131" s="440"/>
      <c r="CT131" s="440"/>
      <c r="CU131" s="440"/>
      <c r="CV131" s="440"/>
      <c r="CW131" s="440"/>
      <c r="CX131" s="441"/>
      <c r="CY131" s="441"/>
      <c r="CZ131" s="441"/>
      <c r="DA131" s="440"/>
      <c r="DB131" s="440"/>
      <c r="DC131" s="440"/>
      <c r="DD131" s="440"/>
      <c r="DE131" s="440"/>
      <c r="DF131" s="440"/>
      <c r="DG131" s="440"/>
      <c r="DH131" s="440"/>
      <c r="DI131" s="440"/>
      <c r="DJ131" s="440"/>
      <c r="DK131" s="440"/>
      <c r="DL131" s="440"/>
      <c r="DM131" s="440"/>
      <c r="DN131" s="440"/>
      <c r="DO131" s="440"/>
      <c r="DP131" s="440"/>
      <c r="DQ131" s="425">
        <f t="shared" si="156"/>
        <v>0</v>
      </c>
      <c r="DR131" s="442"/>
      <c r="DS131" s="442"/>
      <c r="DT131" s="440">
        <f t="shared" si="122"/>
        <v>0</v>
      </c>
      <c r="DU131" s="440">
        <f t="shared" si="123"/>
        <v>0</v>
      </c>
      <c r="DV131" s="440">
        <f t="shared" si="124"/>
        <v>0</v>
      </c>
      <c r="DW131" s="440">
        <f t="shared" si="125"/>
        <v>0</v>
      </c>
      <c r="DX131" s="427">
        <f t="shared" si="157"/>
        <v>0</v>
      </c>
      <c r="DY131" s="428" t="e">
        <f t="shared" si="158"/>
        <v>#DIV/0!</v>
      </c>
      <c r="DZ131" s="518"/>
      <c r="EA131" s="518"/>
      <c r="EB131" s="518"/>
      <c r="EC131" s="518"/>
      <c r="ED131" s="518"/>
      <c r="EE131" s="518"/>
      <c r="EF131" s="518"/>
      <c r="EG131" s="518"/>
      <c r="EH131" s="518"/>
      <c r="EI131" s="518"/>
      <c r="EJ131" s="518"/>
      <c r="EK131" s="518"/>
      <c r="EL131" s="518"/>
      <c r="EM131" s="518"/>
      <c r="EN131" s="518"/>
      <c r="EO131" s="518"/>
      <c r="EP131" s="518"/>
      <c r="EQ131" s="518"/>
      <c r="ER131" s="518"/>
      <c r="ES131" s="518"/>
      <c r="ET131" s="518"/>
      <c r="EU131" s="518"/>
      <c r="EV131" s="518"/>
      <c r="EW131" s="518"/>
      <c r="EX131" s="518"/>
      <c r="EY131" s="518"/>
      <c r="EZ131" s="431">
        <f t="shared" si="159"/>
        <v>0</v>
      </c>
      <c r="FB131" s="445">
        <f t="shared" si="160"/>
        <v>0</v>
      </c>
    </row>
    <row r="132" spans="1:158" s="395" customFormat="1">
      <c r="A132" s="446">
        <v>121</v>
      </c>
      <c r="B132" s="446" t="str">
        <f>[1]เตรียมข้อมูล!B125</f>
        <v>วัดรัตนวราราม</v>
      </c>
      <c r="C132" s="446" t="str">
        <f>[1]เตรียมข้อมูล!C125</f>
        <v>บางแก้ว</v>
      </c>
      <c r="D132" s="446"/>
      <c r="E132" s="384">
        <v>13</v>
      </c>
      <c r="F132" s="384">
        <v>1</v>
      </c>
      <c r="G132" s="384" t="s">
        <v>104</v>
      </c>
      <c r="H132" s="446">
        <v>4</v>
      </c>
      <c r="I132" s="447">
        <f t="shared" si="126"/>
        <v>1</v>
      </c>
      <c r="J132" s="446">
        <v>4</v>
      </c>
      <c r="K132" s="447">
        <f t="shared" si="127"/>
        <v>1</v>
      </c>
      <c r="L132" s="446">
        <v>36</v>
      </c>
      <c r="M132" s="447">
        <f t="shared" si="128"/>
        <v>1</v>
      </c>
      <c r="N132" s="446">
        <v>39</v>
      </c>
      <c r="O132" s="447">
        <f t="shared" si="129"/>
        <v>1</v>
      </c>
      <c r="P132" s="446">
        <v>38</v>
      </c>
      <c r="Q132" s="447">
        <f t="shared" si="130"/>
        <v>1</v>
      </c>
      <c r="R132" s="446">
        <v>34</v>
      </c>
      <c r="S132" s="447">
        <f t="shared" si="131"/>
        <v>1</v>
      </c>
      <c r="T132" s="446">
        <v>39</v>
      </c>
      <c r="U132" s="447">
        <f t="shared" si="132"/>
        <v>1</v>
      </c>
      <c r="V132" s="446">
        <v>30</v>
      </c>
      <c r="W132" s="447">
        <f t="shared" si="133"/>
        <v>1</v>
      </c>
      <c r="X132" s="448">
        <v>0</v>
      </c>
      <c r="Y132" s="447">
        <f t="shared" si="134"/>
        <v>0</v>
      </c>
      <c r="Z132" s="448">
        <v>0</v>
      </c>
      <c r="AA132" s="447">
        <f t="shared" si="135"/>
        <v>0</v>
      </c>
      <c r="AB132" s="448">
        <v>0</v>
      </c>
      <c r="AC132" s="447">
        <f t="shared" si="136"/>
        <v>0</v>
      </c>
      <c r="AD132" s="448"/>
      <c r="AE132" s="449"/>
      <c r="AF132" s="448"/>
      <c r="AG132" s="449"/>
      <c r="AH132" s="448"/>
      <c r="AI132" s="449"/>
      <c r="AJ132" s="450">
        <f t="shared" si="137"/>
        <v>224</v>
      </c>
      <c r="AK132" s="451">
        <f t="shared" si="138"/>
        <v>8</v>
      </c>
      <c r="AL132" s="446">
        <v>1</v>
      </c>
      <c r="AM132" s="446">
        <v>11</v>
      </c>
      <c r="AN132" s="451">
        <f t="shared" si="139"/>
        <v>12</v>
      </c>
      <c r="AO132" s="493">
        <f t="shared" si="140"/>
        <v>1</v>
      </c>
      <c r="AP132" s="494">
        <f>ROUND(((((I132+K132)*30)+(H132+J132))/50+(((M132+O132+Q132+U132+W132+S132)*40)+(L132+N132+P132+R132+T132+V132))/50+(Y132+AA132+AC132+AE132+AG132+AI132)*2),0)</f>
        <v>10</v>
      </c>
      <c r="AQ132" s="495">
        <f t="shared" si="141"/>
        <v>11</v>
      </c>
      <c r="AR132" s="496">
        <f t="shared" si="142"/>
        <v>0</v>
      </c>
      <c r="AS132" s="496">
        <f t="shared" si="143"/>
        <v>1</v>
      </c>
      <c r="AT132" s="496">
        <f t="shared" si="144"/>
        <v>1</v>
      </c>
      <c r="AU132" s="497">
        <f t="shared" si="145"/>
        <v>9.0909090909090917</v>
      </c>
      <c r="AV132" s="446"/>
      <c r="AW132" s="446"/>
      <c r="AX132" s="446">
        <v>1</v>
      </c>
      <c r="AY132" s="446"/>
      <c r="AZ132" s="451">
        <f t="shared" si="146"/>
        <v>2</v>
      </c>
      <c r="BA132" s="455">
        <f t="shared" si="148"/>
        <v>18.181818181818183</v>
      </c>
      <c r="BB132" s="446"/>
      <c r="BC132" s="415"/>
      <c r="BD132" s="415">
        <f t="shared" si="149"/>
        <v>1</v>
      </c>
      <c r="BE132" s="415">
        <f t="shared" si="150"/>
        <v>0</v>
      </c>
      <c r="BF132" s="433"/>
      <c r="BG132" s="433"/>
      <c r="BH132" s="433">
        <v>1</v>
      </c>
      <c r="BI132" s="433">
        <v>0</v>
      </c>
      <c r="BJ132" s="433">
        <v>2</v>
      </c>
      <c r="BK132" s="433">
        <v>1</v>
      </c>
      <c r="BL132" s="433">
        <v>2</v>
      </c>
      <c r="BM132" s="433">
        <v>1</v>
      </c>
      <c r="BN132" s="433">
        <v>1</v>
      </c>
      <c r="BO132" s="434">
        <v>0</v>
      </c>
      <c r="BP132" s="434">
        <v>0</v>
      </c>
      <c r="BQ132" s="434">
        <v>0</v>
      </c>
      <c r="BR132" s="433">
        <v>0</v>
      </c>
      <c r="BS132" s="433">
        <v>0</v>
      </c>
      <c r="BT132" s="433">
        <v>0</v>
      </c>
      <c r="BU132" s="433">
        <v>0</v>
      </c>
      <c r="BV132" s="433">
        <v>0</v>
      </c>
      <c r="BW132" s="433">
        <v>0</v>
      </c>
      <c r="BX132" s="433">
        <v>1</v>
      </c>
      <c r="BY132" s="433">
        <v>0</v>
      </c>
      <c r="BZ132" s="433">
        <v>0</v>
      </c>
      <c r="CA132" s="433">
        <v>0</v>
      </c>
      <c r="CB132" s="433">
        <v>0</v>
      </c>
      <c r="CC132" s="433">
        <v>0</v>
      </c>
      <c r="CD132" s="433">
        <v>0</v>
      </c>
      <c r="CE132" s="433">
        <v>0</v>
      </c>
      <c r="CF132" s="433">
        <v>0</v>
      </c>
      <c r="CG132" s="433">
        <v>0</v>
      </c>
      <c r="CH132" s="435">
        <v>2</v>
      </c>
      <c r="CI132" s="435"/>
      <c r="CJ132" s="436">
        <f t="shared" si="151"/>
        <v>11</v>
      </c>
      <c r="CK132" s="433">
        <f t="shared" si="120"/>
        <v>1</v>
      </c>
      <c r="CL132" s="433">
        <f t="shared" si="121"/>
        <v>10</v>
      </c>
      <c r="CM132" s="437">
        <f t="shared" si="152"/>
        <v>11</v>
      </c>
      <c r="CN132" s="438">
        <f t="shared" si="153"/>
        <v>0</v>
      </c>
      <c r="CO132" s="439">
        <f t="shared" si="154"/>
        <v>0</v>
      </c>
      <c r="CP132" s="438">
        <f t="shared" si="155"/>
        <v>0</v>
      </c>
      <c r="CQ132" s="440"/>
      <c r="CR132" s="440"/>
      <c r="CS132" s="440"/>
      <c r="CT132" s="440"/>
      <c r="CU132" s="440"/>
      <c r="CV132" s="440"/>
      <c r="CW132" s="440"/>
      <c r="CX132" s="441"/>
      <c r="CY132" s="441"/>
      <c r="CZ132" s="441"/>
      <c r="DA132" s="440"/>
      <c r="DB132" s="440"/>
      <c r="DC132" s="440"/>
      <c r="DD132" s="440"/>
      <c r="DE132" s="440"/>
      <c r="DF132" s="440"/>
      <c r="DG132" s="440"/>
      <c r="DH132" s="440"/>
      <c r="DI132" s="440"/>
      <c r="DJ132" s="440"/>
      <c r="DK132" s="440"/>
      <c r="DL132" s="440"/>
      <c r="DM132" s="440"/>
      <c r="DN132" s="440"/>
      <c r="DO132" s="440"/>
      <c r="DP132" s="440"/>
      <c r="DQ132" s="425">
        <f t="shared" si="156"/>
        <v>0</v>
      </c>
      <c r="DR132" s="442"/>
      <c r="DS132" s="442"/>
      <c r="DT132" s="440">
        <f t="shared" si="122"/>
        <v>0</v>
      </c>
      <c r="DU132" s="440">
        <f t="shared" si="123"/>
        <v>0</v>
      </c>
      <c r="DV132" s="440">
        <f t="shared" si="124"/>
        <v>1</v>
      </c>
      <c r="DW132" s="440">
        <f t="shared" si="125"/>
        <v>0</v>
      </c>
      <c r="DX132" s="427">
        <f t="shared" si="157"/>
        <v>1</v>
      </c>
      <c r="DY132" s="428">
        <f t="shared" si="158"/>
        <v>9.0909090909090917</v>
      </c>
      <c r="DZ132" s="518"/>
      <c r="EA132" s="518"/>
      <c r="EB132" s="518"/>
      <c r="EC132" s="518"/>
      <c r="ED132" s="518"/>
      <c r="EE132" s="518"/>
      <c r="EF132" s="518"/>
      <c r="EG132" s="518"/>
      <c r="EH132" s="518"/>
      <c r="EI132" s="518"/>
      <c r="EJ132" s="518"/>
      <c r="EK132" s="518"/>
      <c r="EL132" s="518"/>
      <c r="EM132" s="518"/>
      <c r="EN132" s="518"/>
      <c r="EO132" s="518"/>
      <c r="EP132" s="518"/>
      <c r="EQ132" s="518"/>
      <c r="ER132" s="518"/>
      <c r="ES132" s="518"/>
      <c r="ET132" s="518"/>
      <c r="EU132" s="518"/>
      <c r="EV132" s="518"/>
      <c r="EW132" s="518"/>
      <c r="EX132" s="518"/>
      <c r="EY132" s="518"/>
      <c r="EZ132" s="431">
        <f t="shared" si="159"/>
        <v>0</v>
      </c>
      <c r="FB132" s="445">
        <f t="shared" si="160"/>
        <v>0</v>
      </c>
    </row>
    <row r="133" spans="1:158" s="395" customFormat="1">
      <c r="A133" s="446">
        <v>122</v>
      </c>
      <c r="B133" s="446" t="str">
        <f>[1]เตรียมข้อมูล!B126</f>
        <v>วัดปัณณาราม</v>
      </c>
      <c r="C133" s="446" t="str">
        <f>[1]เตรียมข้อมูล!C126</f>
        <v>บางแก้ว</v>
      </c>
      <c r="D133" s="446"/>
      <c r="E133" s="384">
        <v>16</v>
      </c>
      <c r="F133" s="384">
        <v>4</v>
      </c>
      <c r="G133" s="384" t="s">
        <v>104</v>
      </c>
      <c r="H133" s="446">
        <v>0</v>
      </c>
      <c r="I133" s="447">
        <f t="shared" si="126"/>
        <v>0</v>
      </c>
      <c r="J133" s="446">
        <v>0</v>
      </c>
      <c r="K133" s="447">
        <f t="shared" si="127"/>
        <v>0</v>
      </c>
      <c r="L133" s="446">
        <v>9</v>
      </c>
      <c r="M133" s="447">
        <f t="shared" si="128"/>
        <v>1</v>
      </c>
      <c r="N133" s="446">
        <v>16</v>
      </c>
      <c r="O133" s="447">
        <f t="shared" si="129"/>
        <v>1</v>
      </c>
      <c r="P133" s="446">
        <v>12</v>
      </c>
      <c r="Q133" s="447">
        <f t="shared" si="130"/>
        <v>1</v>
      </c>
      <c r="R133" s="446">
        <v>15</v>
      </c>
      <c r="S133" s="447">
        <f t="shared" si="131"/>
        <v>1</v>
      </c>
      <c r="T133" s="446">
        <v>13</v>
      </c>
      <c r="U133" s="447">
        <f t="shared" si="132"/>
        <v>1</v>
      </c>
      <c r="V133" s="446">
        <v>12</v>
      </c>
      <c r="W133" s="447">
        <f t="shared" si="133"/>
        <v>1</v>
      </c>
      <c r="X133" s="448">
        <v>0</v>
      </c>
      <c r="Y133" s="447">
        <f t="shared" si="134"/>
        <v>0</v>
      </c>
      <c r="Z133" s="448">
        <v>0</v>
      </c>
      <c r="AA133" s="447">
        <f t="shared" si="135"/>
        <v>0</v>
      </c>
      <c r="AB133" s="448">
        <v>0</v>
      </c>
      <c r="AC133" s="447">
        <f t="shared" si="136"/>
        <v>0</v>
      </c>
      <c r="AD133" s="448"/>
      <c r="AE133" s="449"/>
      <c r="AF133" s="448"/>
      <c r="AG133" s="449"/>
      <c r="AH133" s="448"/>
      <c r="AI133" s="449"/>
      <c r="AJ133" s="450">
        <f t="shared" si="137"/>
        <v>77</v>
      </c>
      <c r="AK133" s="451">
        <f t="shared" si="138"/>
        <v>6</v>
      </c>
      <c r="AL133" s="446">
        <v>1</v>
      </c>
      <c r="AM133" s="446">
        <v>5</v>
      </c>
      <c r="AN133" s="451">
        <f t="shared" si="139"/>
        <v>6</v>
      </c>
      <c r="AO133" s="493">
        <f t="shared" si="140"/>
        <v>1</v>
      </c>
      <c r="AP133" s="498">
        <f>IF((H133+J133+L133+N133+P133+R133+T133+V133)&lt;=0,0,IF((H133+J133+L133+N133+P133+R133+T133+V133)&lt;=20,1,IF((H133+J133+L133+N133+P133+R133+T133+V133)&lt;=40,2,IF((H133+J133+L133+N133+P133+R133+T133+V133)&lt;=60,3,IF((H133+J133+L133+N133+P133+R133+T133+V133)&lt;=80,4,IF((H133+J133+L133+N133+P133+R133+T133+V133)&lt;=100,5,IF((H133+J133+L133+N133+P133+R133+T133+V133)&lt;=120,6,0)))))))+((Y133+AA133+AC133+AE133+AG133+AI133)*2)</f>
        <v>4</v>
      </c>
      <c r="AQ133" s="495">
        <f t="shared" si="141"/>
        <v>5</v>
      </c>
      <c r="AR133" s="496">
        <f t="shared" si="142"/>
        <v>0</v>
      </c>
      <c r="AS133" s="496">
        <f t="shared" si="143"/>
        <v>1</v>
      </c>
      <c r="AT133" s="496">
        <f t="shared" si="144"/>
        <v>1</v>
      </c>
      <c r="AU133" s="497">
        <f t="shared" si="145"/>
        <v>20</v>
      </c>
      <c r="AV133" s="446">
        <v>2</v>
      </c>
      <c r="AW133" s="446"/>
      <c r="AX133" s="446"/>
      <c r="AY133" s="446"/>
      <c r="AZ133" s="451">
        <f t="shared" si="146"/>
        <v>-1</v>
      </c>
      <c r="BA133" s="455">
        <f t="shared" si="148"/>
        <v>-20</v>
      </c>
      <c r="BB133" s="446"/>
      <c r="BC133" s="415"/>
      <c r="BD133" s="415">
        <f t="shared" si="149"/>
        <v>1</v>
      </c>
      <c r="BE133" s="415">
        <f t="shared" si="150"/>
        <v>4</v>
      </c>
      <c r="BF133" s="433"/>
      <c r="BG133" s="433"/>
      <c r="BH133" s="433">
        <v>1</v>
      </c>
      <c r="BI133" s="433"/>
      <c r="BJ133" s="433">
        <v>3</v>
      </c>
      <c r="BK133" s="433"/>
      <c r="BL133" s="433"/>
      <c r="BM133" s="433"/>
      <c r="BN133" s="433"/>
      <c r="BO133" s="434"/>
      <c r="BP133" s="434"/>
      <c r="BQ133" s="434"/>
      <c r="BR133" s="433"/>
      <c r="BS133" s="433"/>
      <c r="BT133" s="433"/>
      <c r="BU133" s="433"/>
      <c r="BV133" s="433"/>
      <c r="BW133" s="433"/>
      <c r="BX133" s="433">
        <v>1</v>
      </c>
      <c r="BY133" s="433"/>
      <c r="BZ133" s="433"/>
      <c r="CA133" s="433"/>
      <c r="CB133" s="433"/>
      <c r="CC133" s="433"/>
      <c r="CD133" s="433"/>
      <c r="CE133" s="433">
        <v>1</v>
      </c>
      <c r="CF133" s="433"/>
      <c r="CG133" s="433"/>
      <c r="CH133" s="435">
        <v>0</v>
      </c>
      <c r="CI133" s="435"/>
      <c r="CJ133" s="436">
        <f t="shared" si="151"/>
        <v>6</v>
      </c>
      <c r="CK133" s="433">
        <f t="shared" si="120"/>
        <v>1</v>
      </c>
      <c r="CL133" s="433">
        <f t="shared" si="121"/>
        <v>4</v>
      </c>
      <c r="CM133" s="437">
        <f t="shared" si="152"/>
        <v>5</v>
      </c>
      <c r="CN133" s="438">
        <f t="shared" si="153"/>
        <v>0</v>
      </c>
      <c r="CO133" s="439">
        <f t="shared" si="154"/>
        <v>1</v>
      </c>
      <c r="CP133" s="438">
        <f t="shared" si="155"/>
        <v>1</v>
      </c>
      <c r="CQ133" s="440"/>
      <c r="CR133" s="440"/>
      <c r="CS133" s="440"/>
      <c r="CT133" s="440"/>
      <c r="CU133" s="440"/>
      <c r="CV133" s="440"/>
      <c r="CW133" s="440"/>
      <c r="CX133" s="441"/>
      <c r="CY133" s="441"/>
      <c r="CZ133" s="441"/>
      <c r="DA133" s="440"/>
      <c r="DB133" s="440"/>
      <c r="DC133" s="440"/>
      <c r="DD133" s="440"/>
      <c r="DE133" s="440"/>
      <c r="DF133" s="440"/>
      <c r="DG133" s="440"/>
      <c r="DH133" s="440"/>
      <c r="DI133" s="440"/>
      <c r="DJ133" s="440"/>
      <c r="DK133" s="440"/>
      <c r="DL133" s="440"/>
      <c r="DM133" s="440"/>
      <c r="DN133" s="440"/>
      <c r="DO133" s="440"/>
      <c r="DP133" s="440"/>
      <c r="DQ133" s="425">
        <f t="shared" si="156"/>
        <v>0</v>
      </c>
      <c r="DR133" s="442"/>
      <c r="DS133" s="442"/>
      <c r="DT133" s="440">
        <f t="shared" si="122"/>
        <v>2</v>
      </c>
      <c r="DU133" s="440">
        <f t="shared" si="123"/>
        <v>0</v>
      </c>
      <c r="DV133" s="440">
        <f t="shared" si="124"/>
        <v>0</v>
      </c>
      <c r="DW133" s="440">
        <f t="shared" si="125"/>
        <v>0</v>
      </c>
      <c r="DX133" s="427">
        <f t="shared" si="157"/>
        <v>-1</v>
      </c>
      <c r="DY133" s="428">
        <f t="shared" si="158"/>
        <v>-20</v>
      </c>
      <c r="DZ133" s="519">
        <v>1</v>
      </c>
      <c r="EA133" s="519"/>
      <c r="EB133" s="519">
        <v>1</v>
      </c>
      <c r="EC133" s="519"/>
      <c r="ED133" s="519"/>
      <c r="EE133" s="519"/>
      <c r="EF133" s="519"/>
      <c r="EG133" s="519"/>
      <c r="EH133" s="519"/>
      <c r="EI133" s="519"/>
      <c r="EJ133" s="519"/>
      <c r="EK133" s="519"/>
      <c r="EL133" s="519"/>
      <c r="EM133" s="519"/>
      <c r="EN133" s="519"/>
      <c r="EO133" s="519"/>
      <c r="EP133" s="519"/>
      <c r="EQ133" s="519"/>
      <c r="ER133" s="519"/>
      <c r="ES133" s="519"/>
      <c r="ET133" s="519"/>
      <c r="EU133" s="519"/>
      <c r="EV133" s="519"/>
      <c r="EW133" s="519"/>
      <c r="EX133" s="519"/>
      <c r="EY133" s="519"/>
      <c r="EZ133" s="431">
        <f t="shared" si="159"/>
        <v>2</v>
      </c>
      <c r="FB133" s="445">
        <f t="shared" si="160"/>
        <v>0</v>
      </c>
    </row>
    <row r="134" spans="1:158" s="395" customFormat="1">
      <c r="A134" s="446">
        <v>123</v>
      </c>
      <c r="B134" s="446" t="str">
        <f>[1]เตรียมข้อมูล!B127</f>
        <v>วัดสังฆวราราม</v>
      </c>
      <c r="C134" s="446" t="str">
        <f>[1]เตรียมข้อมูล!C127</f>
        <v>บางแก้ว</v>
      </c>
      <c r="D134" s="446"/>
      <c r="E134" s="384">
        <v>18</v>
      </c>
      <c r="F134" s="384">
        <v>4</v>
      </c>
      <c r="G134" s="384" t="s">
        <v>104</v>
      </c>
      <c r="H134" s="446">
        <v>0</v>
      </c>
      <c r="I134" s="447">
        <f t="shared" si="126"/>
        <v>0</v>
      </c>
      <c r="J134" s="446">
        <v>0</v>
      </c>
      <c r="K134" s="447">
        <f t="shared" si="127"/>
        <v>0</v>
      </c>
      <c r="L134" s="446">
        <v>10</v>
      </c>
      <c r="M134" s="447">
        <f t="shared" si="128"/>
        <v>1</v>
      </c>
      <c r="N134" s="446">
        <v>10</v>
      </c>
      <c r="O134" s="447">
        <f t="shared" si="129"/>
        <v>1</v>
      </c>
      <c r="P134" s="446">
        <v>12</v>
      </c>
      <c r="Q134" s="447">
        <f t="shared" si="130"/>
        <v>1</v>
      </c>
      <c r="R134" s="446">
        <v>4</v>
      </c>
      <c r="S134" s="447">
        <f t="shared" si="131"/>
        <v>1</v>
      </c>
      <c r="T134" s="446">
        <v>9</v>
      </c>
      <c r="U134" s="447">
        <f t="shared" si="132"/>
        <v>1</v>
      </c>
      <c r="V134" s="446">
        <v>10</v>
      </c>
      <c r="W134" s="447">
        <f t="shared" si="133"/>
        <v>1</v>
      </c>
      <c r="X134" s="448">
        <v>0</v>
      </c>
      <c r="Y134" s="447">
        <f t="shared" si="134"/>
        <v>0</v>
      </c>
      <c r="Z134" s="448">
        <v>0</v>
      </c>
      <c r="AA134" s="447">
        <f t="shared" si="135"/>
        <v>0</v>
      </c>
      <c r="AB134" s="448">
        <v>0</v>
      </c>
      <c r="AC134" s="447">
        <f t="shared" si="136"/>
        <v>0</v>
      </c>
      <c r="AD134" s="448"/>
      <c r="AE134" s="449"/>
      <c r="AF134" s="448"/>
      <c r="AG134" s="449"/>
      <c r="AH134" s="448"/>
      <c r="AI134" s="449"/>
      <c r="AJ134" s="450">
        <f t="shared" si="137"/>
        <v>55</v>
      </c>
      <c r="AK134" s="451">
        <f t="shared" si="138"/>
        <v>6</v>
      </c>
      <c r="AL134" s="446">
        <v>1</v>
      </c>
      <c r="AM134" s="446">
        <v>4</v>
      </c>
      <c r="AN134" s="451">
        <f t="shared" si="139"/>
        <v>5</v>
      </c>
      <c r="AO134" s="493">
        <f t="shared" si="140"/>
        <v>1</v>
      </c>
      <c r="AP134" s="498">
        <f>IF((H134+J134+L134+N134+P134+R134+T134+V134)&lt;=0,0,IF((H134+J134+L134+N134+P134+R134+T134+V134)&lt;=20,1,IF((H134+J134+L134+N134+P134+R134+T134+V134)&lt;=40,2,IF((H134+J134+L134+N134+P134+R134+T134+V134)&lt;=60,3,IF((H134+J134+L134+N134+P134+R134+T134+V134)&lt;=80,4,IF((H134+J134+L134+N134+P134+R134+T134+V134)&lt;=100,5,IF((H134+J134+L134+N134+P134+R134+T134+V134)&lt;=120,6,0)))))))+((Y134+AA134+AC134+AE134+AG134+AI134)*2)</f>
        <v>3</v>
      </c>
      <c r="AQ134" s="495">
        <f t="shared" si="141"/>
        <v>4</v>
      </c>
      <c r="AR134" s="496">
        <f t="shared" si="142"/>
        <v>0</v>
      </c>
      <c r="AS134" s="496">
        <f t="shared" si="143"/>
        <v>1</v>
      </c>
      <c r="AT134" s="496">
        <f t="shared" si="144"/>
        <v>1</v>
      </c>
      <c r="AU134" s="497">
        <f t="shared" si="145"/>
        <v>25</v>
      </c>
      <c r="AV134" s="446">
        <v>1</v>
      </c>
      <c r="AW134" s="446"/>
      <c r="AX134" s="446"/>
      <c r="AY134" s="446"/>
      <c r="AZ134" s="451">
        <f t="shared" si="146"/>
        <v>0</v>
      </c>
      <c r="BA134" s="455">
        <f t="shared" si="148"/>
        <v>0</v>
      </c>
      <c r="BB134" s="446"/>
      <c r="BC134" s="415"/>
      <c r="BD134" s="415">
        <f t="shared" si="149"/>
        <v>1</v>
      </c>
      <c r="BE134" s="415">
        <f t="shared" si="150"/>
        <v>3</v>
      </c>
      <c r="BF134" s="433"/>
      <c r="BG134" s="433"/>
      <c r="BH134" s="433">
        <v>0</v>
      </c>
      <c r="BI134" s="433"/>
      <c r="BJ134" s="433">
        <v>4</v>
      </c>
      <c r="BK134" s="433"/>
      <c r="BL134" s="433"/>
      <c r="BM134" s="433"/>
      <c r="BN134" s="433"/>
      <c r="BO134" s="434"/>
      <c r="BP134" s="434"/>
      <c r="BQ134" s="434"/>
      <c r="BR134" s="433"/>
      <c r="BS134" s="433"/>
      <c r="BT134" s="433"/>
      <c r="BU134" s="433"/>
      <c r="BV134" s="433"/>
      <c r="BW134" s="433"/>
      <c r="BX134" s="433"/>
      <c r="BY134" s="433"/>
      <c r="BZ134" s="433"/>
      <c r="CA134" s="433"/>
      <c r="CB134" s="433"/>
      <c r="CC134" s="433"/>
      <c r="CD134" s="433"/>
      <c r="CE134" s="433"/>
      <c r="CF134" s="433"/>
      <c r="CG134" s="433"/>
      <c r="CH134" s="435">
        <v>0</v>
      </c>
      <c r="CI134" s="435"/>
      <c r="CJ134" s="436">
        <f t="shared" si="151"/>
        <v>4</v>
      </c>
      <c r="CK134" s="433">
        <f t="shared" si="120"/>
        <v>1</v>
      </c>
      <c r="CL134" s="433">
        <f t="shared" si="121"/>
        <v>3</v>
      </c>
      <c r="CM134" s="437">
        <f t="shared" si="152"/>
        <v>4</v>
      </c>
      <c r="CN134" s="438">
        <f t="shared" si="153"/>
        <v>-1</v>
      </c>
      <c r="CO134" s="439">
        <f t="shared" si="154"/>
        <v>1</v>
      </c>
      <c r="CP134" s="438">
        <f t="shared" si="155"/>
        <v>0</v>
      </c>
      <c r="CQ134" s="440"/>
      <c r="CR134" s="440"/>
      <c r="CS134" s="440"/>
      <c r="CT134" s="440"/>
      <c r="CU134" s="440"/>
      <c r="CV134" s="440"/>
      <c r="CW134" s="440"/>
      <c r="CX134" s="441"/>
      <c r="CY134" s="441"/>
      <c r="CZ134" s="441"/>
      <c r="DA134" s="440"/>
      <c r="DB134" s="440"/>
      <c r="DC134" s="440"/>
      <c r="DD134" s="440"/>
      <c r="DE134" s="440"/>
      <c r="DF134" s="440"/>
      <c r="DG134" s="440"/>
      <c r="DH134" s="440"/>
      <c r="DI134" s="440"/>
      <c r="DJ134" s="440"/>
      <c r="DK134" s="440"/>
      <c r="DL134" s="440"/>
      <c r="DM134" s="440"/>
      <c r="DN134" s="440"/>
      <c r="DO134" s="440"/>
      <c r="DP134" s="440"/>
      <c r="DQ134" s="425">
        <f t="shared" si="156"/>
        <v>0</v>
      </c>
      <c r="DR134" s="442"/>
      <c r="DS134" s="442"/>
      <c r="DT134" s="440">
        <f t="shared" si="122"/>
        <v>1</v>
      </c>
      <c r="DU134" s="440">
        <f t="shared" si="123"/>
        <v>0</v>
      </c>
      <c r="DV134" s="440">
        <f t="shared" si="124"/>
        <v>0</v>
      </c>
      <c r="DW134" s="440">
        <f t="shared" si="125"/>
        <v>0</v>
      </c>
      <c r="DX134" s="427">
        <f t="shared" si="157"/>
        <v>-1</v>
      </c>
      <c r="DY134" s="428">
        <f t="shared" si="158"/>
        <v>-25</v>
      </c>
      <c r="DZ134" s="519"/>
      <c r="EA134" s="519"/>
      <c r="EB134" s="519"/>
      <c r="EC134" s="519">
        <v>1</v>
      </c>
      <c r="ED134" s="519"/>
      <c r="EE134" s="519"/>
      <c r="EF134" s="519"/>
      <c r="EG134" s="519"/>
      <c r="EH134" s="519"/>
      <c r="EI134" s="519"/>
      <c r="EJ134" s="519"/>
      <c r="EK134" s="519"/>
      <c r="EL134" s="519"/>
      <c r="EM134" s="519"/>
      <c r="EN134" s="519"/>
      <c r="EO134" s="519"/>
      <c r="EP134" s="519"/>
      <c r="EQ134" s="519"/>
      <c r="ER134" s="519"/>
      <c r="ES134" s="519"/>
      <c r="ET134" s="519"/>
      <c r="EU134" s="519"/>
      <c r="EV134" s="519"/>
      <c r="EW134" s="519"/>
      <c r="EX134" s="519"/>
      <c r="EY134" s="519"/>
      <c r="EZ134" s="431">
        <f t="shared" si="159"/>
        <v>1</v>
      </c>
      <c r="FB134" s="445">
        <f t="shared" si="160"/>
        <v>0</v>
      </c>
    </row>
    <row r="135" spans="1:158" s="395" customFormat="1">
      <c r="A135" s="446">
        <v>124</v>
      </c>
      <c r="B135" s="446" t="str">
        <f>[1]เตรียมข้อมูล!B128</f>
        <v>วัดลอน</v>
      </c>
      <c r="C135" s="446" t="str">
        <f>[1]เตรียมข้อมูล!C128</f>
        <v>บางแก้ว</v>
      </c>
      <c r="D135" s="446"/>
      <c r="E135" s="384">
        <v>9</v>
      </c>
      <c r="F135" s="384">
        <v>4</v>
      </c>
      <c r="G135" s="384" t="s">
        <v>104</v>
      </c>
      <c r="H135" s="446">
        <v>16</v>
      </c>
      <c r="I135" s="447">
        <f t="shared" si="126"/>
        <v>1</v>
      </c>
      <c r="J135" s="446">
        <v>27</v>
      </c>
      <c r="K135" s="447">
        <f t="shared" si="127"/>
        <v>1</v>
      </c>
      <c r="L135" s="446">
        <v>18</v>
      </c>
      <c r="M135" s="447">
        <f t="shared" si="128"/>
        <v>1</v>
      </c>
      <c r="N135" s="446">
        <v>18</v>
      </c>
      <c r="O135" s="447">
        <f t="shared" si="129"/>
        <v>1</v>
      </c>
      <c r="P135" s="446">
        <v>15</v>
      </c>
      <c r="Q135" s="447">
        <f t="shared" si="130"/>
        <v>1</v>
      </c>
      <c r="R135" s="446">
        <v>23</v>
      </c>
      <c r="S135" s="447">
        <f t="shared" si="131"/>
        <v>1</v>
      </c>
      <c r="T135" s="446">
        <v>18</v>
      </c>
      <c r="U135" s="447">
        <f t="shared" si="132"/>
        <v>1</v>
      </c>
      <c r="V135" s="446">
        <v>17</v>
      </c>
      <c r="W135" s="447">
        <f t="shared" si="133"/>
        <v>1</v>
      </c>
      <c r="X135" s="448">
        <v>11</v>
      </c>
      <c r="Y135" s="447">
        <f t="shared" si="134"/>
        <v>1</v>
      </c>
      <c r="Z135" s="448">
        <v>9</v>
      </c>
      <c r="AA135" s="447">
        <f t="shared" si="135"/>
        <v>1</v>
      </c>
      <c r="AB135" s="448">
        <v>3</v>
      </c>
      <c r="AC135" s="447">
        <f t="shared" si="136"/>
        <v>1</v>
      </c>
      <c r="AD135" s="448"/>
      <c r="AE135" s="449"/>
      <c r="AF135" s="448"/>
      <c r="AG135" s="449"/>
      <c r="AH135" s="448"/>
      <c r="AI135" s="449"/>
      <c r="AJ135" s="450">
        <f t="shared" si="137"/>
        <v>175</v>
      </c>
      <c r="AK135" s="451">
        <f t="shared" si="138"/>
        <v>11</v>
      </c>
      <c r="AL135" s="446">
        <v>1</v>
      </c>
      <c r="AM135" s="446">
        <v>16</v>
      </c>
      <c r="AN135" s="451">
        <f t="shared" si="139"/>
        <v>17</v>
      </c>
      <c r="AO135" s="493">
        <f t="shared" si="140"/>
        <v>1</v>
      </c>
      <c r="AP135" s="494">
        <f>ROUND(((((I135+K135)*30)+(H135+J135))/50+(((M135+O135+Q135+U135+W135+S135)*40)+(L135+N135+P135+R135+T135+V135))/50+(Y135+AA135+AC135+AE135+AG135+AI135)*2),0)</f>
        <v>15</v>
      </c>
      <c r="AQ135" s="495">
        <f t="shared" si="141"/>
        <v>16</v>
      </c>
      <c r="AR135" s="496">
        <f t="shared" si="142"/>
        <v>0</v>
      </c>
      <c r="AS135" s="496">
        <f t="shared" si="143"/>
        <v>1</v>
      </c>
      <c r="AT135" s="496">
        <f t="shared" si="144"/>
        <v>1</v>
      </c>
      <c r="AU135" s="497">
        <f t="shared" si="145"/>
        <v>6.25</v>
      </c>
      <c r="AV135" s="446">
        <v>2</v>
      </c>
      <c r="AW135" s="446"/>
      <c r="AX135" s="446"/>
      <c r="AY135" s="446"/>
      <c r="AZ135" s="451">
        <f t="shared" si="146"/>
        <v>-1</v>
      </c>
      <c r="BA135" s="455">
        <f t="shared" si="148"/>
        <v>-6.25</v>
      </c>
      <c r="BB135" s="446"/>
      <c r="BC135" s="415"/>
      <c r="BD135" s="415">
        <f t="shared" si="149"/>
        <v>1</v>
      </c>
      <c r="BE135" s="415">
        <f t="shared" si="150"/>
        <v>6</v>
      </c>
      <c r="BF135" s="433"/>
      <c r="BG135" s="433"/>
      <c r="BH135" s="433">
        <v>1</v>
      </c>
      <c r="BI135" s="433">
        <v>2</v>
      </c>
      <c r="BJ135" s="433">
        <v>3</v>
      </c>
      <c r="BK135" s="433">
        <v>2</v>
      </c>
      <c r="BL135" s="433">
        <v>1</v>
      </c>
      <c r="BM135" s="433"/>
      <c r="BN135" s="433">
        <v>1</v>
      </c>
      <c r="BO135" s="434"/>
      <c r="BP135" s="434"/>
      <c r="BQ135" s="434"/>
      <c r="BR135" s="433">
        <v>1</v>
      </c>
      <c r="BS135" s="433"/>
      <c r="BT135" s="433">
        <v>1</v>
      </c>
      <c r="BU135" s="433"/>
      <c r="BV135" s="433"/>
      <c r="BW135" s="433">
        <v>1</v>
      </c>
      <c r="BX135" s="433">
        <v>1</v>
      </c>
      <c r="BY135" s="433"/>
      <c r="BZ135" s="433"/>
      <c r="CA135" s="433">
        <v>1</v>
      </c>
      <c r="CB135" s="433"/>
      <c r="CC135" s="433">
        <v>1</v>
      </c>
      <c r="CD135" s="433"/>
      <c r="CE135" s="433"/>
      <c r="CF135" s="433"/>
      <c r="CG135" s="433"/>
      <c r="CH135" s="435">
        <v>1</v>
      </c>
      <c r="CI135" s="435"/>
      <c r="CJ135" s="436">
        <f t="shared" si="151"/>
        <v>17</v>
      </c>
      <c r="CK135" s="433">
        <f t="shared" si="120"/>
        <v>1</v>
      </c>
      <c r="CL135" s="433">
        <f t="shared" si="121"/>
        <v>15</v>
      </c>
      <c r="CM135" s="437">
        <f t="shared" si="152"/>
        <v>16</v>
      </c>
      <c r="CN135" s="438">
        <f t="shared" si="153"/>
        <v>0</v>
      </c>
      <c r="CO135" s="439">
        <f t="shared" si="154"/>
        <v>1</v>
      </c>
      <c r="CP135" s="438">
        <f t="shared" si="155"/>
        <v>1</v>
      </c>
      <c r="CQ135" s="440"/>
      <c r="CR135" s="440"/>
      <c r="CS135" s="440"/>
      <c r="CT135" s="440"/>
      <c r="CU135" s="440"/>
      <c r="CV135" s="440"/>
      <c r="CW135" s="440"/>
      <c r="CX135" s="441"/>
      <c r="CY135" s="441"/>
      <c r="CZ135" s="441"/>
      <c r="DA135" s="440"/>
      <c r="DB135" s="440"/>
      <c r="DC135" s="440"/>
      <c r="DD135" s="440"/>
      <c r="DE135" s="440"/>
      <c r="DF135" s="440"/>
      <c r="DG135" s="440"/>
      <c r="DH135" s="440"/>
      <c r="DI135" s="440"/>
      <c r="DJ135" s="440"/>
      <c r="DK135" s="440"/>
      <c r="DL135" s="440"/>
      <c r="DM135" s="440"/>
      <c r="DN135" s="440"/>
      <c r="DO135" s="440"/>
      <c r="DP135" s="440"/>
      <c r="DQ135" s="425">
        <f t="shared" si="156"/>
        <v>0</v>
      </c>
      <c r="DR135" s="442"/>
      <c r="DS135" s="442"/>
      <c r="DT135" s="440">
        <f t="shared" si="122"/>
        <v>2</v>
      </c>
      <c r="DU135" s="440">
        <f t="shared" si="123"/>
        <v>0</v>
      </c>
      <c r="DV135" s="440">
        <f t="shared" si="124"/>
        <v>0</v>
      </c>
      <c r="DW135" s="440">
        <f t="shared" si="125"/>
        <v>0</v>
      </c>
      <c r="DX135" s="427">
        <f t="shared" si="157"/>
        <v>-1</v>
      </c>
      <c r="DY135" s="428">
        <f t="shared" si="158"/>
        <v>-6.25</v>
      </c>
      <c r="DZ135" s="518"/>
      <c r="EA135" s="518"/>
      <c r="EB135" s="518">
        <v>1</v>
      </c>
      <c r="EC135" s="518">
        <v>1</v>
      </c>
      <c r="ED135" s="518"/>
      <c r="EE135" s="518"/>
      <c r="EF135" s="518"/>
      <c r="EG135" s="518"/>
      <c r="EH135" s="518"/>
      <c r="EI135" s="518"/>
      <c r="EJ135" s="518"/>
      <c r="EK135" s="518"/>
      <c r="EL135" s="518"/>
      <c r="EM135" s="518"/>
      <c r="EN135" s="518"/>
      <c r="EO135" s="518"/>
      <c r="EP135" s="518"/>
      <c r="EQ135" s="518"/>
      <c r="ER135" s="518"/>
      <c r="ES135" s="518"/>
      <c r="ET135" s="518"/>
      <c r="EU135" s="518"/>
      <c r="EV135" s="518"/>
      <c r="EW135" s="518"/>
      <c r="EX135" s="518"/>
      <c r="EY135" s="518"/>
      <c r="EZ135" s="431">
        <f t="shared" si="159"/>
        <v>2</v>
      </c>
      <c r="FB135" s="445">
        <f t="shared" si="160"/>
        <v>0</v>
      </c>
    </row>
    <row r="136" spans="1:158" s="395" customFormat="1">
      <c r="A136" s="446">
        <v>125</v>
      </c>
      <c r="B136" s="446" t="str">
        <f>[1]เตรียมข้อมูล!B129</f>
        <v>วัดนาหม่อม (เชนวิทยา)</v>
      </c>
      <c r="C136" s="446" t="str">
        <f>[1]เตรียมข้อมูล!C129</f>
        <v>บางแก้ว</v>
      </c>
      <c r="D136" s="446"/>
      <c r="E136" s="384">
        <v>18</v>
      </c>
      <c r="F136" s="384">
        <v>4</v>
      </c>
      <c r="G136" s="384" t="s">
        <v>104</v>
      </c>
      <c r="H136" s="446">
        <v>4</v>
      </c>
      <c r="I136" s="447">
        <f t="shared" si="126"/>
        <v>1</v>
      </c>
      <c r="J136" s="446">
        <v>8</v>
      </c>
      <c r="K136" s="447">
        <f t="shared" si="127"/>
        <v>1</v>
      </c>
      <c r="L136" s="446">
        <v>14</v>
      </c>
      <c r="M136" s="447">
        <f t="shared" si="128"/>
        <v>1</v>
      </c>
      <c r="N136" s="446">
        <v>5</v>
      </c>
      <c r="O136" s="447">
        <f t="shared" si="129"/>
        <v>1</v>
      </c>
      <c r="P136" s="446">
        <v>8</v>
      </c>
      <c r="Q136" s="447">
        <f t="shared" si="130"/>
        <v>1</v>
      </c>
      <c r="R136" s="446">
        <v>13</v>
      </c>
      <c r="S136" s="447">
        <f t="shared" si="131"/>
        <v>1</v>
      </c>
      <c r="T136" s="446">
        <v>7</v>
      </c>
      <c r="U136" s="447">
        <f t="shared" si="132"/>
        <v>1</v>
      </c>
      <c r="V136" s="446">
        <v>10</v>
      </c>
      <c r="W136" s="447">
        <f t="shared" si="133"/>
        <v>1</v>
      </c>
      <c r="X136" s="448">
        <v>0</v>
      </c>
      <c r="Y136" s="447">
        <f t="shared" si="134"/>
        <v>0</v>
      </c>
      <c r="Z136" s="448">
        <v>0</v>
      </c>
      <c r="AA136" s="447">
        <f t="shared" si="135"/>
        <v>0</v>
      </c>
      <c r="AB136" s="448">
        <v>0</v>
      </c>
      <c r="AC136" s="447">
        <f t="shared" si="136"/>
        <v>0</v>
      </c>
      <c r="AD136" s="448"/>
      <c r="AE136" s="449"/>
      <c r="AF136" s="448"/>
      <c r="AG136" s="449"/>
      <c r="AH136" s="448"/>
      <c r="AI136" s="449"/>
      <c r="AJ136" s="450">
        <f t="shared" si="137"/>
        <v>69</v>
      </c>
      <c r="AK136" s="451">
        <f t="shared" si="138"/>
        <v>8</v>
      </c>
      <c r="AL136" s="446">
        <v>1</v>
      </c>
      <c r="AM136" s="446">
        <v>5</v>
      </c>
      <c r="AN136" s="451">
        <f t="shared" si="139"/>
        <v>6</v>
      </c>
      <c r="AO136" s="493">
        <f t="shared" si="140"/>
        <v>1</v>
      </c>
      <c r="AP136" s="498">
        <f>IF((H136+J136+L136+N136+P136+R136+T136+V136)&lt;=0,0,IF((H136+J136+L136+N136+P136+R136+T136+V136)&lt;=20,1,IF((H136+J136+L136+N136+P136+R136+T136+V136)&lt;=40,2,IF((H136+J136+L136+N136+P136+R136+T136+V136)&lt;=60,3,IF((H136+J136+L136+N136+P136+R136+T136+V136)&lt;=80,4,IF((H136+J136+L136+N136+P136+R136+T136+V136)&lt;=100,5,IF((H136+J136+L136+N136+P136+R136+T136+V136)&lt;=120,6,0)))))))+((Y136+AA136+AC136+AE136+AG136+AI136)*2)</f>
        <v>4</v>
      </c>
      <c r="AQ136" s="495">
        <f t="shared" si="141"/>
        <v>5</v>
      </c>
      <c r="AR136" s="496">
        <f t="shared" si="142"/>
        <v>0</v>
      </c>
      <c r="AS136" s="496">
        <f t="shared" si="143"/>
        <v>1</v>
      </c>
      <c r="AT136" s="496">
        <f t="shared" si="144"/>
        <v>1</v>
      </c>
      <c r="AU136" s="497">
        <f t="shared" si="145"/>
        <v>20</v>
      </c>
      <c r="AV136" s="446"/>
      <c r="AW136" s="446"/>
      <c r="AX136" s="446"/>
      <c r="AY136" s="446"/>
      <c r="AZ136" s="451">
        <f t="shared" si="146"/>
        <v>1</v>
      </c>
      <c r="BA136" s="455">
        <f t="shared" si="148"/>
        <v>20</v>
      </c>
      <c r="BB136" s="446"/>
      <c r="BC136" s="415"/>
      <c r="BD136" s="415">
        <f t="shared" si="149"/>
        <v>1</v>
      </c>
      <c r="BE136" s="415">
        <f t="shared" si="150"/>
        <v>4</v>
      </c>
      <c r="BF136" s="433"/>
      <c r="BG136" s="433"/>
      <c r="BH136" s="433">
        <v>1</v>
      </c>
      <c r="BI136" s="433">
        <v>1</v>
      </c>
      <c r="BJ136" s="433">
        <v>2</v>
      </c>
      <c r="BK136" s="433">
        <v>1</v>
      </c>
      <c r="BL136" s="433">
        <v>1</v>
      </c>
      <c r="BM136" s="433"/>
      <c r="BN136" s="433"/>
      <c r="BO136" s="434"/>
      <c r="BP136" s="434"/>
      <c r="BQ136" s="434"/>
      <c r="BR136" s="433"/>
      <c r="BS136" s="433"/>
      <c r="BT136" s="433"/>
      <c r="BU136" s="433"/>
      <c r="BV136" s="433"/>
      <c r="BW136" s="433"/>
      <c r="BX136" s="433"/>
      <c r="BY136" s="433"/>
      <c r="BZ136" s="433"/>
      <c r="CA136" s="433"/>
      <c r="CB136" s="433"/>
      <c r="CC136" s="433"/>
      <c r="CD136" s="433"/>
      <c r="CE136" s="433"/>
      <c r="CF136" s="433"/>
      <c r="CG136" s="433"/>
      <c r="CH136" s="435">
        <v>0</v>
      </c>
      <c r="CI136" s="435"/>
      <c r="CJ136" s="436">
        <f t="shared" si="151"/>
        <v>6</v>
      </c>
      <c r="CK136" s="433">
        <f t="shared" si="120"/>
        <v>1</v>
      </c>
      <c r="CL136" s="433">
        <f t="shared" si="121"/>
        <v>4</v>
      </c>
      <c r="CM136" s="437">
        <f t="shared" si="152"/>
        <v>5</v>
      </c>
      <c r="CN136" s="438">
        <f t="shared" si="153"/>
        <v>0</v>
      </c>
      <c r="CO136" s="439">
        <f t="shared" si="154"/>
        <v>1</v>
      </c>
      <c r="CP136" s="438">
        <f t="shared" si="155"/>
        <v>1</v>
      </c>
      <c r="CQ136" s="440"/>
      <c r="CR136" s="440"/>
      <c r="CS136" s="440"/>
      <c r="CT136" s="440"/>
      <c r="CU136" s="440"/>
      <c r="CV136" s="440"/>
      <c r="CW136" s="440"/>
      <c r="CX136" s="441"/>
      <c r="CY136" s="441"/>
      <c r="CZ136" s="441"/>
      <c r="DA136" s="440"/>
      <c r="DB136" s="440"/>
      <c r="DC136" s="440"/>
      <c r="DD136" s="440"/>
      <c r="DE136" s="440"/>
      <c r="DF136" s="440"/>
      <c r="DG136" s="440"/>
      <c r="DH136" s="440"/>
      <c r="DI136" s="440"/>
      <c r="DJ136" s="440"/>
      <c r="DK136" s="440"/>
      <c r="DL136" s="440"/>
      <c r="DM136" s="440"/>
      <c r="DN136" s="440"/>
      <c r="DO136" s="440"/>
      <c r="DP136" s="440"/>
      <c r="DQ136" s="425">
        <f t="shared" si="156"/>
        <v>0</v>
      </c>
      <c r="DR136" s="442"/>
      <c r="DS136" s="442"/>
      <c r="DT136" s="440">
        <f t="shared" si="122"/>
        <v>0</v>
      </c>
      <c r="DU136" s="440">
        <f t="shared" si="123"/>
        <v>0</v>
      </c>
      <c r="DV136" s="440">
        <f t="shared" si="124"/>
        <v>0</v>
      </c>
      <c r="DW136" s="440">
        <f t="shared" si="125"/>
        <v>0</v>
      </c>
      <c r="DX136" s="427">
        <f t="shared" si="157"/>
        <v>1</v>
      </c>
      <c r="DY136" s="428">
        <f t="shared" si="158"/>
        <v>20</v>
      </c>
      <c r="DZ136" s="522"/>
      <c r="EA136" s="522"/>
      <c r="EB136" s="522"/>
      <c r="EC136" s="522"/>
      <c r="ED136" s="522"/>
      <c r="EE136" s="522"/>
      <c r="EF136" s="522"/>
      <c r="EG136" s="522"/>
      <c r="EH136" s="522"/>
      <c r="EI136" s="522"/>
      <c r="EJ136" s="522"/>
      <c r="EK136" s="522"/>
      <c r="EL136" s="522"/>
      <c r="EM136" s="522"/>
      <c r="EN136" s="522"/>
      <c r="EO136" s="522"/>
      <c r="EP136" s="522"/>
      <c r="EQ136" s="522"/>
      <c r="ER136" s="522"/>
      <c r="ES136" s="522"/>
      <c r="ET136" s="522"/>
      <c r="EU136" s="522"/>
      <c r="EV136" s="522"/>
      <c r="EW136" s="522"/>
      <c r="EX136" s="522"/>
      <c r="EY136" s="522"/>
      <c r="EZ136" s="431">
        <f t="shared" si="159"/>
        <v>0</v>
      </c>
      <c r="FB136" s="445">
        <f t="shared" si="160"/>
        <v>0</v>
      </c>
    </row>
    <row r="137" spans="1:158" s="395" customFormat="1">
      <c r="A137" s="446"/>
      <c r="B137" s="446"/>
      <c r="C137" s="446"/>
      <c r="D137" s="446"/>
      <c r="E137" s="446"/>
      <c r="F137" s="446"/>
      <c r="G137" s="446"/>
      <c r="H137" s="446"/>
      <c r="I137" s="447"/>
      <c r="J137" s="446"/>
      <c r="K137" s="447"/>
      <c r="L137" s="446"/>
      <c r="M137" s="447"/>
      <c r="N137" s="446"/>
      <c r="O137" s="447"/>
      <c r="P137" s="446"/>
      <c r="Q137" s="447"/>
      <c r="R137" s="446"/>
      <c r="S137" s="447"/>
      <c r="T137" s="446"/>
      <c r="U137" s="447"/>
      <c r="V137" s="446"/>
      <c r="W137" s="447"/>
      <c r="X137" s="448"/>
      <c r="Y137" s="449"/>
      <c r="Z137" s="448"/>
      <c r="AA137" s="449"/>
      <c r="AB137" s="448"/>
      <c r="AC137" s="449"/>
      <c r="AD137" s="448"/>
      <c r="AE137" s="449"/>
      <c r="AF137" s="448"/>
      <c r="AG137" s="449"/>
      <c r="AH137" s="448"/>
      <c r="AI137" s="449"/>
      <c r="AJ137" s="450"/>
      <c r="AK137" s="451"/>
      <c r="AL137" s="446"/>
      <c r="AM137" s="446"/>
      <c r="AN137" s="451"/>
      <c r="AO137" s="452"/>
      <c r="AP137" s="453"/>
      <c r="AQ137" s="451"/>
      <c r="AR137" s="454"/>
      <c r="AS137" s="454"/>
      <c r="AT137" s="454"/>
      <c r="AU137" s="455"/>
      <c r="AV137" s="446"/>
      <c r="AW137" s="446"/>
      <c r="AX137" s="446"/>
      <c r="AY137" s="446"/>
      <c r="AZ137" s="451"/>
      <c r="BA137" s="455"/>
      <c r="BB137" s="446"/>
      <c r="BC137" s="415"/>
      <c r="BD137" s="415"/>
      <c r="BE137" s="415"/>
      <c r="BF137" s="433"/>
      <c r="BG137" s="433"/>
      <c r="BH137" s="433"/>
      <c r="BI137" s="433"/>
      <c r="BJ137" s="433"/>
      <c r="BK137" s="433"/>
      <c r="BL137" s="433"/>
      <c r="BM137" s="433"/>
      <c r="BN137" s="433"/>
      <c r="BO137" s="434"/>
      <c r="BP137" s="434"/>
      <c r="BQ137" s="434"/>
      <c r="BR137" s="433"/>
      <c r="BS137" s="433"/>
      <c r="BT137" s="433"/>
      <c r="BU137" s="433"/>
      <c r="BV137" s="433"/>
      <c r="BW137" s="433"/>
      <c r="BX137" s="433"/>
      <c r="BY137" s="433"/>
      <c r="BZ137" s="433"/>
      <c r="CA137" s="433"/>
      <c r="CB137" s="433"/>
      <c r="CC137" s="433"/>
      <c r="CD137" s="433"/>
      <c r="CE137" s="433"/>
      <c r="CF137" s="433"/>
      <c r="CG137" s="433"/>
      <c r="CH137" s="435"/>
      <c r="CI137" s="435"/>
      <c r="CJ137" s="436"/>
      <c r="CK137" s="433"/>
      <c r="CL137" s="433"/>
      <c r="CM137" s="437"/>
      <c r="CN137" s="438"/>
      <c r="CO137" s="439"/>
      <c r="CP137" s="438"/>
      <c r="CQ137" s="440"/>
      <c r="CR137" s="440"/>
      <c r="CS137" s="440"/>
      <c r="CT137" s="440"/>
      <c r="CU137" s="440"/>
      <c r="CV137" s="440"/>
      <c r="CW137" s="440"/>
      <c r="CX137" s="441"/>
      <c r="CY137" s="441"/>
      <c r="CZ137" s="441"/>
      <c r="DA137" s="440"/>
      <c r="DB137" s="440"/>
      <c r="DC137" s="440"/>
      <c r="DD137" s="440"/>
      <c r="DE137" s="440"/>
      <c r="DF137" s="440"/>
      <c r="DG137" s="440"/>
      <c r="DH137" s="440"/>
      <c r="DI137" s="440"/>
      <c r="DJ137" s="440"/>
      <c r="DK137" s="440"/>
      <c r="DL137" s="440"/>
      <c r="DM137" s="440"/>
      <c r="DN137" s="440"/>
      <c r="DO137" s="440"/>
      <c r="DP137" s="440"/>
      <c r="DQ137" s="425"/>
      <c r="DR137" s="442"/>
      <c r="DS137" s="442"/>
      <c r="DT137" s="440"/>
      <c r="DU137" s="440"/>
      <c r="DV137" s="440"/>
      <c r="DW137" s="440"/>
      <c r="DX137" s="427"/>
      <c r="DY137" s="428"/>
      <c r="DZ137" s="443"/>
      <c r="EA137" s="443"/>
      <c r="EB137" s="443"/>
      <c r="EC137" s="443"/>
      <c r="ED137" s="443"/>
      <c r="EE137" s="443"/>
      <c r="EF137" s="443"/>
      <c r="EG137" s="444"/>
      <c r="EH137" s="444"/>
      <c r="EI137" s="444"/>
      <c r="EJ137" s="443"/>
      <c r="EK137" s="443"/>
      <c r="EL137" s="443"/>
      <c r="EM137" s="443"/>
      <c r="EN137" s="443"/>
      <c r="EO137" s="443"/>
      <c r="EP137" s="443"/>
      <c r="EQ137" s="443"/>
      <c r="ER137" s="443"/>
      <c r="ES137" s="443"/>
      <c r="ET137" s="443"/>
      <c r="EU137" s="443"/>
      <c r="EV137" s="443"/>
      <c r="EW137" s="443"/>
      <c r="EX137" s="443"/>
      <c r="EY137" s="443"/>
      <c r="EZ137" s="431"/>
      <c r="FB137" s="445"/>
    </row>
    <row r="138" spans="1:158" s="395" customFormat="1">
      <c r="A138" s="446"/>
      <c r="B138" s="446"/>
      <c r="C138" s="446"/>
      <c r="D138" s="446"/>
      <c r="E138" s="446"/>
      <c r="F138" s="446"/>
      <c r="G138" s="446"/>
      <c r="H138" s="446"/>
      <c r="I138" s="447"/>
      <c r="J138" s="446"/>
      <c r="K138" s="447"/>
      <c r="L138" s="446"/>
      <c r="M138" s="447"/>
      <c r="N138" s="446"/>
      <c r="O138" s="447"/>
      <c r="P138" s="446"/>
      <c r="Q138" s="447"/>
      <c r="R138" s="446"/>
      <c r="S138" s="447"/>
      <c r="T138" s="446"/>
      <c r="U138" s="447"/>
      <c r="V138" s="446"/>
      <c r="W138" s="447"/>
      <c r="X138" s="448"/>
      <c r="Y138" s="449"/>
      <c r="Z138" s="448"/>
      <c r="AA138" s="449"/>
      <c r="AB138" s="448"/>
      <c r="AC138" s="449"/>
      <c r="AD138" s="448"/>
      <c r="AE138" s="449"/>
      <c r="AF138" s="448"/>
      <c r="AG138" s="449"/>
      <c r="AH138" s="448"/>
      <c r="AI138" s="449"/>
      <c r="AJ138" s="450"/>
      <c r="AK138" s="451"/>
      <c r="AL138" s="446"/>
      <c r="AM138" s="446"/>
      <c r="AN138" s="451"/>
      <c r="AO138" s="452"/>
      <c r="AP138" s="453"/>
      <c r="AQ138" s="451"/>
      <c r="AR138" s="454"/>
      <c r="AS138" s="454"/>
      <c r="AT138" s="454"/>
      <c r="AU138" s="455"/>
      <c r="AV138" s="446"/>
      <c r="AW138" s="446"/>
      <c r="AX138" s="446"/>
      <c r="AY138" s="446"/>
      <c r="AZ138" s="451"/>
      <c r="BA138" s="455"/>
      <c r="BB138" s="446"/>
      <c r="BC138" s="415"/>
      <c r="BD138" s="415"/>
      <c r="BE138" s="415"/>
      <c r="BF138" s="433"/>
      <c r="BG138" s="433"/>
      <c r="BH138" s="433"/>
      <c r="BI138" s="433"/>
      <c r="BJ138" s="433"/>
      <c r="BK138" s="433"/>
      <c r="BL138" s="433"/>
      <c r="BM138" s="433"/>
      <c r="BN138" s="433"/>
      <c r="BO138" s="434"/>
      <c r="BP138" s="434"/>
      <c r="BQ138" s="434"/>
      <c r="BR138" s="433"/>
      <c r="BS138" s="433"/>
      <c r="BT138" s="433"/>
      <c r="BU138" s="433"/>
      <c r="BV138" s="433"/>
      <c r="BW138" s="433"/>
      <c r="BX138" s="433"/>
      <c r="BY138" s="433"/>
      <c r="BZ138" s="433"/>
      <c r="CA138" s="433"/>
      <c r="CB138" s="433"/>
      <c r="CC138" s="433"/>
      <c r="CD138" s="433"/>
      <c r="CE138" s="433"/>
      <c r="CF138" s="433"/>
      <c r="CG138" s="433"/>
      <c r="CH138" s="435"/>
      <c r="CI138" s="435"/>
      <c r="CJ138" s="436"/>
      <c r="CK138" s="433"/>
      <c r="CL138" s="433"/>
      <c r="CM138" s="437"/>
      <c r="CN138" s="438"/>
      <c r="CO138" s="439"/>
      <c r="CP138" s="438"/>
      <c r="CQ138" s="440"/>
      <c r="CR138" s="440"/>
      <c r="CS138" s="440"/>
      <c r="CT138" s="440"/>
      <c r="CU138" s="440"/>
      <c r="CV138" s="440"/>
      <c r="CW138" s="440"/>
      <c r="CX138" s="441"/>
      <c r="CY138" s="441"/>
      <c r="CZ138" s="441"/>
      <c r="DA138" s="440"/>
      <c r="DB138" s="440"/>
      <c r="DC138" s="440"/>
      <c r="DD138" s="440"/>
      <c r="DE138" s="440"/>
      <c r="DF138" s="440"/>
      <c r="DG138" s="440"/>
      <c r="DH138" s="440"/>
      <c r="DI138" s="440"/>
      <c r="DJ138" s="440"/>
      <c r="DK138" s="440"/>
      <c r="DL138" s="440"/>
      <c r="DM138" s="440"/>
      <c r="DN138" s="440"/>
      <c r="DO138" s="440"/>
      <c r="DP138" s="440"/>
      <c r="DQ138" s="425"/>
      <c r="DR138" s="442"/>
      <c r="DS138" s="442"/>
      <c r="DT138" s="440"/>
      <c r="DU138" s="440"/>
      <c r="DV138" s="440"/>
      <c r="DW138" s="440"/>
      <c r="DX138" s="427"/>
      <c r="DY138" s="428"/>
      <c r="DZ138" s="443"/>
      <c r="EA138" s="443"/>
      <c r="EB138" s="443"/>
      <c r="EC138" s="443"/>
      <c r="ED138" s="443"/>
      <c r="EE138" s="443"/>
      <c r="EF138" s="443"/>
      <c r="EG138" s="444"/>
      <c r="EH138" s="444"/>
      <c r="EI138" s="444"/>
      <c r="EJ138" s="443"/>
      <c r="EK138" s="443"/>
      <c r="EL138" s="443"/>
      <c r="EM138" s="443"/>
      <c r="EN138" s="443"/>
      <c r="EO138" s="443"/>
      <c r="EP138" s="443"/>
      <c r="EQ138" s="443"/>
      <c r="ER138" s="443"/>
      <c r="ES138" s="443"/>
      <c r="ET138" s="443"/>
      <c r="EU138" s="443"/>
      <c r="EV138" s="443"/>
      <c r="EW138" s="443"/>
      <c r="EX138" s="443"/>
      <c r="EY138" s="443"/>
      <c r="EZ138" s="431"/>
      <c r="FB138" s="445"/>
    </row>
    <row r="139" spans="1:158" s="395" customFormat="1">
      <c r="A139" s="446"/>
      <c r="B139" s="446"/>
      <c r="C139" s="446"/>
      <c r="D139" s="446"/>
      <c r="E139" s="446"/>
      <c r="F139" s="446"/>
      <c r="G139" s="446"/>
      <c r="H139" s="446"/>
      <c r="I139" s="447"/>
      <c r="J139" s="446"/>
      <c r="K139" s="447"/>
      <c r="L139" s="446"/>
      <c r="M139" s="447"/>
      <c r="N139" s="446"/>
      <c r="O139" s="447"/>
      <c r="P139" s="446"/>
      <c r="Q139" s="447"/>
      <c r="R139" s="446"/>
      <c r="S139" s="447"/>
      <c r="T139" s="446"/>
      <c r="U139" s="447"/>
      <c r="V139" s="446"/>
      <c r="W139" s="447"/>
      <c r="X139" s="448"/>
      <c r="Y139" s="449"/>
      <c r="Z139" s="448"/>
      <c r="AA139" s="449"/>
      <c r="AB139" s="448"/>
      <c r="AC139" s="449"/>
      <c r="AD139" s="448"/>
      <c r="AE139" s="449"/>
      <c r="AF139" s="448"/>
      <c r="AG139" s="449"/>
      <c r="AH139" s="448"/>
      <c r="AI139" s="449"/>
      <c r="AJ139" s="450"/>
      <c r="AK139" s="451"/>
      <c r="AL139" s="446"/>
      <c r="AM139" s="446"/>
      <c r="AN139" s="451"/>
      <c r="AO139" s="452"/>
      <c r="AP139" s="453"/>
      <c r="AQ139" s="451"/>
      <c r="AR139" s="454"/>
      <c r="AS139" s="454"/>
      <c r="AT139" s="454"/>
      <c r="AU139" s="455"/>
      <c r="AV139" s="446"/>
      <c r="AW139" s="446"/>
      <c r="AX139" s="446"/>
      <c r="AY139" s="446"/>
      <c r="AZ139" s="451"/>
      <c r="BA139" s="455"/>
      <c r="BB139" s="446"/>
      <c r="BC139" s="415"/>
      <c r="BD139" s="415"/>
      <c r="BE139" s="415"/>
      <c r="BF139" s="433"/>
      <c r="BG139" s="433"/>
      <c r="BH139" s="433"/>
      <c r="BI139" s="433"/>
      <c r="BJ139" s="433"/>
      <c r="BK139" s="433"/>
      <c r="BL139" s="433"/>
      <c r="BM139" s="433"/>
      <c r="BN139" s="433"/>
      <c r="BO139" s="434"/>
      <c r="BP139" s="434"/>
      <c r="BQ139" s="434"/>
      <c r="BR139" s="433"/>
      <c r="BS139" s="433"/>
      <c r="BT139" s="433"/>
      <c r="BU139" s="433"/>
      <c r="BV139" s="433"/>
      <c r="BW139" s="433"/>
      <c r="BX139" s="433"/>
      <c r="BY139" s="433"/>
      <c r="BZ139" s="433"/>
      <c r="CA139" s="433"/>
      <c r="CB139" s="433"/>
      <c r="CC139" s="433"/>
      <c r="CD139" s="433"/>
      <c r="CE139" s="433"/>
      <c r="CF139" s="433"/>
      <c r="CG139" s="433"/>
      <c r="CH139" s="435"/>
      <c r="CI139" s="435"/>
      <c r="CJ139" s="436"/>
      <c r="CK139" s="433"/>
      <c r="CL139" s="433"/>
      <c r="CM139" s="437"/>
      <c r="CN139" s="438"/>
      <c r="CO139" s="439"/>
      <c r="CP139" s="438"/>
      <c r="CQ139" s="440"/>
      <c r="CR139" s="440"/>
      <c r="CS139" s="440"/>
      <c r="CT139" s="440"/>
      <c r="CU139" s="440"/>
      <c r="CV139" s="440"/>
      <c r="CW139" s="440"/>
      <c r="CX139" s="441"/>
      <c r="CY139" s="441"/>
      <c r="CZ139" s="441"/>
      <c r="DA139" s="440"/>
      <c r="DB139" s="440"/>
      <c r="DC139" s="440"/>
      <c r="DD139" s="440"/>
      <c r="DE139" s="440"/>
      <c r="DF139" s="440"/>
      <c r="DG139" s="440"/>
      <c r="DH139" s="440"/>
      <c r="DI139" s="440"/>
      <c r="DJ139" s="440"/>
      <c r="DK139" s="440"/>
      <c r="DL139" s="440"/>
      <c r="DM139" s="440"/>
      <c r="DN139" s="440"/>
      <c r="DO139" s="440"/>
      <c r="DP139" s="440"/>
      <c r="DQ139" s="425"/>
      <c r="DR139" s="442"/>
      <c r="DS139" s="442"/>
      <c r="DT139" s="440"/>
      <c r="DU139" s="440"/>
      <c r="DV139" s="440"/>
      <c r="DW139" s="440"/>
      <c r="DX139" s="427"/>
      <c r="DY139" s="428"/>
      <c r="DZ139" s="443"/>
      <c r="EA139" s="443"/>
      <c r="EB139" s="443"/>
      <c r="EC139" s="443"/>
      <c r="ED139" s="443"/>
      <c r="EE139" s="443"/>
      <c r="EF139" s="443"/>
      <c r="EG139" s="444"/>
      <c r="EH139" s="444"/>
      <c r="EI139" s="444"/>
      <c r="EJ139" s="443"/>
      <c r="EK139" s="443"/>
      <c r="EL139" s="443"/>
      <c r="EM139" s="443"/>
      <c r="EN139" s="443"/>
      <c r="EO139" s="443"/>
      <c r="EP139" s="443"/>
      <c r="EQ139" s="443"/>
      <c r="ER139" s="443"/>
      <c r="ES139" s="443"/>
      <c r="ET139" s="443"/>
      <c r="EU139" s="443"/>
      <c r="EV139" s="443"/>
      <c r="EW139" s="443"/>
      <c r="EX139" s="443"/>
      <c r="EY139" s="443"/>
      <c r="EZ139" s="431"/>
      <c r="FB139" s="445"/>
    </row>
    <row r="140" spans="1:158" s="395" customFormat="1">
      <c r="A140" s="446"/>
      <c r="B140" s="446"/>
      <c r="C140" s="446"/>
      <c r="D140" s="446"/>
      <c r="E140" s="446"/>
      <c r="F140" s="446"/>
      <c r="G140" s="446"/>
      <c r="H140" s="446"/>
      <c r="I140" s="447"/>
      <c r="J140" s="446"/>
      <c r="K140" s="447"/>
      <c r="L140" s="446"/>
      <c r="M140" s="447"/>
      <c r="N140" s="446"/>
      <c r="O140" s="447"/>
      <c r="P140" s="446"/>
      <c r="Q140" s="447"/>
      <c r="R140" s="446"/>
      <c r="S140" s="447"/>
      <c r="T140" s="446"/>
      <c r="U140" s="447"/>
      <c r="V140" s="446"/>
      <c r="W140" s="447"/>
      <c r="X140" s="448"/>
      <c r="Y140" s="449"/>
      <c r="Z140" s="448"/>
      <c r="AA140" s="449"/>
      <c r="AB140" s="448"/>
      <c r="AC140" s="449"/>
      <c r="AD140" s="448"/>
      <c r="AE140" s="449"/>
      <c r="AF140" s="448"/>
      <c r="AG140" s="449"/>
      <c r="AH140" s="448"/>
      <c r="AI140" s="449"/>
      <c r="AJ140" s="450"/>
      <c r="AK140" s="451"/>
      <c r="AL140" s="446"/>
      <c r="AM140" s="446"/>
      <c r="AN140" s="451"/>
      <c r="AO140" s="452"/>
      <c r="AP140" s="453"/>
      <c r="AQ140" s="451"/>
      <c r="AR140" s="454"/>
      <c r="AS140" s="454"/>
      <c r="AT140" s="454"/>
      <c r="AU140" s="455"/>
      <c r="AV140" s="446"/>
      <c r="AW140" s="446"/>
      <c r="AX140" s="446"/>
      <c r="AY140" s="446"/>
      <c r="AZ140" s="451"/>
      <c r="BA140" s="455"/>
      <c r="BB140" s="446"/>
      <c r="BC140" s="415"/>
      <c r="BD140" s="415"/>
      <c r="BE140" s="415"/>
      <c r="BF140" s="433"/>
      <c r="BG140" s="433"/>
      <c r="BH140" s="433"/>
      <c r="BI140" s="433"/>
      <c r="BJ140" s="433"/>
      <c r="BK140" s="433"/>
      <c r="BL140" s="433"/>
      <c r="BM140" s="433"/>
      <c r="BN140" s="433"/>
      <c r="BO140" s="434"/>
      <c r="BP140" s="434"/>
      <c r="BQ140" s="434"/>
      <c r="BR140" s="433"/>
      <c r="BS140" s="433"/>
      <c r="BT140" s="433"/>
      <c r="BU140" s="433"/>
      <c r="BV140" s="433"/>
      <c r="BW140" s="433"/>
      <c r="BX140" s="433"/>
      <c r="BY140" s="433"/>
      <c r="BZ140" s="433"/>
      <c r="CA140" s="433"/>
      <c r="CB140" s="433"/>
      <c r="CC140" s="433"/>
      <c r="CD140" s="433"/>
      <c r="CE140" s="433"/>
      <c r="CF140" s="433"/>
      <c r="CG140" s="433"/>
      <c r="CH140" s="435"/>
      <c r="CI140" s="435"/>
      <c r="CJ140" s="436"/>
      <c r="CK140" s="433"/>
      <c r="CL140" s="433"/>
      <c r="CM140" s="437"/>
      <c r="CN140" s="438"/>
      <c r="CO140" s="439"/>
      <c r="CP140" s="438"/>
      <c r="CQ140" s="440"/>
      <c r="CR140" s="440"/>
      <c r="CS140" s="440"/>
      <c r="CT140" s="440"/>
      <c r="CU140" s="440"/>
      <c r="CV140" s="440"/>
      <c r="CW140" s="440"/>
      <c r="CX140" s="441"/>
      <c r="CY140" s="441"/>
      <c r="CZ140" s="441"/>
      <c r="DA140" s="440"/>
      <c r="DB140" s="440"/>
      <c r="DC140" s="440"/>
      <c r="DD140" s="440"/>
      <c r="DE140" s="440"/>
      <c r="DF140" s="440"/>
      <c r="DG140" s="440"/>
      <c r="DH140" s="440"/>
      <c r="DI140" s="440"/>
      <c r="DJ140" s="440"/>
      <c r="DK140" s="440"/>
      <c r="DL140" s="440"/>
      <c r="DM140" s="440"/>
      <c r="DN140" s="440"/>
      <c r="DO140" s="440"/>
      <c r="DP140" s="440"/>
      <c r="DQ140" s="425"/>
      <c r="DR140" s="442"/>
      <c r="DS140" s="442"/>
      <c r="DT140" s="440"/>
      <c r="DU140" s="440"/>
      <c r="DV140" s="440"/>
      <c r="DW140" s="440"/>
      <c r="DX140" s="427"/>
      <c r="DY140" s="428"/>
      <c r="DZ140" s="443"/>
      <c r="EA140" s="443"/>
      <c r="EB140" s="443"/>
      <c r="EC140" s="443"/>
      <c r="ED140" s="443"/>
      <c r="EE140" s="443"/>
      <c r="EF140" s="443"/>
      <c r="EG140" s="444"/>
      <c r="EH140" s="444"/>
      <c r="EI140" s="444"/>
      <c r="EJ140" s="443"/>
      <c r="EK140" s="443"/>
      <c r="EL140" s="443"/>
      <c r="EM140" s="443"/>
      <c r="EN140" s="443"/>
      <c r="EO140" s="443"/>
      <c r="EP140" s="443"/>
      <c r="EQ140" s="443"/>
      <c r="ER140" s="443"/>
      <c r="ES140" s="443"/>
      <c r="ET140" s="443"/>
      <c r="EU140" s="443"/>
      <c r="EV140" s="443"/>
      <c r="EW140" s="443"/>
      <c r="EX140" s="443"/>
      <c r="EY140" s="443"/>
      <c r="EZ140" s="431">
        <f>SUM(EZ12:EZ139)</f>
        <v>44</v>
      </c>
      <c r="FB140" s="445"/>
    </row>
    <row r="141" spans="1:158" s="395" customFormat="1">
      <c r="A141" s="446"/>
      <c r="B141" s="446"/>
      <c r="C141" s="446"/>
      <c r="D141" s="446"/>
      <c r="E141" s="446"/>
      <c r="F141" s="446"/>
      <c r="G141" s="446"/>
      <c r="H141" s="446"/>
      <c r="I141" s="447"/>
      <c r="J141" s="446"/>
      <c r="K141" s="447"/>
      <c r="L141" s="446"/>
      <c r="M141" s="447"/>
      <c r="N141" s="446"/>
      <c r="O141" s="447"/>
      <c r="P141" s="446"/>
      <c r="Q141" s="447"/>
      <c r="R141" s="446"/>
      <c r="S141" s="447"/>
      <c r="T141" s="446"/>
      <c r="U141" s="447"/>
      <c r="V141" s="446"/>
      <c r="W141" s="447"/>
      <c r="X141" s="448"/>
      <c r="Y141" s="449"/>
      <c r="Z141" s="448"/>
      <c r="AA141" s="449"/>
      <c r="AB141" s="448"/>
      <c r="AC141" s="449"/>
      <c r="AD141" s="448"/>
      <c r="AE141" s="449"/>
      <c r="AF141" s="448"/>
      <c r="AG141" s="449"/>
      <c r="AH141" s="448"/>
      <c r="AI141" s="449"/>
      <c r="AJ141" s="450"/>
      <c r="AK141" s="451"/>
      <c r="AL141" s="446"/>
      <c r="AM141" s="446"/>
      <c r="AN141" s="451"/>
      <c r="AO141" s="452"/>
      <c r="AP141" s="453"/>
      <c r="AQ141" s="451"/>
      <c r="AR141" s="454"/>
      <c r="AS141" s="454"/>
      <c r="AT141" s="454"/>
      <c r="AU141" s="455"/>
      <c r="AV141" s="446"/>
      <c r="AW141" s="446"/>
      <c r="AX141" s="446"/>
      <c r="AY141" s="446"/>
      <c r="AZ141" s="451"/>
      <c r="BA141" s="455"/>
      <c r="BB141" s="446"/>
      <c r="BC141" s="415"/>
      <c r="BD141" s="415"/>
      <c r="BE141" s="415"/>
      <c r="BF141" s="456"/>
      <c r="BG141" s="456"/>
      <c r="BH141" s="456"/>
      <c r="BI141" s="456"/>
      <c r="BJ141" s="456"/>
      <c r="BK141" s="456"/>
      <c r="BL141" s="456"/>
      <c r="BM141" s="456"/>
      <c r="BN141" s="456"/>
      <c r="BO141" s="457"/>
      <c r="BP141" s="457"/>
      <c r="BQ141" s="457"/>
      <c r="BR141" s="456"/>
      <c r="BS141" s="456"/>
      <c r="BT141" s="456"/>
      <c r="BU141" s="456"/>
      <c r="BV141" s="456"/>
      <c r="BW141" s="456"/>
      <c r="BX141" s="456"/>
      <c r="BY141" s="456"/>
      <c r="BZ141" s="456"/>
      <c r="CA141" s="456"/>
      <c r="CB141" s="456"/>
      <c r="CC141" s="456"/>
      <c r="CD141" s="456"/>
      <c r="CE141" s="456"/>
      <c r="CF141" s="456"/>
      <c r="CG141" s="456"/>
      <c r="CH141" s="458"/>
      <c r="CI141" s="458"/>
      <c r="CJ141" s="459"/>
      <c r="CK141" s="456"/>
      <c r="CL141" s="456"/>
      <c r="CM141" s="459"/>
      <c r="CN141" s="460"/>
      <c r="CO141" s="461"/>
      <c r="CP141" s="460"/>
      <c r="CQ141" s="394"/>
      <c r="CR141" s="394"/>
      <c r="CS141" s="394"/>
      <c r="CT141" s="394"/>
      <c r="CU141" s="394"/>
      <c r="CV141" s="394"/>
      <c r="CW141" s="394"/>
      <c r="CX141" s="462"/>
      <c r="CY141" s="462"/>
      <c r="CZ141" s="462"/>
      <c r="DA141" s="394"/>
      <c r="DB141" s="394"/>
      <c r="DC141" s="394"/>
      <c r="DD141" s="394"/>
      <c r="DE141" s="394"/>
      <c r="DF141" s="394"/>
      <c r="DG141" s="394"/>
      <c r="DH141" s="394"/>
      <c r="DI141" s="394"/>
      <c r="DJ141" s="394"/>
      <c r="DK141" s="394"/>
      <c r="DL141" s="394"/>
      <c r="DM141" s="394"/>
      <c r="DN141" s="394"/>
      <c r="DO141" s="394"/>
      <c r="DP141" s="394"/>
      <c r="DQ141" s="460"/>
      <c r="DR141" s="463"/>
      <c r="DS141" s="463"/>
      <c r="DT141" s="394"/>
      <c r="DU141" s="394"/>
      <c r="DV141" s="394"/>
      <c r="DW141" s="394"/>
      <c r="DX141" s="464"/>
      <c r="DY141" s="465"/>
      <c r="DZ141" s="394"/>
      <c r="EA141" s="394"/>
      <c r="EB141" s="394"/>
      <c r="EC141" s="394"/>
      <c r="ED141" s="394"/>
      <c r="EE141" s="394"/>
      <c r="EF141" s="394"/>
      <c r="EG141" s="462"/>
      <c r="EH141" s="462"/>
      <c r="EI141" s="462"/>
      <c r="EJ141" s="394"/>
      <c r="EK141" s="394"/>
      <c r="EL141" s="394"/>
      <c r="EM141" s="394"/>
      <c r="EN141" s="394"/>
      <c r="EO141" s="394"/>
      <c r="EP141" s="394"/>
      <c r="EQ141" s="394"/>
      <c r="ER141" s="394"/>
      <c r="ES141" s="394"/>
      <c r="ET141" s="394"/>
      <c r="EU141" s="394"/>
      <c r="EV141" s="394"/>
      <c r="EW141" s="394"/>
      <c r="EX141" s="394"/>
      <c r="EY141" s="394"/>
      <c r="EZ141" s="466"/>
      <c r="FB141" s="467"/>
    </row>
    <row r="142" spans="1:158" s="395" customFormat="1">
      <c r="A142" s="499"/>
      <c r="B142" s="499"/>
      <c r="C142" s="499"/>
      <c r="D142" s="499"/>
      <c r="E142" s="499"/>
      <c r="F142" s="499"/>
      <c r="G142" s="499"/>
      <c r="H142" s="499"/>
      <c r="I142" s="500"/>
      <c r="J142" s="499"/>
      <c r="K142" s="500"/>
      <c r="L142" s="499"/>
      <c r="M142" s="500"/>
      <c r="N142" s="499"/>
      <c r="O142" s="500"/>
      <c r="P142" s="499"/>
      <c r="Q142" s="500"/>
      <c r="R142" s="499"/>
      <c r="S142" s="500"/>
      <c r="T142" s="499"/>
      <c r="U142" s="500"/>
      <c r="V142" s="499"/>
      <c r="W142" s="500"/>
      <c r="X142" s="501"/>
      <c r="Y142" s="502"/>
      <c r="Z142" s="501"/>
      <c r="AA142" s="502"/>
      <c r="AB142" s="501"/>
      <c r="AC142" s="502"/>
      <c r="AD142" s="501"/>
      <c r="AE142" s="502"/>
      <c r="AF142" s="501"/>
      <c r="AG142" s="502"/>
      <c r="AH142" s="501"/>
      <c r="AI142" s="502"/>
      <c r="AJ142" s="503"/>
      <c r="AK142" s="504"/>
      <c r="AL142" s="499"/>
      <c r="AM142" s="499"/>
      <c r="AN142" s="504"/>
      <c r="AO142" s="505"/>
      <c r="AP142" s="506"/>
      <c r="AQ142" s="504"/>
      <c r="AR142" s="507"/>
      <c r="AS142" s="507"/>
      <c r="AT142" s="507"/>
      <c r="AU142" s="479"/>
      <c r="AV142" s="499"/>
      <c r="AW142" s="499"/>
      <c r="AX142" s="499"/>
      <c r="AY142" s="499"/>
      <c r="AZ142" s="504"/>
      <c r="BA142" s="479"/>
      <c r="BB142" s="499"/>
      <c r="BC142" s="415"/>
      <c r="BD142" s="415"/>
      <c r="BE142" s="415"/>
      <c r="BF142" s="456"/>
      <c r="BG142" s="456"/>
      <c r="BH142" s="456"/>
      <c r="BI142" s="456"/>
      <c r="BJ142" s="456"/>
      <c r="BK142" s="456"/>
      <c r="BL142" s="456"/>
      <c r="BM142" s="456"/>
      <c r="BN142" s="456"/>
      <c r="BO142" s="457"/>
      <c r="BP142" s="457"/>
      <c r="BQ142" s="457"/>
      <c r="BR142" s="456"/>
      <c r="BS142" s="456"/>
      <c r="BT142" s="456"/>
      <c r="BU142" s="456"/>
      <c r="BV142" s="456"/>
      <c r="BW142" s="456"/>
      <c r="BX142" s="456"/>
      <c r="BY142" s="456"/>
      <c r="BZ142" s="456"/>
      <c r="CA142" s="456"/>
      <c r="CB142" s="456"/>
      <c r="CC142" s="456"/>
      <c r="CD142" s="456"/>
      <c r="CE142" s="456"/>
      <c r="CF142" s="456"/>
      <c r="CG142" s="456"/>
      <c r="CH142" s="458"/>
      <c r="CI142" s="458"/>
      <c r="CJ142" s="459"/>
      <c r="CK142" s="456"/>
      <c r="CL142" s="456"/>
      <c r="CM142" s="459"/>
      <c r="CN142" s="460"/>
      <c r="CO142" s="461"/>
      <c r="CP142" s="460"/>
      <c r="CQ142" s="394"/>
      <c r="CR142" s="394"/>
      <c r="CS142" s="394"/>
      <c r="CT142" s="394"/>
      <c r="CU142" s="394"/>
      <c r="CV142" s="394"/>
      <c r="CW142" s="394"/>
      <c r="CX142" s="462"/>
      <c r="CY142" s="462"/>
      <c r="CZ142" s="462"/>
      <c r="DA142" s="394"/>
      <c r="DB142" s="394"/>
      <c r="DC142" s="394"/>
      <c r="DD142" s="394"/>
      <c r="DE142" s="394"/>
      <c r="DF142" s="394"/>
      <c r="DG142" s="394"/>
      <c r="DH142" s="394"/>
      <c r="DI142" s="394"/>
      <c r="DJ142" s="394"/>
      <c r="DK142" s="394"/>
      <c r="DL142" s="394"/>
      <c r="DM142" s="394"/>
      <c r="DN142" s="394"/>
      <c r="DO142" s="394"/>
      <c r="DP142" s="394"/>
      <c r="DQ142" s="460"/>
      <c r="DR142" s="463"/>
      <c r="DS142" s="463"/>
      <c r="DT142" s="394"/>
      <c r="DU142" s="394"/>
      <c r="DV142" s="394"/>
      <c r="DW142" s="394"/>
      <c r="DX142" s="464"/>
      <c r="DY142" s="465"/>
      <c r="DZ142" s="394"/>
      <c r="EA142" s="394"/>
      <c r="EB142" s="394"/>
      <c r="EC142" s="394"/>
      <c r="ED142" s="394"/>
      <c r="EE142" s="394"/>
      <c r="EF142" s="394"/>
      <c r="EG142" s="462"/>
      <c r="EH142" s="462"/>
      <c r="EI142" s="462"/>
      <c r="EJ142" s="394"/>
      <c r="EK142" s="394"/>
      <c r="EL142" s="394"/>
      <c r="EM142" s="394"/>
      <c r="EN142" s="394"/>
      <c r="EO142" s="394"/>
      <c r="EP142" s="394"/>
      <c r="EQ142" s="394"/>
      <c r="ER142" s="394"/>
      <c r="ES142" s="394"/>
      <c r="ET142" s="394"/>
      <c r="EU142" s="394"/>
      <c r="EV142" s="394"/>
      <c r="EW142" s="394"/>
      <c r="EX142" s="394"/>
      <c r="EY142" s="394"/>
      <c r="EZ142" s="466"/>
      <c r="FB142" s="467"/>
    </row>
    <row r="143" spans="1:158" s="468" customFormat="1" ht="22.5" customHeight="1">
      <c r="A143" s="812" t="s">
        <v>122</v>
      </c>
      <c r="B143" s="813"/>
      <c r="C143" s="813"/>
      <c r="D143" s="813"/>
      <c r="E143" s="813"/>
      <c r="F143" s="813"/>
      <c r="G143" s="814"/>
      <c r="H143" s="478">
        <v>7</v>
      </c>
      <c r="I143" s="478">
        <v>1</v>
      </c>
      <c r="J143" s="478">
        <v>25</v>
      </c>
      <c r="K143" s="478">
        <v>1</v>
      </c>
      <c r="L143" s="478">
        <v>35</v>
      </c>
      <c r="M143" s="478">
        <v>1</v>
      </c>
      <c r="N143" s="478">
        <v>37</v>
      </c>
      <c r="O143" s="478">
        <v>1</v>
      </c>
      <c r="P143" s="478">
        <v>36</v>
      </c>
      <c r="Q143" s="478">
        <v>1</v>
      </c>
      <c r="R143" s="478">
        <v>32</v>
      </c>
      <c r="S143" s="478">
        <v>1</v>
      </c>
      <c r="T143" s="478">
        <v>24</v>
      </c>
      <c r="U143" s="478">
        <v>1</v>
      </c>
      <c r="V143" s="478">
        <v>34</v>
      </c>
      <c r="W143" s="478">
        <v>1</v>
      </c>
      <c r="X143" s="478">
        <v>0</v>
      </c>
      <c r="Y143" s="478">
        <v>0</v>
      </c>
      <c r="Z143" s="478">
        <v>0</v>
      </c>
      <c r="AA143" s="478">
        <v>0</v>
      </c>
      <c r="AB143" s="478">
        <v>0</v>
      </c>
      <c r="AC143" s="478">
        <v>0</v>
      </c>
      <c r="AD143" s="478">
        <f t="shared" ref="AD143:AT143" si="161">SUM(AD12:AD136)</f>
        <v>0</v>
      </c>
      <c r="AE143" s="478">
        <f t="shared" si="161"/>
        <v>0</v>
      </c>
      <c r="AF143" s="478">
        <f t="shared" si="161"/>
        <v>0</v>
      </c>
      <c r="AG143" s="478">
        <f t="shared" si="161"/>
        <v>0</v>
      </c>
      <c r="AH143" s="478">
        <f t="shared" si="161"/>
        <v>0</v>
      </c>
      <c r="AI143" s="478">
        <f t="shared" si="161"/>
        <v>0</v>
      </c>
      <c r="AJ143" s="478">
        <f t="shared" si="161"/>
        <v>19909</v>
      </c>
      <c r="AK143" s="478">
        <f t="shared" si="161"/>
        <v>1036</v>
      </c>
      <c r="AL143" s="478">
        <f t="shared" si="161"/>
        <v>213</v>
      </c>
      <c r="AM143" s="478">
        <f t="shared" si="161"/>
        <v>2147</v>
      </c>
      <c r="AN143" s="478">
        <f t="shared" si="161"/>
        <v>2360</v>
      </c>
      <c r="AO143" s="478">
        <f t="shared" si="161"/>
        <v>126</v>
      </c>
      <c r="AP143" s="478">
        <f t="shared" si="161"/>
        <v>1085</v>
      </c>
      <c r="AQ143" s="478">
        <f t="shared" si="161"/>
        <v>1211</v>
      </c>
      <c r="AR143" s="478">
        <f t="shared" si="161"/>
        <v>87</v>
      </c>
      <c r="AS143" s="478">
        <f t="shared" si="161"/>
        <v>1062</v>
      </c>
      <c r="AT143" s="478">
        <f t="shared" si="161"/>
        <v>1149</v>
      </c>
      <c r="AU143" s="479">
        <f>SUM(AT143)/AQ143*100</f>
        <v>94.880264244426087</v>
      </c>
      <c r="AV143" s="478">
        <f>SUM(AV12:AV136)</f>
        <v>45</v>
      </c>
      <c r="AW143" s="478">
        <f>SUM(AW12:AW136)</f>
        <v>20</v>
      </c>
      <c r="AX143" s="478">
        <f>SUM(AX12:AX136)</f>
        <v>10</v>
      </c>
      <c r="AY143" s="478">
        <f>SUM(AY12:AY136)</f>
        <v>10</v>
      </c>
      <c r="AZ143" s="478">
        <f>SUM(AZ12:AZ136)</f>
        <v>1104</v>
      </c>
      <c r="BA143" s="479">
        <f>SUM(AZ143)/AQ143*100</f>
        <v>91.164327002477293</v>
      </c>
      <c r="BC143" s="469"/>
      <c r="BD143" s="469"/>
      <c r="BE143" s="469"/>
      <c r="BF143" s="415"/>
      <c r="BG143" s="415"/>
      <c r="BH143" s="415"/>
      <c r="BI143" s="415"/>
      <c r="BJ143" s="415"/>
      <c r="BK143" s="415"/>
      <c r="BL143" s="415"/>
      <c r="BM143" s="415"/>
      <c r="BN143" s="415"/>
      <c r="BO143" s="415"/>
      <c r="BP143" s="415"/>
      <c r="BQ143" s="415"/>
      <c r="BR143" s="415"/>
      <c r="BS143" s="415"/>
      <c r="BT143" s="415"/>
      <c r="BU143" s="415"/>
      <c r="BV143" s="415"/>
      <c r="BW143" s="415"/>
      <c r="BX143" s="415"/>
      <c r="BY143" s="415"/>
      <c r="BZ143" s="415"/>
      <c r="CA143" s="415"/>
      <c r="CB143" s="415"/>
      <c r="CC143" s="415"/>
      <c r="CD143" s="415"/>
      <c r="CE143" s="415"/>
      <c r="CF143" s="415"/>
      <c r="CG143" s="415"/>
      <c r="CH143" s="415"/>
      <c r="CI143" s="415"/>
      <c r="CJ143" s="415"/>
      <c r="CK143" s="415"/>
      <c r="CL143" s="395"/>
      <c r="CM143" s="395"/>
      <c r="CN143" s="395"/>
      <c r="CO143" s="395"/>
      <c r="CP143" s="395"/>
      <c r="CQ143" s="395"/>
      <c r="CR143" s="395"/>
      <c r="CS143" s="395"/>
      <c r="CT143" s="395"/>
      <c r="CU143" s="395"/>
      <c r="CV143" s="395"/>
      <c r="CW143" s="395"/>
      <c r="CX143" s="395"/>
      <c r="CY143" s="395"/>
      <c r="CZ143" s="395"/>
      <c r="DA143" s="395"/>
      <c r="DB143" s="395"/>
      <c r="DC143" s="395"/>
      <c r="DD143" s="395"/>
      <c r="DE143" s="395"/>
      <c r="DF143" s="395"/>
      <c r="DG143" s="395"/>
      <c r="DH143" s="395"/>
      <c r="DI143" s="395"/>
      <c r="DJ143" s="395"/>
      <c r="DK143" s="395"/>
      <c r="DL143" s="395"/>
      <c r="DM143" s="395"/>
      <c r="DN143" s="395"/>
      <c r="DO143" s="395"/>
      <c r="DP143" s="395"/>
      <c r="DQ143" s="395"/>
      <c r="DR143" s="395"/>
      <c r="DS143" s="395"/>
      <c r="DT143" s="395"/>
      <c r="DU143" s="395"/>
      <c r="DV143" s="395"/>
      <c r="DW143" s="395"/>
      <c r="DX143" s="395"/>
      <c r="DY143" s="395"/>
      <c r="DZ143" s="395"/>
      <c r="EA143" s="395"/>
      <c r="EB143" s="395"/>
      <c r="EC143" s="395"/>
      <c r="ED143" s="395"/>
      <c r="EE143" s="395"/>
      <c r="EF143" s="395"/>
      <c r="EG143" s="395"/>
      <c r="EH143" s="395"/>
      <c r="EI143" s="395"/>
      <c r="EJ143" s="395"/>
      <c r="EK143" s="395"/>
      <c r="EL143" s="395"/>
      <c r="EM143" s="395"/>
      <c r="EN143" s="395"/>
      <c r="EO143" s="395"/>
      <c r="EP143" s="395"/>
      <c r="EQ143" s="395"/>
      <c r="ER143" s="395"/>
      <c r="ES143" s="395"/>
      <c r="ET143" s="395"/>
      <c r="EU143" s="395"/>
      <c r="EV143" s="395"/>
      <c r="EW143" s="395"/>
      <c r="EX143" s="395"/>
      <c r="EY143" s="395"/>
      <c r="EZ143" s="395"/>
      <c r="FA143" s="395"/>
      <c r="FB143" s="395"/>
    </row>
    <row r="144" spans="1:158" ht="9.75" customHeight="1">
      <c r="BF144" s="469"/>
      <c r="BG144" s="469"/>
      <c r="BH144" s="469"/>
      <c r="BI144" s="469"/>
      <c r="BJ144" s="469"/>
      <c r="BK144" s="469"/>
      <c r="BL144" s="469"/>
      <c r="BM144" s="469"/>
      <c r="BN144" s="469"/>
      <c r="BO144" s="469"/>
      <c r="BP144" s="469"/>
      <c r="BQ144" s="469"/>
      <c r="BR144" s="469"/>
      <c r="BS144" s="469"/>
      <c r="BT144" s="469"/>
      <c r="BU144" s="469"/>
      <c r="BV144" s="469"/>
      <c r="BW144" s="469"/>
      <c r="BX144" s="469"/>
      <c r="BY144" s="469"/>
      <c r="BZ144" s="469"/>
      <c r="CA144" s="469"/>
      <c r="CB144" s="469"/>
      <c r="CC144" s="469"/>
      <c r="CD144" s="469"/>
      <c r="CE144" s="469"/>
      <c r="CF144" s="469"/>
      <c r="CG144" s="469"/>
      <c r="CH144" s="469"/>
      <c r="CI144" s="469"/>
      <c r="CJ144" s="469"/>
      <c r="CK144" s="469"/>
      <c r="CL144" s="468"/>
      <c r="CM144" s="468"/>
      <c r="CN144" s="468"/>
      <c r="CO144" s="468"/>
      <c r="CP144" s="468"/>
      <c r="CQ144" s="468"/>
      <c r="CR144" s="468"/>
      <c r="CS144" s="468"/>
      <c r="CT144" s="468"/>
      <c r="CU144" s="468"/>
      <c r="CV144" s="468"/>
      <c r="CW144" s="468"/>
      <c r="CX144" s="468"/>
      <c r="CY144" s="468"/>
      <c r="CZ144" s="468"/>
      <c r="DA144" s="468"/>
      <c r="DB144" s="468"/>
      <c r="DC144" s="468"/>
      <c r="DD144" s="468"/>
      <c r="DE144" s="468"/>
      <c r="DF144" s="468"/>
      <c r="DG144" s="468"/>
      <c r="DH144" s="468"/>
      <c r="DI144" s="468"/>
      <c r="DJ144" s="468"/>
      <c r="DK144" s="468"/>
      <c r="DL144" s="468"/>
      <c r="DM144" s="468"/>
      <c r="DN144" s="468"/>
      <c r="DO144" s="468"/>
      <c r="DP144" s="468"/>
      <c r="DQ144" s="468"/>
      <c r="DR144" s="468"/>
      <c r="DS144" s="468"/>
      <c r="DT144" s="468"/>
      <c r="DU144" s="468"/>
      <c r="DV144" s="468"/>
      <c r="DW144" s="468"/>
      <c r="DX144" s="468"/>
      <c r="DY144" s="468"/>
      <c r="DZ144" s="468"/>
      <c r="EA144" s="468"/>
      <c r="EB144" s="468"/>
      <c r="EC144" s="468"/>
      <c r="ED144" s="468"/>
      <c r="EE144" s="468"/>
      <c r="EF144" s="468"/>
      <c r="EG144" s="468"/>
      <c r="EH144" s="468"/>
      <c r="EI144" s="468"/>
      <c r="EJ144" s="468"/>
      <c r="EK144" s="468"/>
      <c r="EL144" s="468"/>
      <c r="EM144" s="468"/>
      <c r="EN144" s="468"/>
      <c r="EO144" s="468"/>
      <c r="EP144" s="468"/>
      <c r="EQ144" s="468"/>
      <c r="ER144" s="468"/>
      <c r="ES144" s="468"/>
      <c r="ET144" s="468"/>
      <c r="EU144" s="468"/>
      <c r="EV144" s="468"/>
      <c r="EW144" s="468"/>
      <c r="EX144" s="468"/>
      <c r="EY144" s="468"/>
      <c r="EZ144" s="468"/>
      <c r="FA144" s="468"/>
      <c r="FB144" s="468"/>
    </row>
    <row r="145" spans="1:158">
      <c r="A145" s="470" t="s">
        <v>486</v>
      </c>
    </row>
    <row r="146" spans="1:158">
      <c r="A146" s="471" t="s">
        <v>4</v>
      </c>
      <c r="B146" s="385" t="s">
        <v>81</v>
      </c>
    </row>
    <row r="147" spans="1:158">
      <c r="A147" s="471" t="s">
        <v>12</v>
      </c>
      <c r="B147" s="385" t="s">
        <v>44</v>
      </c>
    </row>
    <row r="148" spans="1:158">
      <c r="A148" s="471" t="s">
        <v>16</v>
      </c>
      <c r="B148" s="385" t="s">
        <v>90</v>
      </c>
    </row>
    <row r="149" spans="1:158">
      <c r="A149" s="472"/>
      <c r="B149" s="473" t="s">
        <v>487</v>
      </c>
      <c r="C149" s="473" t="s">
        <v>488</v>
      </c>
      <c r="D149" s="473"/>
      <c r="H149" s="473"/>
      <c r="N149" s="473"/>
      <c r="X149" s="473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P149" s="392"/>
      <c r="AQ149" s="392"/>
    </row>
    <row r="150" spans="1:158">
      <c r="A150" s="471" t="s">
        <v>23</v>
      </c>
      <c r="B150" s="385" t="s">
        <v>91</v>
      </c>
    </row>
    <row r="151" spans="1:158">
      <c r="A151" s="472"/>
      <c r="B151" s="385" t="s">
        <v>489</v>
      </c>
      <c r="C151" s="385" t="s">
        <v>490</v>
      </c>
      <c r="G151" s="385" t="s">
        <v>491</v>
      </c>
      <c r="N151" s="385" t="s">
        <v>492</v>
      </c>
      <c r="S151" s="385" t="s">
        <v>493</v>
      </c>
      <c r="Z151" s="385" t="s">
        <v>173</v>
      </c>
      <c r="AH151" s="385" t="s">
        <v>175</v>
      </c>
      <c r="AK151" s="395"/>
      <c r="AN151" s="385" t="s">
        <v>494</v>
      </c>
    </row>
    <row r="152" spans="1:158">
      <c r="A152" s="474" t="s">
        <v>82</v>
      </c>
      <c r="B152" s="473" t="s">
        <v>495</v>
      </c>
    </row>
    <row r="153" spans="1:158">
      <c r="A153" s="474" t="s">
        <v>83</v>
      </c>
      <c r="B153" s="473" t="s">
        <v>496</v>
      </c>
      <c r="AU153" s="385"/>
      <c r="BA153" s="385"/>
    </row>
    <row r="154" spans="1:158">
      <c r="A154" s="474" t="s">
        <v>84</v>
      </c>
      <c r="B154" s="473" t="s">
        <v>497</v>
      </c>
      <c r="X154" s="471" t="s">
        <v>65</v>
      </c>
      <c r="Y154" s="385" t="s">
        <v>86</v>
      </c>
      <c r="AU154" s="385"/>
      <c r="BA154" s="385"/>
    </row>
    <row r="155" spans="1:158">
      <c r="A155" s="475" t="s">
        <v>498</v>
      </c>
      <c r="X155" s="471" t="s">
        <v>70</v>
      </c>
      <c r="Y155" s="385" t="s">
        <v>87</v>
      </c>
      <c r="AU155" s="385"/>
      <c r="BA155" s="385"/>
    </row>
    <row r="156" spans="1:158">
      <c r="A156" s="473" t="s">
        <v>499</v>
      </c>
      <c r="X156" s="475" t="s">
        <v>500</v>
      </c>
      <c r="AU156" s="385"/>
      <c r="BA156" s="385"/>
    </row>
    <row r="157" spans="1:158">
      <c r="A157" s="473" t="s">
        <v>501</v>
      </c>
      <c r="X157" s="473" t="s">
        <v>502</v>
      </c>
      <c r="AU157" s="385"/>
      <c r="BA157" s="385"/>
    </row>
    <row r="158" spans="1:158" ht="21" customHeight="1">
      <c r="A158" s="475" t="s">
        <v>97</v>
      </c>
      <c r="AU158" s="385"/>
      <c r="BA158" s="385"/>
    </row>
    <row r="159" spans="1:158" s="394" customFormat="1">
      <c r="A159" s="456"/>
      <c r="B159" s="456"/>
      <c r="C159" s="456"/>
      <c r="D159" s="456"/>
      <c r="E159" s="456"/>
      <c r="F159" s="456"/>
      <c r="G159" s="456"/>
      <c r="H159" s="456"/>
      <c r="I159" s="456"/>
      <c r="J159" s="456"/>
      <c r="K159" s="456"/>
      <c r="L159" s="456"/>
      <c r="M159" s="456"/>
      <c r="N159" s="456"/>
      <c r="O159" s="456"/>
      <c r="P159" s="456"/>
      <c r="Q159" s="456"/>
      <c r="R159" s="456"/>
      <c r="S159" s="456"/>
      <c r="T159" s="456"/>
      <c r="U159" s="456"/>
      <c r="V159" s="456"/>
      <c r="W159" s="456"/>
      <c r="X159" s="456"/>
      <c r="Y159" s="456"/>
      <c r="Z159" s="456"/>
      <c r="AA159" s="456"/>
      <c r="AB159" s="456"/>
      <c r="AC159" s="456"/>
      <c r="AD159" s="456"/>
      <c r="AE159" s="456"/>
      <c r="AF159" s="456"/>
      <c r="AG159" s="456"/>
      <c r="AH159" s="456"/>
      <c r="AI159" s="456"/>
      <c r="AJ159" s="456"/>
      <c r="AK159" s="456"/>
      <c r="AL159" s="456"/>
      <c r="AM159" s="456"/>
      <c r="AN159" s="456"/>
      <c r="AO159" s="456"/>
      <c r="AP159" s="456"/>
      <c r="AQ159" s="456"/>
      <c r="AR159" s="456"/>
      <c r="AS159" s="456"/>
      <c r="AT159" s="456"/>
      <c r="AU159" s="415"/>
      <c r="AV159" s="456"/>
      <c r="AW159" s="456"/>
      <c r="AX159" s="456"/>
      <c r="AY159" s="456"/>
      <c r="AZ159" s="456"/>
      <c r="BA159" s="415"/>
      <c r="CL159" s="392"/>
      <c r="CM159" s="392"/>
      <c r="CN159" s="392"/>
      <c r="CO159" s="392"/>
      <c r="CP159" s="392"/>
      <c r="CQ159" s="392"/>
      <c r="CR159" s="392"/>
      <c r="CS159" s="392"/>
      <c r="CT159" s="392"/>
      <c r="CU159" s="392"/>
      <c r="CV159" s="392"/>
      <c r="CW159" s="392"/>
      <c r="CX159" s="392"/>
      <c r="CY159" s="392"/>
      <c r="CZ159" s="392"/>
      <c r="DA159" s="392"/>
      <c r="DB159" s="392"/>
      <c r="DC159" s="392"/>
      <c r="DD159" s="392"/>
      <c r="DE159" s="392"/>
      <c r="DF159" s="392"/>
      <c r="DG159" s="392"/>
      <c r="DH159" s="392"/>
      <c r="DI159" s="392"/>
      <c r="DJ159" s="392"/>
      <c r="DK159" s="392"/>
      <c r="DL159" s="392"/>
      <c r="DM159" s="392"/>
      <c r="DN159" s="392"/>
      <c r="DO159" s="392"/>
      <c r="DP159" s="392"/>
      <c r="DQ159" s="392"/>
      <c r="DR159" s="392"/>
      <c r="DS159" s="392"/>
      <c r="DT159" s="392"/>
      <c r="DU159" s="392"/>
      <c r="DV159" s="392"/>
      <c r="DW159" s="392"/>
      <c r="DX159" s="392"/>
      <c r="DY159" s="392"/>
      <c r="DZ159" s="392"/>
      <c r="EA159" s="392"/>
      <c r="EB159" s="392"/>
      <c r="EC159" s="392"/>
      <c r="ED159" s="392"/>
      <c r="EE159" s="392"/>
      <c r="EF159" s="392"/>
      <c r="EG159" s="392"/>
      <c r="EH159" s="392"/>
      <c r="EI159" s="392"/>
      <c r="EJ159" s="392"/>
      <c r="EK159" s="392"/>
      <c r="EL159" s="392"/>
      <c r="EM159" s="392"/>
      <c r="EN159" s="392"/>
      <c r="EO159" s="392"/>
      <c r="EP159" s="392"/>
      <c r="EQ159" s="392"/>
      <c r="ER159" s="392"/>
      <c r="ES159" s="392"/>
      <c r="ET159" s="392"/>
      <c r="EU159" s="392"/>
      <c r="EV159" s="392"/>
      <c r="EW159" s="392"/>
      <c r="EX159" s="392"/>
      <c r="EY159" s="392"/>
      <c r="EZ159" s="392"/>
      <c r="FA159" s="392"/>
      <c r="FB159" s="392"/>
    </row>
    <row r="160" spans="1:158" s="394" customFormat="1">
      <c r="A160" s="456"/>
      <c r="B160" s="456"/>
      <c r="C160" s="456"/>
      <c r="D160" s="456"/>
      <c r="E160" s="456"/>
      <c r="F160" s="456"/>
      <c r="G160" s="456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456"/>
      <c r="W160" s="456"/>
      <c r="X160" s="456"/>
      <c r="Y160" s="456"/>
      <c r="Z160" s="456"/>
      <c r="AA160" s="456"/>
      <c r="AB160" s="456"/>
      <c r="AC160" s="456"/>
      <c r="AD160" s="456"/>
      <c r="AE160" s="456"/>
      <c r="AF160" s="456"/>
      <c r="AG160" s="456"/>
      <c r="AH160" s="456"/>
      <c r="AI160" s="456"/>
      <c r="AJ160" s="456"/>
      <c r="AK160" s="456"/>
      <c r="AL160" s="456"/>
      <c r="AM160" s="456"/>
      <c r="AN160" s="456"/>
      <c r="AO160" s="456"/>
      <c r="AP160" s="456"/>
      <c r="AQ160" s="456"/>
      <c r="AR160" s="456"/>
      <c r="AS160" s="456"/>
      <c r="AT160" s="456"/>
      <c r="AU160" s="415"/>
      <c r="AV160" s="456"/>
      <c r="AW160" s="456"/>
      <c r="AX160" s="456"/>
      <c r="AY160" s="456"/>
      <c r="AZ160" s="456"/>
      <c r="BA160" s="415"/>
    </row>
    <row r="161" spans="1:53" s="394" customFormat="1">
      <c r="A161" s="456"/>
      <c r="C161" s="456"/>
      <c r="D161" s="456"/>
      <c r="E161" s="456"/>
      <c r="F161" s="456"/>
      <c r="G161" s="456"/>
      <c r="H161" s="392"/>
      <c r="I161" s="392"/>
      <c r="J161" s="392"/>
      <c r="K161" s="392"/>
      <c r="L161" s="392"/>
      <c r="M161" s="392"/>
      <c r="N161" s="392"/>
      <c r="O161" s="392"/>
      <c r="P161" s="392"/>
      <c r="Q161" s="392"/>
      <c r="R161" s="392"/>
      <c r="S161" s="392"/>
      <c r="T161" s="392"/>
      <c r="U161" s="392"/>
      <c r="V161" s="456"/>
      <c r="W161" s="456"/>
      <c r="X161" s="456"/>
      <c r="Y161" s="456"/>
      <c r="Z161" s="456"/>
      <c r="AA161" s="456"/>
      <c r="AB161" s="456"/>
      <c r="AC161" s="456"/>
      <c r="AD161" s="456"/>
      <c r="AE161" s="456"/>
      <c r="AF161" s="456"/>
      <c r="AG161" s="456"/>
      <c r="AH161" s="456"/>
      <c r="AI161" s="456"/>
      <c r="AJ161" s="456"/>
      <c r="AK161" s="456"/>
      <c r="AL161" s="456"/>
      <c r="AM161" s="456"/>
      <c r="AN161" s="456"/>
      <c r="AO161" s="456"/>
      <c r="AP161" s="456"/>
      <c r="AQ161" s="456"/>
      <c r="AR161" s="456"/>
      <c r="AS161" s="456"/>
      <c r="AT161" s="456"/>
      <c r="AU161" s="415"/>
      <c r="AV161" s="456"/>
      <c r="AW161" s="456"/>
      <c r="AX161" s="456"/>
      <c r="AY161" s="456"/>
      <c r="AZ161" s="456"/>
      <c r="BA161" s="415"/>
    </row>
    <row r="162" spans="1:53" s="394" customFormat="1">
      <c r="A162" s="456"/>
      <c r="B162" s="456"/>
      <c r="C162" s="456"/>
      <c r="D162" s="456"/>
      <c r="E162" s="456"/>
      <c r="F162" s="456"/>
      <c r="G162" s="456"/>
      <c r="H162" s="392"/>
      <c r="I162" s="392"/>
      <c r="J162" s="392"/>
      <c r="K162" s="392"/>
      <c r="L162" s="392"/>
      <c r="M162" s="392"/>
      <c r="N162" s="392"/>
      <c r="O162" s="392"/>
      <c r="P162" s="392"/>
      <c r="Q162" s="392"/>
      <c r="R162" s="392"/>
      <c r="S162" s="392"/>
      <c r="T162" s="392"/>
      <c r="U162" s="392"/>
      <c r="V162" s="456"/>
      <c r="W162" s="456"/>
      <c r="X162" s="456"/>
      <c r="Y162" s="456"/>
      <c r="Z162" s="456"/>
      <c r="AA162" s="456"/>
      <c r="AB162" s="456"/>
      <c r="AC162" s="456"/>
      <c r="AD162" s="456"/>
      <c r="AE162" s="456"/>
      <c r="AF162" s="456"/>
      <c r="AG162" s="456"/>
      <c r="AH162" s="456"/>
      <c r="AI162" s="456"/>
      <c r="AJ162" s="456"/>
      <c r="AK162" s="456"/>
      <c r="AL162" s="456"/>
      <c r="AM162" s="456"/>
      <c r="AN162" s="456"/>
      <c r="AO162" s="456"/>
      <c r="AP162" s="456"/>
      <c r="AQ162" s="456"/>
      <c r="AR162" s="456"/>
      <c r="AS162" s="456"/>
      <c r="AT162" s="456"/>
      <c r="AU162" s="415"/>
      <c r="AV162" s="456"/>
      <c r="AW162" s="456"/>
      <c r="AX162" s="456"/>
      <c r="AY162" s="456"/>
      <c r="AZ162" s="456"/>
      <c r="BA162" s="415"/>
    </row>
    <row r="163" spans="1:53" s="394" customFormat="1">
      <c r="A163" s="456"/>
      <c r="B163" s="456"/>
      <c r="C163" s="456"/>
      <c r="D163" s="456"/>
      <c r="E163" s="456"/>
      <c r="F163" s="456"/>
      <c r="G163" s="456"/>
      <c r="H163" s="456"/>
      <c r="I163" s="456"/>
      <c r="J163" s="456"/>
      <c r="K163" s="456"/>
      <c r="L163" s="456"/>
      <c r="M163" s="456"/>
      <c r="N163" s="456"/>
      <c r="O163" s="456"/>
      <c r="P163" s="456"/>
      <c r="Q163" s="456"/>
      <c r="R163" s="456"/>
      <c r="S163" s="456"/>
      <c r="T163" s="456"/>
      <c r="U163" s="456"/>
      <c r="V163" s="456"/>
      <c r="W163" s="456"/>
      <c r="X163" s="456"/>
      <c r="Y163" s="456"/>
      <c r="Z163" s="456"/>
      <c r="AA163" s="456"/>
      <c r="AB163" s="456"/>
      <c r="AC163" s="456"/>
      <c r="AD163" s="456"/>
      <c r="AE163" s="456"/>
      <c r="AF163" s="456"/>
      <c r="AG163" s="456"/>
      <c r="AH163" s="456"/>
      <c r="AI163" s="456"/>
      <c r="AJ163" s="456"/>
      <c r="AK163" s="456"/>
      <c r="AL163" s="456"/>
      <c r="AM163" s="456"/>
      <c r="AN163" s="456"/>
      <c r="AO163" s="456"/>
      <c r="AP163" s="456"/>
      <c r="AQ163" s="456"/>
      <c r="AR163" s="456"/>
      <c r="AS163" s="456"/>
      <c r="AT163" s="456"/>
      <c r="AU163" s="415"/>
      <c r="AV163" s="456"/>
      <c r="AW163" s="456"/>
      <c r="AX163" s="456"/>
      <c r="AY163" s="456"/>
      <c r="AZ163" s="456"/>
      <c r="BA163" s="415"/>
    </row>
    <row r="164" spans="1:53" s="394" customFormat="1">
      <c r="A164" s="456"/>
      <c r="B164" s="456"/>
      <c r="C164" s="456"/>
      <c r="D164" s="456"/>
      <c r="E164" s="456"/>
      <c r="F164" s="456"/>
      <c r="G164" s="456"/>
      <c r="H164" s="456"/>
      <c r="I164" s="456"/>
      <c r="J164" s="456"/>
      <c r="K164" s="456"/>
      <c r="L164" s="456"/>
      <c r="M164" s="456"/>
      <c r="N164" s="456"/>
      <c r="O164" s="456"/>
      <c r="P164" s="456"/>
      <c r="Q164" s="456"/>
      <c r="R164" s="456"/>
      <c r="S164" s="456"/>
      <c r="T164" s="456"/>
      <c r="U164" s="456"/>
      <c r="V164" s="456"/>
      <c r="W164" s="456"/>
      <c r="X164" s="456"/>
      <c r="Y164" s="456"/>
      <c r="Z164" s="456"/>
      <c r="AA164" s="456"/>
      <c r="AB164" s="456"/>
      <c r="AC164" s="456"/>
      <c r="AD164" s="456"/>
      <c r="AE164" s="456"/>
      <c r="AF164" s="456"/>
      <c r="AG164" s="456"/>
      <c r="AH164" s="456"/>
      <c r="AI164" s="456"/>
      <c r="AJ164" s="456"/>
      <c r="AK164" s="456"/>
      <c r="AL164" s="456"/>
      <c r="AM164" s="456"/>
      <c r="AN164" s="456"/>
      <c r="AO164" s="456"/>
      <c r="AP164" s="456"/>
      <c r="AQ164" s="456"/>
      <c r="AR164" s="456"/>
      <c r="AS164" s="456"/>
      <c r="AT164" s="456"/>
      <c r="AU164" s="415"/>
      <c r="AV164" s="456"/>
      <c r="AW164" s="456"/>
      <c r="AX164" s="456"/>
      <c r="AY164" s="456"/>
      <c r="AZ164" s="456"/>
      <c r="BA164" s="415"/>
    </row>
    <row r="165" spans="1:53" s="394" customFormat="1">
      <c r="A165" s="456"/>
      <c r="B165" s="456"/>
      <c r="C165" s="456"/>
      <c r="D165" s="456"/>
      <c r="E165" s="456"/>
      <c r="F165" s="456"/>
      <c r="G165" s="456"/>
      <c r="H165" s="456"/>
      <c r="I165" s="456"/>
      <c r="J165" s="456"/>
      <c r="K165" s="456"/>
      <c r="L165" s="456"/>
      <c r="M165" s="456"/>
      <c r="N165" s="456"/>
      <c r="O165" s="456"/>
      <c r="P165" s="456"/>
      <c r="Q165" s="456"/>
      <c r="R165" s="456"/>
      <c r="S165" s="456"/>
      <c r="T165" s="456"/>
      <c r="U165" s="456"/>
      <c r="V165" s="456"/>
      <c r="W165" s="456"/>
      <c r="X165" s="456"/>
      <c r="Y165" s="456"/>
      <c r="Z165" s="456"/>
      <c r="AA165" s="456"/>
      <c r="AB165" s="456"/>
      <c r="AC165" s="456"/>
      <c r="AD165" s="456"/>
      <c r="AE165" s="456"/>
      <c r="AF165" s="456"/>
      <c r="AG165" s="456"/>
      <c r="AH165" s="456"/>
      <c r="AI165" s="456"/>
      <c r="AJ165" s="456"/>
      <c r="AK165" s="456"/>
      <c r="AL165" s="456"/>
      <c r="AM165" s="456"/>
      <c r="AN165" s="456"/>
      <c r="AO165" s="456"/>
      <c r="AP165" s="456"/>
      <c r="AQ165" s="456"/>
      <c r="AR165" s="456"/>
      <c r="AS165" s="456"/>
      <c r="AT165" s="456"/>
      <c r="AU165" s="415"/>
      <c r="AV165" s="456"/>
      <c r="AW165" s="456"/>
      <c r="AX165" s="456"/>
      <c r="AY165" s="456"/>
      <c r="AZ165" s="456"/>
      <c r="BA165" s="415"/>
    </row>
    <row r="166" spans="1:53" s="394" customFormat="1">
      <c r="A166" s="456"/>
      <c r="B166" s="456"/>
      <c r="C166" s="456"/>
      <c r="D166" s="456"/>
      <c r="E166" s="456"/>
      <c r="F166" s="456"/>
      <c r="G166" s="456"/>
      <c r="H166" s="456"/>
      <c r="I166" s="456"/>
      <c r="J166" s="456"/>
      <c r="K166" s="456"/>
      <c r="L166" s="456"/>
      <c r="M166" s="456"/>
      <c r="N166" s="456"/>
      <c r="O166" s="456"/>
      <c r="P166" s="456"/>
      <c r="Q166" s="456"/>
      <c r="R166" s="456"/>
      <c r="S166" s="456"/>
      <c r="T166" s="456"/>
      <c r="U166" s="456"/>
      <c r="V166" s="456"/>
      <c r="W166" s="456"/>
      <c r="X166" s="456"/>
      <c r="Y166" s="456"/>
      <c r="Z166" s="456"/>
      <c r="AA166" s="456"/>
      <c r="AB166" s="456"/>
      <c r="AC166" s="456"/>
      <c r="AD166" s="456"/>
      <c r="AE166" s="456"/>
      <c r="AF166" s="456"/>
      <c r="AG166" s="456"/>
      <c r="AH166" s="456"/>
      <c r="AI166" s="456"/>
      <c r="AJ166" s="456"/>
      <c r="AK166" s="456"/>
      <c r="AL166" s="456"/>
      <c r="AM166" s="456"/>
      <c r="AN166" s="456"/>
      <c r="AO166" s="456"/>
      <c r="AP166" s="456"/>
      <c r="AQ166" s="456"/>
      <c r="AR166" s="456"/>
      <c r="AS166" s="456"/>
      <c r="AT166" s="456"/>
      <c r="AU166" s="415"/>
      <c r="AV166" s="456"/>
      <c r="AW166" s="456"/>
      <c r="AX166" s="456"/>
      <c r="AY166" s="456"/>
      <c r="AZ166" s="456"/>
      <c r="BA166" s="415"/>
    </row>
    <row r="167" spans="1:53" s="394" customFormat="1">
      <c r="A167" s="456"/>
      <c r="B167" s="456"/>
      <c r="C167" s="456"/>
      <c r="D167" s="456"/>
      <c r="E167" s="456"/>
      <c r="F167" s="456"/>
      <c r="G167" s="456"/>
      <c r="H167" s="456"/>
      <c r="I167" s="456"/>
      <c r="J167" s="456"/>
      <c r="K167" s="456"/>
      <c r="L167" s="456"/>
      <c r="M167" s="456"/>
      <c r="N167" s="456"/>
      <c r="O167" s="456"/>
      <c r="P167" s="456"/>
      <c r="Q167" s="456"/>
      <c r="R167" s="456"/>
      <c r="S167" s="456"/>
      <c r="T167" s="456"/>
      <c r="U167" s="456"/>
      <c r="V167" s="456"/>
      <c r="W167" s="456"/>
      <c r="X167" s="456"/>
      <c r="Y167" s="456"/>
      <c r="Z167" s="456"/>
      <c r="AA167" s="456"/>
      <c r="AB167" s="456"/>
      <c r="AC167" s="456"/>
      <c r="AD167" s="456"/>
      <c r="AE167" s="456"/>
      <c r="AF167" s="456"/>
      <c r="AG167" s="456"/>
      <c r="AH167" s="456"/>
      <c r="AI167" s="456"/>
      <c r="AJ167" s="456"/>
      <c r="AK167" s="456"/>
      <c r="AL167" s="456"/>
      <c r="AM167" s="456"/>
      <c r="AN167" s="456"/>
      <c r="AO167" s="456"/>
      <c r="AP167" s="456"/>
      <c r="AQ167" s="456"/>
      <c r="AR167" s="456"/>
      <c r="AS167" s="456"/>
      <c r="AT167" s="456"/>
      <c r="AU167" s="415"/>
      <c r="AV167" s="456"/>
      <c r="AW167" s="456"/>
      <c r="AX167" s="456"/>
      <c r="AY167" s="456"/>
      <c r="AZ167" s="456"/>
      <c r="BA167" s="415"/>
    </row>
    <row r="168" spans="1:53" s="394" customFormat="1">
      <c r="A168" s="456"/>
      <c r="B168" s="456"/>
      <c r="C168" s="456"/>
      <c r="D168" s="456"/>
      <c r="E168" s="456"/>
      <c r="F168" s="456"/>
      <c r="G168" s="456"/>
      <c r="H168" s="456"/>
      <c r="I168" s="456"/>
      <c r="J168" s="456"/>
      <c r="K168" s="456"/>
      <c r="L168" s="456"/>
      <c r="M168" s="456"/>
      <c r="N168" s="456"/>
      <c r="O168" s="456"/>
      <c r="P168" s="456"/>
      <c r="Q168" s="456"/>
      <c r="R168" s="456"/>
      <c r="S168" s="456"/>
      <c r="T168" s="456"/>
      <c r="U168" s="456"/>
      <c r="V168" s="456"/>
      <c r="W168" s="456"/>
      <c r="X168" s="456"/>
      <c r="Y168" s="456"/>
      <c r="Z168" s="456"/>
      <c r="AA168" s="456"/>
      <c r="AB168" s="456"/>
      <c r="AC168" s="456"/>
      <c r="AD168" s="456"/>
      <c r="AE168" s="456"/>
      <c r="AF168" s="456"/>
      <c r="AG168" s="456"/>
      <c r="AH168" s="456"/>
      <c r="AI168" s="456"/>
      <c r="AJ168" s="456"/>
      <c r="AK168" s="456"/>
      <c r="AL168" s="456"/>
      <c r="AM168" s="456"/>
      <c r="AN168" s="456"/>
      <c r="AO168" s="456"/>
      <c r="AP168" s="456"/>
      <c r="AQ168" s="456"/>
      <c r="AR168" s="456"/>
      <c r="AS168" s="456"/>
      <c r="AT168" s="456"/>
      <c r="AU168" s="415"/>
      <c r="AV168" s="456"/>
      <c r="AW168" s="456"/>
      <c r="AX168" s="456"/>
      <c r="AY168" s="456"/>
      <c r="AZ168" s="456"/>
      <c r="BA168" s="415"/>
    </row>
    <row r="169" spans="1:53" s="394" customFormat="1">
      <c r="A169" s="456"/>
      <c r="B169" s="456"/>
      <c r="C169" s="456"/>
      <c r="D169" s="456"/>
      <c r="E169" s="456"/>
      <c r="F169" s="456"/>
      <c r="G169" s="456"/>
      <c r="H169" s="456"/>
      <c r="I169" s="456"/>
      <c r="J169" s="456"/>
      <c r="K169" s="456"/>
      <c r="L169" s="456"/>
      <c r="M169" s="456"/>
      <c r="N169" s="456"/>
      <c r="O169" s="456"/>
      <c r="P169" s="456"/>
      <c r="Q169" s="456"/>
      <c r="R169" s="456"/>
      <c r="S169" s="456"/>
      <c r="T169" s="456"/>
      <c r="U169" s="456"/>
      <c r="V169" s="456"/>
      <c r="W169" s="456"/>
      <c r="X169" s="456"/>
      <c r="Y169" s="456"/>
      <c r="Z169" s="456"/>
      <c r="AA169" s="456"/>
      <c r="AB169" s="456"/>
      <c r="AC169" s="456"/>
      <c r="AD169" s="456"/>
      <c r="AE169" s="456"/>
      <c r="AF169" s="456"/>
      <c r="AG169" s="456"/>
      <c r="AH169" s="456"/>
      <c r="AI169" s="456"/>
      <c r="AJ169" s="456"/>
      <c r="AK169" s="456"/>
      <c r="AL169" s="456"/>
      <c r="AM169" s="456"/>
      <c r="AN169" s="456"/>
      <c r="AO169" s="456"/>
      <c r="AP169" s="456"/>
      <c r="AQ169" s="456"/>
      <c r="AR169" s="456"/>
      <c r="AS169" s="456"/>
      <c r="AT169" s="456"/>
      <c r="AU169" s="415"/>
      <c r="AV169" s="456"/>
      <c r="AW169" s="456"/>
      <c r="AX169" s="456"/>
      <c r="AY169" s="456"/>
      <c r="AZ169" s="456"/>
      <c r="BA169" s="415"/>
    </row>
    <row r="170" spans="1:53" s="394" customFormat="1">
      <c r="A170" s="456"/>
      <c r="B170" s="456"/>
      <c r="C170" s="456"/>
      <c r="D170" s="456"/>
      <c r="E170" s="456"/>
      <c r="F170" s="456"/>
      <c r="G170" s="456"/>
      <c r="H170" s="456"/>
      <c r="I170" s="456"/>
      <c r="J170" s="456"/>
      <c r="K170" s="456"/>
      <c r="L170" s="456"/>
      <c r="M170" s="456"/>
      <c r="N170" s="456"/>
      <c r="O170" s="456"/>
      <c r="P170" s="456"/>
      <c r="Q170" s="456"/>
      <c r="R170" s="456"/>
      <c r="S170" s="456"/>
      <c r="T170" s="456"/>
      <c r="U170" s="456"/>
      <c r="V170" s="456"/>
      <c r="W170" s="456"/>
      <c r="X170" s="456"/>
      <c r="Y170" s="456"/>
      <c r="Z170" s="456"/>
      <c r="AA170" s="456"/>
      <c r="AB170" s="456"/>
      <c r="AC170" s="456"/>
      <c r="AD170" s="456"/>
      <c r="AE170" s="456"/>
      <c r="AF170" s="456"/>
      <c r="AG170" s="456"/>
      <c r="AH170" s="456"/>
      <c r="AI170" s="456"/>
      <c r="AJ170" s="456"/>
      <c r="AK170" s="456"/>
      <c r="AL170" s="456"/>
      <c r="AM170" s="456"/>
      <c r="AN170" s="456"/>
      <c r="AO170" s="456"/>
      <c r="AP170" s="456"/>
      <c r="AQ170" s="456"/>
      <c r="AR170" s="456"/>
      <c r="AS170" s="456"/>
      <c r="AT170" s="456"/>
      <c r="AU170" s="415"/>
      <c r="AV170" s="456"/>
      <c r="AW170" s="456"/>
      <c r="AX170" s="456"/>
      <c r="AY170" s="456"/>
      <c r="AZ170" s="456"/>
      <c r="BA170" s="415"/>
    </row>
    <row r="171" spans="1:53" s="394" customFormat="1">
      <c r="A171" s="456"/>
      <c r="B171" s="456"/>
      <c r="C171" s="456"/>
      <c r="D171" s="456"/>
      <c r="E171" s="456"/>
      <c r="F171" s="456"/>
      <c r="G171" s="456"/>
      <c r="H171" s="456"/>
      <c r="I171" s="456"/>
      <c r="J171" s="456"/>
      <c r="K171" s="456"/>
      <c r="L171" s="456"/>
      <c r="M171" s="456"/>
      <c r="N171" s="456"/>
      <c r="O171" s="456"/>
      <c r="P171" s="456"/>
      <c r="Q171" s="456"/>
      <c r="R171" s="456"/>
      <c r="S171" s="456"/>
      <c r="T171" s="456"/>
      <c r="U171" s="456"/>
      <c r="V171" s="456"/>
      <c r="W171" s="456"/>
      <c r="X171" s="456"/>
      <c r="Y171" s="456"/>
      <c r="Z171" s="456"/>
      <c r="AA171" s="456"/>
      <c r="AB171" s="456"/>
      <c r="AC171" s="456"/>
      <c r="AD171" s="456"/>
      <c r="AE171" s="456"/>
      <c r="AF171" s="456"/>
      <c r="AG171" s="456"/>
      <c r="AH171" s="456"/>
      <c r="AI171" s="456"/>
      <c r="AJ171" s="456"/>
      <c r="AK171" s="456"/>
      <c r="AL171" s="456"/>
      <c r="AM171" s="456"/>
      <c r="AN171" s="456"/>
      <c r="AO171" s="456"/>
      <c r="AP171" s="456"/>
      <c r="AQ171" s="456"/>
      <c r="AR171" s="456"/>
      <c r="AS171" s="456"/>
      <c r="AT171" s="456"/>
      <c r="AU171" s="415"/>
      <c r="AV171" s="456"/>
      <c r="AW171" s="456"/>
      <c r="AX171" s="456"/>
      <c r="AY171" s="456"/>
      <c r="AZ171" s="456"/>
      <c r="BA171" s="415"/>
    </row>
    <row r="172" spans="1:53" s="394" customFormat="1">
      <c r="A172" s="456"/>
      <c r="B172" s="456"/>
      <c r="C172" s="456"/>
      <c r="D172" s="456"/>
      <c r="E172" s="456"/>
      <c r="F172" s="456"/>
      <c r="G172" s="456"/>
      <c r="H172" s="456"/>
      <c r="I172" s="456"/>
      <c r="J172" s="456"/>
      <c r="K172" s="456"/>
      <c r="L172" s="456"/>
      <c r="M172" s="456"/>
      <c r="N172" s="456"/>
      <c r="O172" s="456"/>
      <c r="P172" s="456"/>
      <c r="Q172" s="456"/>
      <c r="R172" s="456"/>
      <c r="S172" s="456"/>
      <c r="T172" s="456"/>
      <c r="U172" s="456"/>
      <c r="V172" s="456"/>
      <c r="W172" s="456"/>
      <c r="X172" s="456"/>
      <c r="Y172" s="456"/>
      <c r="Z172" s="456"/>
      <c r="AA172" s="456"/>
      <c r="AB172" s="456"/>
      <c r="AC172" s="456"/>
      <c r="AD172" s="456"/>
      <c r="AE172" s="456"/>
      <c r="AF172" s="456"/>
      <c r="AG172" s="456"/>
      <c r="AH172" s="456"/>
      <c r="AI172" s="456"/>
      <c r="AJ172" s="456"/>
      <c r="AK172" s="456"/>
      <c r="AL172" s="456"/>
      <c r="AM172" s="456"/>
      <c r="AN172" s="456"/>
      <c r="AO172" s="456"/>
      <c r="AP172" s="456"/>
      <c r="AQ172" s="456"/>
      <c r="AR172" s="456"/>
      <c r="AS172" s="456"/>
      <c r="AT172" s="456"/>
      <c r="AU172" s="415"/>
      <c r="AV172" s="456"/>
      <c r="AW172" s="456"/>
      <c r="AX172" s="456"/>
      <c r="AY172" s="456"/>
      <c r="AZ172" s="456"/>
      <c r="BA172" s="415"/>
    </row>
    <row r="173" spans="1:53" s="394" customFormat="1">
      <c r="A173" s="456"/>
      <c r="B173" s="456"/>
      <c r="C173" s="456"/>
      <c r="D173" s="456"/>
      <c r="E173" s="456"/>
      <c r="F173" s="456"/>
      <c r="G173" s="456"/>
      <c r="H173" s="456"/>
      <c r="I173" s="456"/>
      <c r="J173" s="456"/>
      <c r="K173" s="456"/>
      <c r="L173" s="456"/>
      <c r="M173" s="456"/>
      <c r="N173" s="456"/>
      <c r="O173" s="456"/>
      <c r="P173" s="456"/>
      <c r="Q173" s="456"/>
      <c r="R173" s="456"/>
      <c r="S173" s="456"/>
      <c r="T173" s="456"/>
      <c r="U173" s="456"/>
      <c r="V173" s="456"/>
      <c r="W173" s="456"/>
      <c r="X173" s="456"/>
      <c r="Y173" s="456"/>
      <c r="Z173" s="456"/>
      <c r="AA173" s="456"/>
      <c r="AB173" s="456"/>
      <c r="AC173" s="456"/>
      <c r="AD173" s="456"/>
      <c r="AE173" s="456"/>
      <c r="AF173" s="456"/>
      <c r="AG173" s="456"/>
      <c r="AH173" s="456"/>
      <c r="AI173" s="456"/>
      <c r="AJ173" s="456"/>
      <c r="AK173" s="456"/>
      <c r="AL173" s="456"/>
      <c r="AM173" s="456"/>
      <c r="AN173" s="456"/>
      <c r="AO173" s="456"/>
      <c r="AP173" s="456"/>
      <c r="AQ173" s="456"/>
      <c r="AR173" s="456"/>
      <c r="AS173" s="456"/>
      <c r="AT173" s="456"/>
      <c r="AU173" s="415"/>
      <c r="AV173" s="456"/>
      <c r="AW173" s="456"/>
      <c r="AX173" s="456"/>
      <c r="AY173" s="456"/>
      <c r="AZ173" s="456"/>
      <c r="BA173" s="415"/>
    </row>
    <row r="174" spans="1:53" s="394" customFormat="1">
      <c r="A174" s="456"/>
      <c r="B174" s="456"/>
      <c r="C174" s="456"/>
      <c r="D174" s="456"/>
      <c r="E174" s="456"/>
      <c r="F174" s="456"/>
      <c r="G174" s="456"/>
      <c r="H174" s="456"/>
      <c r="I174" s="456"/>
      <c r="J174" s="456"/>
      <c r="K174" s="456"/>
      <c r="L174" s="456"/>
      <c r="M174" s="456"/>
      <c r="N174" s="456"/>
      <c r="O174" s="456"/>
      <c r="P174" s="456"/>
      <c r="Q174" s="456"/>
      <c r="R174" s="456"/>
      <c r="S174" s="456"/>
      <c r="T174" s="456"/>
      <c r="U174" s="456"/>
      <c r="V174" s="456"/>
      <c r="W174" s="456"/>
      <c r="X174" s="456"/>
      <c r="Y174" s="456"/>
      <c r="Z174" s="456"/>
      <c r="AA174" s="456"/>
      <c r="AB174" s="456"/>
      <c r="AC174" s="456"/>
      <c r="AD174" s="456"/>
      <c r="AE174" s="456"/>
      <c r="AF174" s="456"/>
      <c r="AG174" s="456"/>
      <c r="AH174" s="456"/>
      <c r="AI174" s="456"/>
      <c r="AJ174" s="456"/>
      <c r="AK174" s="456"/>
      <c r="AL174" s="456"/>
      <c r="AM174" s="456"/>
      <c r="AN174" s="456"/>
      <c r="AO174" s="456"/>
      <c r="AP174" s="456"/>
      <c r="AQ174" s="456"/>
      <c r="AR174" s="456"/>
      <c r="AS174" s="456"/>
      <c r="AT174" s="456"/>
      <c r="AU174" s="415"/>
      <c r="AV174" s="456"/>
      <c r="AW174" s="456"/>
      <c r="AX174" s="456"/>
      <c r="AY174" s="456"/>
      <c r="AZ174" s="456"/>
      <c r="BA174" s="415"/>
    </row>
    <row r="175" spans="1:53" s="394" customFormat="1">
      <c r="A175" s="456"/>
      <c r="B175" s="456"/>
      <c r="C175" s="456"/>
      <c r="D175" s="456"/>
      <c r="E175" s="456"/>
      <c r="F175" s="456"/>
      <c r="G175" s="456"/>
      <c r="H175" s="456"/>
      <c r="I175" s="456"/>
      <c r="J175" s="456"/>
      <c r="K175" s="456"/>
      <c r="L175" s="456"/>
      <c r="M175" s="456"/>
      <c r="N175" s="456"/>
      <c r="O175" s="456"/>
      <c r="P175" s="456"/>
      <c r="Q175" s="456"/>
      <c r="R175" s="456"/>
      <c r="S175" s="456"/>
      <c r="T175" s="456"/>
      <c r="U175" s="456"/>
      <c r="V175" s="456"/>
      <c r="W175" s="456"/>
      <c r="X175" s="456"/>
      <c r="Y175" s="456"/>
      <c r="Z175" s="456"/>
      <c r="AA175" s="456"/>
      <c r="AB175" s="456"/>
      <c r="AC175" s="456"/>
      <c r="AD175" s="456"/>
      <c r="AE175" s="456"/>
      <c r="AF175" s="456"/>
      <c r="AG175" s="456"/>
      <c r="AH175" s="456"/>
      <c r="AI175" s="456"/>
      <c r="AJ175" s="456"/>
      <c r="AK175" s="456"/>
      <c r="AL175" s="456"/>
      <c r="AM175" s="456"/>
      <c r="AN175" s="456"/>
      <c r="AO175" s="456"/>
      <c r="AP175" s="456"/>
      <c r="AQ175" s="456"/>
      <c r="AR175" s="456"/>
      <c r="AS175" s="456"/>
      <c r="AT175" s="456"/>
      <c r="AU175" s="415"/>
      <c r="AV175" s="456"/>
      <c r="AW175" s="456"/>
      <c r="AX175" s="456"/>
      <c r="AY175" s="456"/>
      <c r="AZ175" s="456"/>
      <c r="BA175" s="415"/>
    </row>
    <row r="176" spans="1:53" s="394" customFormat="1">
      <c r="A176" s="456"/>
      <c r="B176" s="456"/>
      <c r="C176" s="456"/>
      <c r="D176" s="456"/>
      <c r="E176" s="456"/>
      <c r="F176" s="456"/>
      <c r="G176" s="456"/>
      <c r="H176" s="456"/>
      <c r="I176" s="456"/>
      <c r="J176" s="456"/>
      <c r="K176" s="456"/>
      <c r="L176" s="456"/>
      <c r="M176" s="456"/>
      <c r="N176" s="456"/>
      <c r="O176" s="456"/>
      <c r="P176" s="456"/>
      <c r="Q176" s="456"/>
      <c r="R176" s="456"/>
      <c r="S176" s="456"/>
      <c r="T176" s="456"/>
      <c r="U176" s="456"/>
      <c r="V176" s="456"/>
      <c r="W176" s="456"/>
      <c r="X176" s="456"/>
      <c r="Y176" s="456"/>
      <c r="Z176" s="456"/>
      <c r="AA176" s="456"/>
      <c r="AB176" s="456"/>
      <c r="AC176" s="456"/>
      <c r="AD176" s="456"/>
      <c r="AE176" s="456"/>
      <c r="AF176" s="456"/>
      <c r="AG176" s="456"/>
      <c r="AH176" s="456"/>
      <c r="AI176" s="456"/>
      <c r="AJ176" s="456"/>
      <c r="AK176" s="456"/>
      <c r="AL176" s="456"/>
      <c r="AM176" s="456"/>
      <c r="AN176" s="456"/>
      <c r="AO176" s="456"/>
      <c r="AP176" s="456"/>
      <c r="AQ176" s="456"/>
      <c r="AR176" s="456"/>
      <c r="AS176" s="456"/>
      <c r="AT176" s="456"/>
      <c r="AU176" s="415"/>
      <c r="AV176" s="456"/>
      <c r="AW176" s="456"/>
      <c r="AX176" s="456"/>
      <c r="AY176" s="456"/>
      <c r="AZ176" s="456"/>
      <c r="BA176" s="415"/>
    </row>
    <row r="177" spans="1:53" s="394" customFormat="1">
      <c r="A177" s="456"/>
      <c r="B177" s="456"/>
      <c r="C177" s="456"/>
      <c r="D177" s="456"/>
      <c r="E177" s="456"/>
      <c r="F177" s="456"/>
      <c r="G177" s="456"/>
      <c r="H177" s="456"/>
      <c r="I177" s="456"/>
      <c r="J177" s="456"/>
      <c r="K177" s="456"/>
      <c r="L177" s="456"/>
      <c r="M177" s="456"/>
      <c r="N177" s="456"/>
      <c r="O177" s="456"/>
      <c r="P177" s="456"/>
      <c r="Q177" s="456"/>
      <c r="R177" s="456"/>
      <c r="S177" s="456"/>
      <c r="T177" s="456"/>
      <c r="U177" s="456"/>
      <c r="V177" s="456"/>
      <c r="W177" s="456"/>
      <c r="X177" s="456"/>
      <c r="Y177" s="456"/>
      <c r="Z177" s="456"/>
      <c r="AA177" s="456"/>
      <c r="AB177" s="456"/>
      <c r="AC177" s="456"/>
      <c r="AD177" s="456"/>
      <c r="AE177" s="456"/>
      <c r="AF177" s="456"/>
      <c r="AG177" s="456"/>
      <c r="AH177" s="456"/>
      <c r="AI177" s="456"/>
      <c r="AJ177" s="456"/>
      <c r="AK177" s="456"/>
      <c r="AL177" s="456"/>
      <c r="AM177" s="456"/>
      <c r="AN177" s="456"/>
      <c r="AO177" s="456"/>
      <c r="AP177" s="456"/>
      <c r="AQ177" s="456"/>
      <c r="AR177" s="456"/>
      <c r="AS177" s="456"/>
      <c r="AT177" s="456"/>
      <c r="AU177" s="415"/>
      <c r="AV177" s="456"/>
      <c r="AW177" s="456"/>
      <c r="AX177" s="456"/>
      <c r="AY177" s="456"/>
      <c r="AZ177" s="456"/>
      <c r="BA177" s="415"/>
    </row>
    <row r="178" spans="1:53" s="394" customFormat="1">
      <c r="A178" s="456"/>
      <c r="B178" s="456"/>
      <c r="C178" s="456"/>
      <c r="D178" s="456"/>
      <c r="E178" s="456"/>
      <c r="F178" s="456"/>
      <c r="G178" s="456"/>
      <c r="H178" s="456"/>
      <c r="I178" s="456"/>
      <c r="J178" s="456"/>
      <c r="K178" s="456"/>
      <c r="L178" s="456"/>
      <c r="M178" s="456"/>
      <c r="N178" s="456"/>
      <c r="O178" s="456"/>
      <c r="P178" s="456"/>
      <c r="Q178" s="456"/>
      <c r="R178" s="456"/>
      <c r="S178" s="456"/>
      <c r="T178" s="456"/>
      <c r="U178" s="456"/>
      <c r="V178" s="456"/>
      <c r="W178" s="456"/>
      <c r="X178" s="456"/>
      <c r="Y178" s="456"/>
      <c r="Z178" s="456"/>
      <c r="AA178" s="456"/>
      <c r="AB178" s="456"/>
      <c r="AC178" s="456"/>
      <c r="AD178" s="456"/>
      <c r="AE178" s="456"/>
      <c r="AF178" s="456"/>
      <c r="AG178" s="456"/>
      <c r="AH178" s="456"/>
      <c r="AI178" s="456"/>
      <c r="AJ178" s="456"/>
      <c r="AK178" s="456"/>
      <c r="AL178" s="456"/>
      <c r="AM178" s="456"/>
      <c r="AN178" s="456"/>
      <c r="AO178" s="456"/>
      <c r="AP178" s="456"/>
      <c r="AQ178" s="456"/>
      <c r="AR178" s="456"/>
      <c r="AS178" s="456"/>
      <c r="AT178" s="456"/>
      <c r="AU178" s="415"/>
      <c r="AV178" s="456"/>
      <c r="AW178" s="456"/>
      <c r="AX178" s="456"/>
      <c r="AY178" s="456"/>
      <c r="AZ178" s="456"/>
      <c r="BA178" s="415"/>
    </row>
    <row r="179" spans="1:53" s="394" customFormat="1">
      <c r="A179" s="456"/>
      <c r="B179" s="456"/>
      <c r="C179" s="456"/>
      <c r="D179" s="456"/>
      <c r="E179" s="456"/>
      <c r="F179" s="456"/>
      <c r="G179" s="456"/>
      <c r="H179" s="456"/>
      <c r="I179" s="456"/>
      <c r="J179" s="456"/>
      <c r="K179" s="456"/>
      <c r="L179" s="456"/>
      <c r="M179" s="456"/>
      <c r="N179" s="456"/>
      <c r="O179" s="456"/>
      <c r="P179" s="456"/>
      <c r="Q179" s="456"/>
      <c r="R179" s="456"/>
      <c r="S179" s="456"/>
      <c r="T179" s="456"/>
      <c r="U179" s="456"/>
      <c r="V179" s="456"/>
      <c r="W179" s="456"/>
      <c r="X179" s="456"/>
      <c r="Y179" s="456"/>
      <c r="Z179" s="456"/>
      <c r="AA179" s="456"/>
      <c r="AB179" s="456"/>
      <c r="AC179" s="456"/>
      <c r="AD179" s="456"/>
      <c r="AE179" s="456"/>
      <c r="AF179" s="456"/>
      <c r="AG179" s="456"/>
      <c r="AH179" s="456"/>
      <c r="AI179" s="456"/>
      <c r="AJ179" s="456"/>
      <c r="AK179" s="456"/>
      <c r="AL179" s="456"/>
      <c r="AM179" s="456"/>
      <c r="AN179" s="456"/>
      <c r="AO179" s="456"/>
      <c r="AP179" s="456"/>
      <c r="AQ179" s="456"/>
      <c r="AR179" s="456"/>
      <c r="AS179" s="456"/>
      <c r="AT179" s="456"/>
      <c r="AU179" s="415"/>
      <c r="AV179" s="456"/>
      <c r="AW179" s="456"/>
      <c r="AX179" s="456"/>
      <c r="AY179" s="456"/>
      <c r="AZ179" s="456"/>
      <c r="BA179" s="415"/>
    </row>
    <row r="180" spans="1:53" s="394" customFormat="1">
      <c r="A180" s="456"/>
      <c r="B180" s="456"/>
      <c r="C180" s="456"/>
      <c r="D180" s="456"/>
      <c r="E180" s="456"/>
      <c r="F180" s="456"/>
      <c r="G180" s="456"/>
      <c r="H180" s="456"/>
      <c r="I180" s="456"/>
      <c r="J180" s="456"/>
      <c r="K180" s="456"/>
      <c r="L180" s="456"/>
      <c r="M180" s="456"/>
      <c r="N180" s="456"/>
      <c r="O180" s="456"/>
      <c r="P180" s="456"/>
      <c r="Q180" s="456"/>
      <c r="R180" s="456"/>
      <c r="S180" s="456"/>
      <c r="T180" s="456"/>
      <c r="U180" s="456"/>
      <c r="V180" s="456"/>
      <c r="W180" s="456"/>
      <c r="X180" s="456"/>
      <c r="Y180" s="456"/>
      <c r="Z180" s="456"/>
      <c r="AA180" s="456"/>
      <c r="AB180" s="456"/>
      <c r="AC180" s="456"/>
      <c r="AD180" s="456"/>
      <c r="AE180" s="456"/>
      <c r="AF180" s="456"/>
      <c r="AG180" s="456"/>
      <c r="AH180" s="456"/>
      <c r="AI180" s="456"/>
      <c r="AJ180" s="456"/>
      <c r="AK180" s="456"/>
      <c r="AL180" s="456"/>
      <c r="AM180" s="456"/>
      <c r="AN180" s="456"/>
      <c r="AO180" s="456"/>
      <c r="AP180" s="456"/>
      <c r="AQ180" s="456"/>
      <c r="AR180" s="456"/>
      <c r="AS180" s="456"/>
      <c r="AT180" s="456"/>
      <c r="AU180" s="415"/>
      <c r="AV180" s="456"/>
      <c r="AW180" s="456"/>
      <c r="AX180" s="456"/>
      <c r="AY180" s="456"/>
      <c r="AZ180" s="456"/>
      <c r="BA180" s="415"/>
    </row>
    <row r="181" spans="1:53" s="394" customFormat="1">
      <c r="A181" s="456"/>
      <c r="B181" s="456"/>
      <c r="C181" s="456"/>
      <c r="D181" s="456"/>
      <c r="E181" s="456"/>
      <c r="F181" s="456"/>
      <c r="G181" s="456"/>
      <c r="H181" s="456"/>
      <c r="I181" s="456"/>
      <c r="J181" s="456"/>
      <c r="K181" s="456"/>
      <c r="L181" s="456"/>
      <c r="M181" s="456"/>
      <c r="N181" s="456"/>
      <c r="O181" s="456"/>
      <c r="P181" s="456"/>
      <c r="Q181" s="456"/>
      <c r="R181" s="456"/>
      <c r="S181" s="456"/>
      <c r="T181" s="456"/>
      <c r="U181" s="456"/>
      <c r="V181" s="456"/>
      <c r="W181" s="456"/>
      <c r="X181" s="456"/>
      <c r="Y181" s="456"/>
      <c r="Z181" s="456"/>
      <c r="AA181" s="456"/>
      <c r="AB181" s="456"/>
      <c r="AC181" s="456"/>
      <c r="AD181" s="456"/>
      <c r="AE181" s="456"/>
      <c r="AF181" s="456"/>
      <c r="AG181" s="456"/>
      <c r="AH181" s="456"/>
      <c r="AI181" s="456"/>
      <c r="AJ181" s="456"/>
      <c r="AK181" s="456"/>
      <c r="AL181" s="456"/>
      <c r="AM181" s="456"/>
      <c r="AN181" s="456"/>
      <c r="AO181" s="456"/>
      <c r="AP181" s="456"/>
      <c r="AQ181" s="456"/>
      <c r="AR181" s="456"/>
      <c r="AS181" s="456"/>
      <c r="AT181" s="456"/>
      <c r="AU181" s="415"/>
      <c r="AV181" s="456"/>
      <c r="AW181" s="456"/>
      <c r="AX181" s="456"/>
      <c r="AY181" s="456"/>
      <c r="AZ181" s="456"/>
      <c r="BA181" s="415"/>
    </row>
    <row r="182" spans="1:53" s="394" customFormat="1">
      <c r="A182" s="456"/>
      <c r="B182" s="456"/>
      <c r="C182" s="456"/>
      <c r="D182" s="456"/>
      <c r="E182" s="456"/>
      <c r="F182" s="456"/>
      <c r="G182" s="456"/>
      <c r="H182" s="456"/>
      <c r="I182" s="456"/>
      <c r="J182" s="456"/>
      <c r="K182" s="456"/>
      <c r="L182" s="456"/>
      <c r="M182" s="456"/>
      <c r="N182" s="456"/>
      <c r="O182" s="456"/>
      <c r="P182" s="456"/>
      <c r="Q182" s="456"/>
      <c r="R182" s="456"/>
      <c r="S182" s="456"/>
      <c r="T182" s="456"/>
      <c r="U182" s="456"/>
      <c r="V182" s="456"/>
      <c r="W182" s="456"/>
      <c r="X182" s="456"/>
      <c r="Y182" s="456"/>
      <c r="Z182" s="456"/>
      <c r="AA182" s="456"/>
      <c r="AB182" s="456"/>
      <c r="AC182" s="456"/>
      <c r="AD182" s="456"/>
      <c r="AE182" s="456"/>
      <c r="AF182" s="456"/>
      <c r="AG182" s="456"/>
      <c r="AH182" s="456"/>
      <c r="AI182" s="456"/>
      <c r="AJ182" s="456"/>
      <c r="AK182" s="456"/>
      <c r="AL182" s="456"/>
      <c r="AM182" s="456"/>
      <c r="AN182" s="456"/>
      <c r="AO182" s="456"/>
      <c r="AP182" s="456"/>
      <c r="AQ182" s="456"/>
      <c r="AR182" s="456"/>
      <c r="AS182" s="456"/>
      <c r="AT182" s="456"/>
      <c r="AU182" s="415"/>
      <c r="AV182" s="456"/>
      <c r="AW182" s="456"/>
      <c r="AX182" s="456"/>
      <c r="AY182" s="456"/>
      <c r="AZ182" s="456"/>
      <c r="BA182" s="415"/>
    </row>
    <row r="183" spans="1:53" s="394" customFormat="1">
      <c r="A183" s="456"/>
      <c r="B183" s="456"/>
      <c r="C183" s="456"/>
      <c r="D183" s="456"/>
      <c r="E183" s="456"/>
      <c r="F183" s="456"/>
      <c r="G183" s="456"/>
      <c r="H183" s="456"/>
      <c r="I183" s="456"/>
      <c r="J183" s="456"/>
      <c r="K183" s="456"/>
      <c r="L183" s="456"/>
      <c r="M183" s="456"/>
      <c r="N183" s="456"/>
      <c r="O183" s="456"/>
      <c r="P183" s="456"/>
      <c r="Q183" s="456"/>
      <c r="R183" s="456"/>
      <c r="S183" s="456"/>
      <c r="T183" s="456"/>
      <c r="U183" s="456"/>
      <c r="V183" s="456"/>
      <c r="W183" s="456"/>
      <c r="X183" s="456"/>
      <c r="Y183" s="456"/>
      <c r="Z183" s="456"/>
      <c r="AA183" s="456"/>
      <c r="AB183" s="456"/>
      <c r="AC183" s="456"/>
      <c r="AD183" s="456"/>
      <c r="AE183" s="456"/>
      <c r="AF183" s="456"/>
      <c r="AG183" s="456"/>
      <c r="AH183" s="456"/>
      <c r="AI183" s="456"/>
      <c r="AJ183" s="456"/>
      <c r="AK183" s="456"/>
      <c r="AL183" s="456"/>
      <c r="AM183" s="456"/>
      <c r="AN183" s="456"/>
      <c r="AO183" s="456"/>
      <c r="AP183" s="456"/>
      <c r="AQ183" s="456"/>
      <c r="AR183" s="456"/>
      <c r="AS183" s="456"/>
      <c r="AT183" s="456"/>
      <c r="AU183" s="415"/>
      <c r="AV183" s="456"/>
      <c r="AW183" s="456"/>
      <c r="AX183" s="456"/>
      <c r="AY183" s="456"/>
      <c r="AZ183" s="456"/>
      <c r="BA183" s="415"/>
    </row>
    <row r="184" spans="1:53" s="394" customFormat="1">
      <c r="A184" s="456"/>
      <c r="B184" s="456"/>
      <c r="C184" s="456"/>
      <c r="D184" s="456"/>
      <c r="E184" s="456"/>
      <c r="F184" s="456"/>
      <c r="G184" s="456"/>
      <c r="H184" s="456"/>
      <c r="I184" s="456"/>
      <c r="J184" s="456"/>
      <c r="K184" s="456"/>
      <c r="L184" s="456"/>
      <c r="M184" s="456"/>
      <c r="N184" s="456"/>
      <c r="O184" s="456"/>
      <c r="P184" s="456"/>
      <c r="Q184" s="456"/>
      <c r="R184" s="456"/>
      <c r="S184" s="456"/>
      <c r="T184" s="456"/>
      <c r="U184" s="456"/>
      <c r="V184" s="456"/>
      <c r="W184" s="456"/>
      <c r="X184" s="456"/>
      <c r="Y184" s="456"/>
      <c r="Z184" s="456"/>
      <c r="AA184" s="456"/>
      <c r="AB184" s="456"/>
      <c r="AC184" s="456"/>
      <c r="AD184" s="456"/>
      <c r="AE184" s="456"/>
      <c r="AF184" s="456"/>
      <c r="AG184" s="456"/>
      <c r="AH184" s="456"/>
      <c r="AI184" s="456"/>
      <c r="AJ184" s="456"/>
      <c r="AK184" s="456"/>
      <c r="AL184" s="456"/>
      <c r="AM184" s="456"/>
      <c r="AN184" s="456"/>
      <c r="AO184" s="456"/>
      <c r="AP184" s="456"/>
      <c r="AQ184" s="456"/>
      <c r="AR184" s="456"/>
      <c r="AS184" s="456"/>
      <c r="AT184" s="456"/>
      <c r="AU184" s="415"/>
      <c r="AV184" s="456"/>
      <c r="AW184" s="456"/>
      <c r="AX184" s="456"/>
      <c r="AY184" s="456"/>
      <c r="AZ184" s="456"/>
      <c r="BA184" s="415"/>
    </row>
    <row r="185" spans="1:53" s="394" customFormat="1">
      <c r="A185" s="456"/>
      <c r="B185" s="456"/>
      <c r="C185" s="456"/>
      <c r="D185" s="456"/>
      <c r="E185" s="456"/>
      <c r="F185" s="456"/>
      <c r="G185" s="456"/>
      <c r="H185" s="456"/>
      <c r="I185" s="456"/>
      <c r="J185" s="456"/>
      <c r="K185" s="456"/>
      <c r="L185" s="456"/>
      <c r="M185" s="456"/>
      <c r="N185" s="456"/>
      <c r="O185" s="456"/>
      <c r="P185" s="456"/>
      <c r="Q185" s="456"/>
      <c r="R185" s="456"/>
      <c r="S185" s="456"/>
      <c r="T185" s="456"/>
      <c r="U185" s="456"/>
      <c r="V185" s="456"/>
      <c r="W185" s="456"/>
      <c r="X185" s="456"/>
      <c r="Y185" s="456"/>
      <c r="Z185" s="456"/>
      <c r="AA185" s="456"/>
      <c r="AB185" s="456"/>
      <c r="AC185" s="456"/>
      <c r="AD185" s="456"/>
      <c r="AE185" s="456"/>
      <c r="AF185" s="456"/>
      <c r="AG185" s="456"/>
      <c r="AH185" s="456"/>
      <c r="AI185" s="456"/>
      <c r="AJ185" s="456"/>
      <c r="AK185" s="456"/>
      <c r="AL185" s="456"/>
      <c r="AM185" s="456"/>
      <c r="AN185" s="456"/>
      <c r="AO185" s="456"/>
      <c r="AP185" s="456"/>
      <c r="AQ185" s="456"/>
      <c r="AR185" s="456"/>
      <c r="AS185" s="456"/>
      <c r="AT185" s="456"/>
      <c r="AU185" s="415"/>
      <c r="AV185" s="456"/>
      <c r="AW185" s="456"/>
      <c r="AX185" s="456"/>
      <c r="AY185" s="456"/>
      <c r="AZ185" s="456"/>
      <c r="BA185" s="415"/>
    </row>
    <row r="186" spans="1:53" s="394" customFormat="1">
      <c r="A186" s="456"/>
      <c r="B186" s="456"/>
      <c r="C186" s="456"/>
      <c r="D186" s="456"/>
      <c r="E186" s="456"/>
      <c r="F186" s="456"/>
      <c r="G186" s="456"/>
      <c r="H186" s="456"/>
      <c r="I186" s="456"/>
      <c r="J186" s="456"/>
      <c r="K186" s="456"/>
      <c r="L186" s="456"/>
      <c r="M186" s="456"/>
      <c r="N186" s="456"/>
      <c r="O186" s="456"/>
      <c r="P186" s="456"/>
      <c r="Q186" s="456"/>
      <c r="R186" s="456"/>
      <c r="S186" s="456"/>
      <c r="T186" s="456"/>
      <c r="U186" s="456"/>
      <c r="V186" s="456"/>
      <c r="W186" s="456"/>
      <c r="X186" s="456"/>
      <c r="Y186" s="456"/>
      <c r="Z186" s="456"/>
      <c r="AA186" s="456"/>
      <c r="AB186" s="456"/>
      <c r="AC186" s="456"/>
      <c r="AD186" s="456"/>
      <c r="AE186" s="456"/>
      <c r="AF186" s="456"/>
      <c r="AG186" s="456"/>
      <c r="AH186" s="456"/>
      <c r="AI186" s="456"/>
      <c r="AJ186" s="456"/>
      <c r="AK186" s="456"/>
      <c r="AL186" s="456"/>
      <c r="AM186" s="456"/>
      <c r="AN186" s="456"/>
      <c r="AO186" s="456"/>
      <c r="AP186" s="456"/>
      <c r="AQ186" s="456"/>
      <c r="AR186" s="456"/>
      <c r="AS186" s="456"/>
      <c r="AT186" s="456"/>
      <c r="AU186" s="415"/>
      <c r="AV186" s="456"/>
      <c r="AW186" s="456"/>
      <c r="AX186" s="456"/>
      <c r="AY186" s="456"/>
      <c r="AZ186" s="456"/>
      <c r="BA186" s="415"/>
    </row>
    <row r="187" spans="1:53" s="394" customFormat="1">
      <c r="A187" s="456"/>
      <c r="B187" s="456"/>
      <c r="C187" s="456"/>
      <c r="D187" s="456"/>
      <c r="E187" s="456"/>
      <c r="F187" s="456"/>
      <c r="G187" s="456"/>
      <c r="H187" s="456"/>
      <c r="I187" s="456"/>
      <c r="J187" s="456"/>
      <c r="K187" s="456"/>
      <c r="L187" s="456"/>
      <c r="M187" s="456"/>
      <c r="N187" s="456"/>
      <c r="O187" s="456"/>
      <c r="P187" s="456"/>
      <c r="Q187" s="456"/>
      <c r="R187" s="456"/>
      <c r="S187" s="456"/>
      <c r="T187" s="456"/>
      <c r="U187" s="456"/>
      <c r="V187" s="456"/>
      <c r="W187" s="456"/>
      <c r="X187" s="456"/>
      <c r="Y187" s="456"/>
      <c r="Z187" s="456"/>
      <c r="AA187" s="456"/>
      <c r="AB187" s="456"/>
      <c r="AC187" s="456"/>
      <c r="AD187" s="456"/>
      <c r="AE187" s="456"/>
      <c r="AF187" s="456"/>
      <c r="AG187" s="456"/>
      <c r="AH187" s="456"/>
      <c r="AI187" s="456"/>
      <c r="AJ187" s="456"/>
      <c r="AK187" s="456"/>
      <c r="AL187" s="456"/>
      <c r="AM187" s="456"/>
      <c r="AN187" s="456"/>
      <c r="AO187" s="456"/>
      <c r="AP187" s="456"/>
      <c r="AQ187" s="456"/>
      <c r="AR187" s="456"/>
      <c r="AS187" s="456"/>
      <c r="AT187" s="456"/>
      <c r="AU187" s="415"/>
      <c r="AV187" s="456"/>
      <c r="AW187" s="456"/>
      <c r="AX187" s="456"/>
      <c r="AY187" s="456"/>
      <c r="AZ187" s="456"/>
      <c r="BA187" s="415"/>
    </row>
    <row r="188" spans="1:53" s="394" customFormat="1">
      <c r="A188" s="456"/>
      <c r="B188" s="456"/>
      <c r="C188" s="456"/>
      <c r="D188" s="456"/>
      <c r="E188" s="456"/>
      <c r="F188" s="456"/>
      <c r="G188" s="456"/>
      <c r="H188" s="456"/>
      <c r="I188" s="456"/>
      <c r="J188" s="456"/>
      <c r="K188" s="456"/>
      <c r="L188" s="456"/>
      <c r="M188" s="456"/>
      <c r="N188" s="456"/>
      <c r="O188" s="456"/>
      <c r="P188" s="456"/>
      <c r="Q188" s="456"/>
      <c r="R188" s="456"/>
      <c r="S188" s="456"/>
      <c r="T188" s="456"/>
      <c r="U188" s="456"/>
      <c r="V188" s="456"/>
      <c r="W188" s="456"/>
      <c r="X188" s="456"/>
      <c r="Y188" s="456"/>
      <c r="Z188" s="456"/>
      <c r="AA188" s="456"/>
      <c r="AB188" s="456"/>
      <c r="AC188" s="456"/>
      <c r="AD188" s="456"/>
      <c r="AE188" s="456"/>
      <c r="AF188" s="456"/>
      <c r="AG188" s="456"/>
      <c r="AH188" s="456"/>
      <c r="AI188" s="456"/>
      <c r="AJ188" s="456"/>
      <c r="AK188" s="456"/>
      <c r="AL188" s="456"/>
      <c r="AM188" s="456"/>
      <c r="AN188" s="456"/>
      <c r="AO188" s="456"/>
      <c r="AP188" s="456"/>
      <c r="AQ188" s="456"/>
      <c r="AR188" s="456"/>
      <c r="AS188" s="456"/>
      <c r="AT188" s="456"/>
      <c r="AU188" s="415"/>
      <c r="AV188" s="456"/>
      <c r="AW188" s="456"/>
      <c r="AX188" s="456"/>
      <c r="AY188" s="456"/>
      <c r="AZ188" s="456"/>
      <c r="BA188" s="415"/>
    </row>
    <row r="189" spans="1:53" s="394" customFormat="1">
      <c r="A189" s="456"/>
      <c r="B189" s="456"/>
      <c r="C189" s="456"/>
      <c r="D189" s="456"/>
      <c r="E189" s="456"/>
      <c r="F189" s="456"/>
      <c r="G189" s="456"/>
      <c r="H189" s="456"/>
      <c r="I189" s="456"/>
      <c r="J189" s="456"/>
      <c r="K189" s="456"/>
      <c r="L189" s="456"/>
      <c r="M189" s="456"/>
      <c r="N189" s="456"/>
      <c r="O189" s="456"/>
      <c r="P189" s="456"/>
      <c r="Q189" s="456"/>
      <c r="R189" s="456"/>
      <c r="S189" s="456"/>
      <c r="T189" s="456"/>
      <c r="U189" s="456"/>
      <c r="V189" s="456"/>
      <c r="W189" s="456"/>
      <c r="X189" s="456"/>
      <c r="Y189" s="456"/>
      <c r="Z189" s="456"/>
      <c r="AA189" s="456"/>
      <c r="AB189" s="456"/>
      <c r="AC189" s="456"/>
      <c r="AD189" s="456"/>
      <c r="AE189" s="456"/>
      <c r="AF189" s="456"/>
      <c r="AG189" s="456"/>
      <c r="AH189" s="456"/>
      <c r="AI189" s="456"/>
      <c r="AJ189" s="456"/>
      <c r="AK189" s="456"/>
      <c r="AL189" s="456"/>
      <c r="AM189" s="456"/>
      <c r="AN189" s="456"/>
      <c r="AO189" s="456"/>
      <c r="AP189" s="456"/>
      <c r="AQ189" s="456"/>
      <c r="AR189" s="456"/>
      <c r="AS189" s="456"/>
      <c r="AT189" s="456"/>
      <c r="AU189" s="415"/>
      <c r="AV189" s="456"/>
      <c r="AW189" s="456"/>
      <c r="AX189" s="456"/>
      <c r="AY189" s="456"/>
      <c r="AZ189" s="456"/>
      <c r="BA189" s="415"/>
    </row>
    <row r="190" spans="1:53" s="394" customFormat="1">
      <c r="A190" s="456"/>
      <c r="B190" s="456"/>
      <c r="C190" s="456"/>
      <c r="D190" s="456"/>
      <c r="E190" s="456"/>
      <c r="F190" s="456"/>
      <c r="G190" s="456"/>
      <c r="H190" s="456"/>
      <c r="I190" s="456"/>
      <c r="J190" s="456"/>
      <c r="K190" s="456"/>
      <c r="L190" s="456"/>
      <c r="M190" s="456"/>
      <c r="N190" s="456"/>
      <c r="O190" s="456"/>
      <c r="P190" s="456"/>
      <c r="Q190" s="456"/>
      <c r="R190" s="456"/>
      <c r="S190" s="456"/>
      <c r="T190" s="456"/>
      <c r="U190" s="456"/>
      <c r="V190" s="456"/>
      <c r="W190" s="456"/>
      <c r="X190" s="456"/>
      <c r="Y190" s="456"/>
      <c r="Z190" s="456"/>
      <c r="AA190" s="456"/>
      <c r="AB190" s="456"/>
      <c r="AC190" s="456"/>
      <c r="AD190" s="456"/>
      <c r="AE190" s="456"/>
      <c r="AF190" s="456"/>
      <c r="AG190" s="456"/>
      <c r="AH190" s="456"/>
      <c r="AI190" s="456"/>
      <c r="AJ190" s="456"/>
      <c r="AK190" s="456"/>
      <c r="AL190" s="456"/>
      <c r="AM190" s="456"/>
      <c r="AN190" s="456"/>
      <c r="AO190" s="456"/>
      <c r="AP190" s="456"/>
      <c r="AQ190" s="456"/>
      <c r="AR190" s="456"/>
      <c r="AS190" s="456"/>
      <c r="AT190" s="456"/>
      <c r="AU190" s="415"/>
      <c r="AV190" s="456"/>
      <c r="AW190" s="456"/>
      <c r="AX190" s="456"/>
      <c r="AY190" s="456"/>
      <c r="AZ190" s="456"/>
      <c r="BA190" s="415"/>
    </row>
    <row r="191" spans="1:53" s="394" customFormat="1">
      <c r="A191" s="456"/>
      <c r="B191" s="456"/>
      <c r="C191" s="456"/>
      <c r="D191" s="456"/>
      <c r="E191" s="456"/>
      <c r="F191" s="456"/>
      <c r="G191" s="456"/>
      <c r="H191" s="456"/>
      <c r="I191" s="456"/>
      <c r="J191" s="456"/>
      <c r="K191" s="456"/>
      <c r="L191" s="456"/>
      <c r="M191" s="456"/>
      <c r="N191" s="456"/>
      <c r="O191" s="456"/>
      <c r="P191" s="456"/>
      <c r="Q191" s="456"/>
      <c r="R191" s="456"/>
      <c r="S191" s="456"/>
      <c r="T191" s="456"/>
      <c r="U191" s="456"/>
      <c r="V191" s="456"/>
      <c r="W191" s="456"/>
      <c r="X191" s="456"/>
      <c r="Y191" s="456"/>
      <c r="Z191" s="456"/>
      <c r="AA191" s="456"/>
      <c r="AB191" s="456"/>
      <c r="AC191" s="456"/>
      <c r="AD191" s="456"/>
      <c r="AE191" s="456"/>
      <c r="AF191" s="456"/>
      <c r="AG191" s="456"/>
      <c r="AH191" s="456"/>
      <c r="AI191" s="456"/>
      <c r="AJ191" s="456"/>
      <c r="AK191" s="456"/>
      <c r="AL191" s="456"/>
      <c r="AM191" s="456"/>
      <c r="AN191" s="456"/>
      <c r="AO191" s="456"/>
      <c r="AP191" s="456"/>
      <c r="AQ191" s="456"/>
      <c r="AR191" s="456"/>
      <c r="AS191" s="456"/>
      <c r="AT191" s="456"/>
      <c r="AU191" s="415"/>
      <c r="AV191" s="456"/>
      <c r="AW191" s="456"/>
      <c r="AX191" s="456"/>
      <c r="AY191" s="456"/>
      <c r="AZ191" s="456"/>
      <c r="BA191" s="415"/>
    </row>
    <row r="192" spans="1:53" s="394" customFormat="1">
      <c r="A192" s="456"/>
      <c r="B192" s="456"/>
      <c r="C192" s="456"/>
      <c r="D192" s="456"/>
      <c r="E192" s="456"/>
      <c r="F192" s="456"/>
      <c r="G192" s="456"/>
      <c r="H192" s="456"/>
      <c r="I192" s="456"/>
      <c r="J192" s="456"/>
      <c r="K192" s="456"/>
      <c r="L192" s="456"/>
      <c r="M192" s="456"/>
      <c r="N192" s="456"/>
      <c r="O192" s="456"/>
      <c r="P192" s="456"/>
      <c r="Q192" s="456"/>
      <c r="R192" s="456"/>
      <c r="S192" s="456"/>
      <c r="T192" s="456"/>
      <c r="U192" s="456"/>
      <c r="V192" s="456"/>
      <c r="W192" s="456"/>
      <c r="X192" s="456"/>
      <c r="Y192" s="456"/>
      <c r="Z192" s="456"/>
      <c r="AA192" s="456"/>
      <c r="AB192" s="456"/>
      <c r="AC192" s="456"/>
      <c r="AD192" s="456"/>
      <c r="AE192" s="456"/>
      <c r="AF192" s="456"/>
      <c r="AG192" s="456"/>
      <c r="AH192" s="456"/>
      <c r="AI192" s="456"/>
      <c r="AJ192" s="456"/>
      <c r="AK192" s="456"/>
      <c r="AL192" s="456"/>
      <c r="AM192" s="456"/>
      <c r="AN192" s="456"/>
      <c r="AO192" s="456"/>
      <c r="AP192" s="456"/>
      <c r="AQ192" s="456"/>
      <c r="AR192" s="456"/>
      <c r="AS192" s="456"/>
      <c r="AT192" s="456"/>
      <c r="AU192" s="415"/>
      <c r="AV192" s="456"/>
      <c r="AW192" s="456"/>
      <c r="AX192" s="456"/>
      <c r="AY192" s="456"/>
      <c r="AZ192" s="456"/>
      <c r="BA192" s="415"/>
    </row>
    <row r="193" spans="1:53" s="394" customFormat="1">
      <c r="A193" s="456"/>
      <c r="B193" s="456"/>
      <c r="C193" s="456"/>
      <c r="D193" s="456"/>
      <c r="E193" s="456"/>
      <c r="F193" s="456"/>
      <c r="G193" s="456"/>
      <c r="H193" s="456"/>
      <c r="I193" s="456"/>
      <c r="J193" s="456"/>
      <c r="K193" s="456"/>
      <c r="L193" s="456"/>
      <c r="M193" s="456"/>
      <c r="N193" s="456"/>
      <c r="O193" s="456"/>
      <c r="P193" s="456"/>
      <c r="Q193" s="456"/>
      <c r="R193" s="456"/>
      <c r="S193" s="456"/>
      <c r="T193" s="456"/>
      <c r="U193" s="456"/>
      <c r="V193" s="456"/>
      <c r="W193" s="456"/>
      <c r="X193" s="456"/>
      <c r="Y193" s="456"/>
      <c r="Z193" s="456"/>
      <c r="AA193" s="456"/>
      <c r="AB193" s="456"/>
      <c r="AC193" s="456"/>
      <c r="AD193" s="456"/>
      <c r="AE193" s="456"/>
      <c r="AF193" s="456"/>
      <c r="AG193" s="456"/>
      <c r="AH193" s="456"/>
      <c r="AI193" s="456"/>
      <c r="AJ193" s="456"/>
      <c r="AK193" s="456"/>
      <c r="AL193" s="456"/>
      <c r="AM193" s="456"/>
      <c r="AN193" s="456"/>
      <c r="AO193" s="456"/>
      <c r="AP193" s="456"/>
      <c r="AQ193" s="456"/>
      <c r="AR193" s="456"/>
      <c r="AS193" s="456"/>
      <c r="AT193" s="456"/>
      <c r="AU193" s="415"/>
      <c r="AV193" s="456"/>
      <c r="AW193" s="456"/>
      <c r="AX193" s="456"/>
      <c r="AY193" s="456"/>
      <c r="AZ193" s="456"/>
      <c r="BA193" s="415"/>
    </row>
    <row r="194" spans="1:53" s="394" customFormat="1">
      <c r="A194" s="456"/>
      <c r="B194" s="456"/>
      <c r="C194" s="456"/>
      <c r="D194" s="456"/>
      <c r="E194" s="456"/>
      <c r="F194" s="456"/>
      <c r="G194" s="456"/>
      <c r="H194" s="456"/>
      <c r="I194" s="456"/>
      <c r="J194" s="456"/>
      <c r="K194" s="456"/>
      <c r="L194" s="456"/>
      <c r="M194" s="456"/>
      <c r="N194" s="456"/>
      <c r="O194" s="456"/>
      <c r="P194" s="456"/>
      <c r="Q194" s="456"/>
      <c r="R194" s="456"/>
      <c r="S194" s="456"/>
      <c r="T194" s="456"/>
      <c r="U194" s="456"/>
      <c r="V194" s="456"/>
      <c r="W194" s="456"/>
      <c r="X194" s="456"/>
      <c r="Y194" s="456"/>
      <c r="Z194" s="456"/>
      <c r="AA194" s="456"/>
      <c r="AB194" s="456"/>
      <c r="AC194" s="456"/>
      <c r="AD194" s="456"/>
      <c r="AE194" s="456"/>
      <c r="AF194" s="456"/>
      <c r="AG194" s="456"/>
      <c r="AH194" s="456"/>
      <c r="AI194" s="456"/>
      <c r="AJ194" s="456"/>
      <c r="AK194" s="456"/>
      <c r="AL194" s="456"/>
      <c r="AM194" s="456"/>
      <c r="AN194" s="456"/>
      <c r="AO194" s="456"/>
      <c r="AP194" s="456"/>
      <c r="AQ194" s="456"/>
      <c r="AR194" s="456"/>
      <c r="AS194" s="456"/>
      <c r="AT194" s="456"/>
      <c r="AU194" s="415"/>
      <c r="AV194" s="456"/>
      <c r="AW194" s="456"/>
      <c r="AX194" s="456"/>
      <c r="AY194" s="456"/>
      <c r="AZ194" s="456"/>
      <c r="BA194" s="415"/>
    </row>
    <row r="195" spans="1:53" s="394" customFormat="1">
      <c r="A195" s="456"/>
      <c r="B195" s="456"/>
      <c r="C195" s="456"/>
      <c r="D195" s="456"/>
      <c r="E195" s="456"/>
      <c r="F195" s="456"/>
      <c r="G195" s="456"/>
      <c r="H195" s="456"/>
      <c r="I195" s="456"/>
      <c r="J195" s="456"/>
      <c r="K195" s="456"/>
      <c r="L195" s="456"/>
      <c r="M195" s="456"/>
      <c r="N195" s="456"/>
      <c r="O195" s="456"/>
      <c r="P195" s="456"/>
      <c r="Q195" s="456"/>
      <c r="R195" s="456"/>
      <c r="S195" s="456"/>
      <c r="T195" s="456"/>
      <c r="U195" s="456"/>
      <c r="V195" s="456"/>
      <c r="W195" s="456"/>
      <c r="X195" s="456"/>
      <c r="Y195" s="456"/>
      <c r="Z195" s="456"/>
      <c r="AA195" s="456"/>
      <c r="AB195" s="456"/>
      <c r="AC195" s="456"/>
      <c r="AD195" s="456"/>
      <c r="AE195" s="456"/>
      <c r="AF195" s="456"/>
      <c r="AG195" s="456"/>
      <c r="AH195" s="456"/>
      <c r="AI195" s="456"/>
      <c r="AJ195" s="456"/>
      <c r="AK195" s="456"/>
      <c r="AL195" s="456"/>
      <c r="AM195" s="456"/>
      <c r="AN195" s="456"/>
      <c r="AO195" s="456"/>
      <c r="AP195" s="456"/>
      <c r="AQ195" s="456"/>
      <c r="AR195" s="456"/>
      <c r="AS195" s="456"/>
      <c r="AT195" s="456"/>
      <c r="AU195" s="415"/>
      <c r="AV195" s="456"/>
      <c r="AW195" s="456"/>
      <c r="AX195" s="456"/>
      <c r="AY195" s="456"/>
      <c r="AZ195" s="456"/>
      <c r="BA195" s="415"/>
    </row>
    <row r="196" spans="1:53" s="394" customFormat="1">
      <c r="A196" s="456"/>
      <c r="B196" s="456"/>
      <c r="C196" s="456"/>
      <c r="D196" s="456"/>
      <c r="E196" s="456"/>
      <c r="F196" s="456"/>
      <c r="G196" s="456"/>
      <c r="H196" s="456"/>
      <c r="I196" s="456"/>
      <c r="J196" s="456"/>
      <c r="K196" s="456"/>
      <c r="L196" s="456"/>
      <c r="M196" s="456"/>
      <c r="N196" s="456"/>
      <c r="O196" s="456"/>
      <c r="P196" s="456"/>
      <c r="Q196" s="456"/>
      <c r="R196" s="456"/>
      <c r="S196" s="456"/>
      <c r="T196" s="456"/>
      <c r="U196" s="456"/>
      <c r="V196" s="456"/>
      <c r="W196" s="456"/>
      <c r="X196" s="456"/>
      <c r="Y196" s="456"/>
      <c r="Z196" s="456"/>
      <c r="AA196" s="456"/>
      <c r="AB196" s="456"/>
      <c r="AC196" s="456"/>
      <c r="AD196" s="456"/>
      <c r="AE196" s="456"/>
      <c r="AF196" s="456"/>
      <c r="AG196" s="456"/>
      <c r="AH196" s="456"/>
      <c r="AI196" s="456"/>
      <c r="AJ196" s="456"/>
      <c r="AK196" s="456"/>
      <c r="AL196" s="456"/>
      <c r="AM196" s="456"/>
      <c r="AN196" s="456"/>
      <c r="AO196" s="456"/>
      <c r="AP196" s="456"/>
      <c r="AQ196" s="456"/>
      <c r="AR196" s="456"/>
      <c r="AS196" s="456"/>
      <c r="AT196" s="456"/>
      <c r="AU196" s="415"/>
      <c r="AV196" s="456"/>
      <c r="AW196" s="456"/>
      <c r="AX196" s="456"/>
      <c r="AY196" s="456"/>
      <c r="AZ196" s="456"/>
      <c r="BA196" s="415"/>
    </row>
    <row r="197" spans="1:53" s="394" customFormat="1">
      <c r="A197" s="456"/>
      <c r="B197" s="456"/>
      <c r="C197" s="456"/>
      <c r="D197" s="456"/>
      <c r="E197" s="456"/>
      <c r="F197" s="456"/>
      <c r="G197" s="456"/>
      <c r="H197" s="456"/>
      <c r="I197" s="456"/>
      <c r="J197" s="456"/>
      <c r="K197" s="456"/>
      <c r="L197" s="456"/>
      <c r="M197" s="456"/>
      <c r="N197" s="456"/>
      <c r="O197" s="456"/>
      <c r="P197" s="456"/>
      <c r="Q197" s="456"/>
      <c r="R197" s="456"/>
      <c r="S197" s="456"/>
      <c r="T197" s="456"/>
      <c r="U197" s="456"/>
      <c r="V197" s="456"/>
      <c r="W197" s="456"/>
      <c r="X197" s="456"/>
      <c r="Y197" s="456"/>
      <c r="Z197" s="456"/>
      <c r="AA197" s="456"/>
      <c r="AB197" s="456"/>
      <c r="AC197" s="456"/>
      <c r="AD197" s="456"/>
      <c r="AE197" s="456"/>
      <c r="AF197" s="456"/>
      <c r="AG197" s="456"/>
      <c r="AH197" s="456"/>
      <c r="AI197" s="456"/>
      <c r="AJ197" s="456"/>
      <c r="AK197" s="456"/>
      <c r="AL197" s="456"/>
      <c r="AM197" s="456"/>
      <c r="AN197" s="456"/>
      <c r="AO197" s="456"/>
      <c r="AP197" s="456"/>
      <c r="AQ197" s="456"/>
      <c r="AR197" s="456"/>
      <c r="AS197" s="456"/>
      <c r="AT197" s="456"/>
      <c r="AU197" s="415"/>
      <c r="AV197" s="456"/>
      <c r="AW197" s="456"/>
      <c r="AX197" s="456"/>
      <c r="AY197" s="456"/>
      <c r="AZ197" s="456"/>
      <c r="BA197" s="415"/>
    </row>
    <row r="198" spans="1:53" s="394" customFormat="1">
      <c r="A198" s="456"/>
      <c r="B198" s="456"/>
      <c r="C198" s="456"/>
      <c r="D198" s="456"/>
      <c r="E198" s="456"/>
      <c r="F198" s="456"/>
      <c r="G198" s="456"/>
      <c r="H198" s="456"/>
      <c r="I198" s="456"/>
      <c r="J198" s="456"/>
      <c r="K198" s="456"/>
      <c r="L198" s="456"/>
      <c r="M198" s="456"/>
      <c r="N198" s="456"/>
      <c r="O198" s="456"/>
      <c r="P198" s="456"/>
      <c r="Q198" s="456"/>
      <c r="R198" s="456"/>
      <c r="S198" s="456"/>
      <c r="T198" s="456"/>
      <c r="U198" s="456"/>
      <c r="V198" s="456"/>
      <c r="W198" s="456"/>
      <c r="X198" s="456"/>
      <c r="Y198" s="456"/>
      <c r="Z198" s="456"/>
      <c r="AA198" s="456"/>
      <c r="AB198" s="456"/>
      <c r="AC198" s="456"/>
      <c r="AD198" s="456"/>
      <c r="AE198" s="456"/>
      <c r="AF198" s="456"/>
      <c r="AG198" s="456"/>
      <c r="AH198" s="456"/>
      <c r="AI198" s="456"/>
      <c r="AJ198" s="456"/>
      <c r="AK198" s="456"/>
      <c r="AL198" s="456"/>
      <c r="AM198" s="456"/>
      <c r="AN198" s="456"/>
      <c r="AO198" s="456"/>
      <c r="AP198" s="456"/>
      <c r="AQ198" s="456"/>
      <c r="AR198" s="456"/>
      <c r="AS198" s="456"/>
      <c r="AT198" s="456"/>
      <c r="AU198" s="415"/>
      <c r="AV198" s="456"/>
      <c r="AW198" s="456"/>
      <c r="AX198" s="456"/>
      <c r="AY198" s="456"/>
      <c r="AZ198" s="456"/>
      <c r="BA198" s="415"/>
    </row>
    <row r="199" spans="1:53" s="394" customFormat="1">
      <c r="A199" s="456"/>
      <c r="B199" s="456"/>
      <c r="C199" s="456"/>
      <c r="D199" s="456"/>
      <c r="E199" s="456"/>
      <c r="F199" s="456"/>
      <c r="G199" s="456"/>
      <c r="H199" s="456"/>
      <c r="I199" s="456"/>
      <c r="J199" s="456"/>
      <c r="K199" s="456"/>
      <c r="L199" s="456"/>
      <c r="M199" s="456"/>
      <c r="N199" s="456"/>
      <c r="O199" s="456"/>
      <c r="P199" s="456"/>
      <c r="Q199" s="456"/>
      <c r="R199" s="456"/>
      <c r="S199" s="456"/>
      <c r="T199" s="456"/>
      <c r="U199" s="456"/>
      <c r="V199" s="456"/>
      <c r="W199" s="456"/>
      <c r="X199" s="456"/>
      <c r="Y199" s="456"/>
      <c r="Z199" s="456"/>
      <c r="AA199" s="456"/>
      <c r="AB199" s="456"/>
      <c r="AC199" s="456"/>
      <c r="AD199" s="456"/>
      <c r="AE199" s="456"/>
      <c r="AF199" s="456"/>
      <c r="AG199" s="456"/>
      <c r="AH199" s="456"/>
      <c r="AI199" s="456"/>
      <c r="AJ199" s="456"/>
      <c r="AK199" s="456"/>
      <c r="AL199" s="456"/>
      <c r="AM199" s="456"/>
      <c r="AN199" s="456"/>
      <c r="AO199" s="456"/>
      <c r="AP199" s="456"/>
      <c r="AQ199" s="456"/>
      <c r="AR199" s="456"/>
      <c r="AS199" s="456"/>
      <c r="AT199" s="456"/>
      <c r="AU199" s="415"/>
      <c r="AV199" s="456"/>
      <c r="AW199" s="456"/>
      <c r="AX199" s="456"/>
      <c r="AY199" s="456"/>
      <c r="AZ199" s="456"/>
      <c r="BA199" s="415"/>
    </row>
    <row r="200" spans="1:53" s="394" customFormat="1">
      <c r="A200" s="456"/>
      <c r="B200" s="456"/>
      <c r="C200" s="456"/>
      <c r="D200" s="456"/>
      <c r="E200" s="456"/>
      <c r="F200" s="456"/>
      <c r="G200" s="456"/>
      <c r="H200" s="456"/>
      <c r="I200" s="456"/>
      <c r="J200" s="456"/>
      <c r="K200" s="456"/>
      <c r="L200" s="456"/>
      <c r="M200" s="456"/>
      <c r="N200" s="456"/>
      <c r="O200" s="456"/>
      <c r="P200" s="456"/>
      <c r="Q200" s="456"/>
      <c r="R200" s="456"/>
      <c r="S200" s="456"/>
      <c r="T200" s="456"/>
      <c r="U200" s="456"/>
      <c r="V200" s="456"/>
      <c r="W200" s="456"/>
      <c r="X200" s="456"/>
      <c r="Y200" s="456"/>
      <c r="Z200" s="456"/>
      <c r="AA200" s="456"/>
      <c r="AB200" s="456"/>
      <c r="AC200" s="456"/>
      <c r="AD200" s="456"/>
      <c r="AE200" s="456"/>
      <c r="AF200" s="456"/>
      <c r="AG200" s="456"/>
      <c r="AH200" s="456"/>
      <c r="AI200" s="456"/>
      <c r="AJ200" s="456"/>
      <c r="AK200" s="456"/>
      <c r="AL200" s="456"/>
      <c r="AM200" s="456"/>
      <c r="AN200" s="456"/>
      <c r="AO200" s="456"/>
      <c r="AP200" s="456"/>
      <c r="AQ200" s="456"/>
      <c r="AR200" s="456"/>
      <c r="AS200" s="456"/>
      <c r="AT200" s="456"/>
      <c r="AU200" s="415"/>
      <c r="AV200" s="456"/>
      <c r="AW200" s="456"/>
      <c r="AX200" s="456"/>
      <c r="AY200" s="456"/>
      <c r="AZ200" s="456"/>
      <c r="BA200" s="415"/>
    </row>
    <row r="201" spans="1:53" s="394" customFormat="1">
      <c r="A201" s="456"/>
      <c r="B201" s="456"/>
      <c r="C201" s="456"/>
      <c r="D201" s="456"/>
      <c r="E201" s="456"/>
      <c r="F201" s="456"/>
      <c r="G201" s="456"/>
      <c r="H201" s="456"/>
      <c r="I201" s="456"/>
      <c r="J201" s="456"/>
      <c r="K201" s="456"/>
      <c r="L201" s="456"/>
      <c r="M201" s="456"/>
      <c r="N201" s="456"/>
      <c r="O201" s="456"/>
      <c r="P201" s="456"/>
      <c r="Q201" s="456"/>
      <c r="R201" s="456"/>
      <c r="S201" s="456"/>
      <c r="T201" s="456"/>
      <c r="U201" s="456"/>
      <c r="V201" s="456"/>
      <c r="W201" s="456"/>
      <c r="X201" s="456"/>
      <c r="Y201" s="456"/>
      <c r="Z201" s="456"/>
      <c r="AA201" s="456"/>
      <c r="AB201" s="456"/>
      <c r="AC201" s="456"/>
      <c r="AD201" s="456"/>
      <c r="AE201" s="456"/>
      <c r="AF201" s="456"/>
      <c r="AG201" s="456"/>
      <c r="AH201" s="456"/>
      <c r="AI201" s="456"/>
      <c r="AJ201" s="456"/>
      <c r="AK201" s="456"/>
      <c r="AL201" s="456"/>
      <c r="AM201" s="456"/>
      <c r="AN201" s="456"/>
      <c r="AO201" s="456"/>
      <c r="AP201" s="456"/>
      <c r="AQ201" s="456"/>
      <c r="AR201" s="456"/>
      <c r="AS201" s="456"/>
      <c r="AT201" s="456"/>
      <c r="AU201" s="415"/>
      <c r="AV201" s="456"/>
      <c r="AW201" s="456"/>
      <c r="AX201" s="456"/>
      <c r="AY201" s="456"/>
      <c r="AZ201" s="456"/>
      <c r="BA201" s="415"/>
    </row>
    <row r="202" spans="1:53" s="394" customFormat="1">
      <c r="A202" s="456"/>
      <c r="B202" s="456"/>
      <c r="C202" s="456"/>
      <c r="D202" s="456"/>
      <c r="E202" s="456"/>
      <c r="F202" s="456"/>
      <c r="G202" s="456"/>
      <c r="H202" s="456"/>
      <c r="I202" s="456"/>
      <c r="J202" s="456"/>
      <c r="K202" s="456"/>
      <c r="L202" s="456"/>
      <c r="M202" s="456"/>
      <c r="N202" s="456"/>
      <c r="O202" s="456"/>
      <c r="P202" s="456"/>
      <c r="Q202" s="456"/>
      <c r="R202" s="456"/>
      <c r="S202" s="456"/>
      <c r="T202" s="456"/>
      <c r="U202" s="456"/>
      <c r="V202" s="456"/>
      <c r="W202" s="456"/>
      <c r="X202" s="456"/>
      <c r="Y202" s="456"/>
      <c r="Z202" s="456"/>
      <c r="AA202" s="456"/>
      <c r="AB202" s="456"/>
      <c r="AC202" s="456"/>
      <c r="AD202" s="456"/>
      <c r="AE202" s="456"/>
      <c r="AF202" s="456"/>
      <c r="AG202" s="456"/>
      <c r="AH202" s="456"/>
      <c r="AI202" s="456"/>
      <c r="AJ202" s="456"/>
      <c r="AK202" s="456"/>
      <c r="AL202" s="456"/>
      <c r="AM202" s="456"/>
      <c r="AN202" s="456"/>
      <c r="AO202" s="456"/>
      <c r="AP202" s="456"/>
      <c r="AQ202" s="456"/>
      <c r="AR202" s="456"/>
      <c r="AS202" s="456"/>
      <c r="AT202" s="456"/>
      <c r="AU202" s="415"/>
      <c r="AV202" s="456"/>
      <c r="AW202" s="456"/>
      <c r="AX202" s="456"/>
      <c r="AY202" s="456"/>
      <c r="AZ202" s="456"/>
      <c r="BA202" s="415"/>
    </row>
    <row r="203" spans="1:53" s="394" customFormat="1">
      <c r="A203" s="456"/>
      <c r="B203" s="456"/>
      <c r="C203" s="456"/>
      <c r="D203" s="456"/>
      <c r="E203" s="456"/>
      <c r="F203" s="456"/>
      <c r="G203" s="456"/>
      <c r="H203" s="456"/>
      <c r="I203" s="456"/>
      <c r="J203" s="456"/>
      <c r="K203" s="456"/>
      <c r="L203" s="456"/>
      <c r="M203" s="456"/>
      <c r="N203" s="456"/>
      <c r="O203" s="456"/>
      <c r="P203" s="456"/>
      <c r="Q203" s="456"/>
      <c r="R203" s="456"/>
      <c r="S203" s="456"/>
      <c r="T203" s="456"/>
      <c r="U203" s="456"/>
      <c r="V203" s="456"/>
      <c r="W203" s="456"/>
      <c r="X203" s="456"/>
      <c r="Y203" s="456"/>
      <c r="Z203" s="456"/>
      <c r="AA203" s="456"/>
      <c r="AB203" s="456"/>
      <c r="AC203" s="456"/>
      <c r="AD203" s="456"/>
      <c r="AE203" s="456"/>
      <c r="AF203" s="456"/>
      <c r="AG203" s="456"/>
      <c r="AH203" s="456"/>
      <c r="AI203" s="456"/>
      <c r="AJ203" s="456"/>
      <c r="AK203" s="456"/>
      <c r="AL203" s="456"/>
      <c r="AM203" s="456"/>
      <c r="AN203" s="456"/>
      <c r="AO203" s="456"/>
      <c r="AP203" s="456"/>
      <c r="AQ203" s="456"/>
      <c r="AR203" s="456"/>
      <c r="AS203" s="456"/>
      <c r="AT203" s="456"/>
      <c r="AU203" s="415"/>
      <c r="AV203" s="456"/>
      <c r="AW203" s="456"/>
      <c r="AX203" s="456"/>
      <c r="AY203" s="456"/>
      <c r="AZ203" s="456"/>
      <c r="BA203" s="415"/>
    </row>
    <row r="204" spans="1:53" s="394" customFormat="1">
      <c r="A204" s="456"/>
      <c r="B204" s="456"/>
      <c r="C204" s="456"/>
      <c r="D204" s="456"/>
      <c r="E204" s="456"/>
      <c r="F204" s="456"/>
      <c r="G204" s="456"/>
      <c r="H204" s="456"/>
      <c r="I204" s="456"/>
      <c r="J204" s="456"/>
      <c r="K204" s="456"/>
      <c r="L204" s="456"/>
      <c r="M204" s="456"/>
      <c r="N204" s="456"/>
      <c r="O204" s="456"/>
      <c r="P204" s="456"/>
      <c r="Q204" s="456"/>
      <c r="R204" s="456"/>
      <c r="S204" s="456"/>
      <c r="T204" s="456"/>
      <c r="U204" s="456"/>
      <c r="V204" s="456"/>
      <c r="W204" s="456"/>
      <c r="X204" s="456"/>
      <c r="Y204" s="456"/>
      <c r="Z204" s="456"/>
      <c r="AA204" s="456"/>
      <c r="AB204" s="456"/>
      <c r="AC204" s="456"/>
      <c r="AD204" s="456"/>
      <c r="AE204" s="456"/>
      <c r="AF204" s="456"/>
      <c r="AG204" s="456"/>
      <c r="AH204" s="456"/>
      <c r="AI204" s="456"/>
      <c r="AJ204" s="456"/>
      <c r="AK204" s="456"/>
      <c r="AL204" s="456"/>
      <c r="AM204" s="456"/>
      <c r="AN204" s="456"/>
      <c r="AO204" s="456"/>
      <c r="AP204" s="456"/>
      <c r="AQ204" s="456"/>
      <c r="AR204" s="456"/>
      <c r="AS204" s="456"/>
      <c r="AT204" s="456"/>
      <c r="AU204" s="415"/>
      <c r="AV204" s="456"/>
      <c r="AW204" s="456"/>
      <c r="AX204" s="456"/>
      <c r="AY204" s="456"/>
      <c r="AZ204" s="456"/>
      <c r="BA204" s="415"/>
    </row>
    <row r="205" spans="1:53" s="394" customFormat="1">
      <c r="A205" s="456"/>
      <c r="B205" s="456"/>
      <c r="C205" s="456"/>
      <c r="D205" s="456"/>
      <c r="E205" s="456"/>
      <c r="F205" s="456"/>
      <c r="G205" s="456"/>
      <c r="H205" s="456"/>
      <c r="I205" s="456"/>
      <c r="J205" s="456"/>
      <c r="K205" s="456"/>
      <c r="L205" s="456"/>
      <c r="M205" s="456"/>
      <c r="N205" s="456"/>
      <c r="O205" s="456"/>
      <c r="P205" s="456"/>
      <c r="Q205" s="456"/>
      <c r="R205" s="456"/>
      <c r="S205" s="456"/>
      <c r="T205" s="456"/>
      <c r="U205" s="456"/>
      <c r="V205" s="456"/>
      <c r="W205" s="456"/>
      <c r="X205" s="456"/>
      <c r="Y205" s="456"/>
      <c r="Z205" s="456"/>
      <c r="AA205" s="456"/>
      <c r="AB205" s="456"/>
      <c r="AC205" s="456"/>
      <c r="AD205" s="456"/>
      <c r="AE205" s="456"/>
      <c r="AF205" s="456"/>
      <c r="AG205" s="456"/>
      <c r="AH205" s="456"/>
      <c r="AI205" s="456"/>
      <c r="AJ205" s="456"/>
      <c r="AK205" s="456"/>
      <c r="AL205" s="456"/>
      <c r="AM205" s="456"/>
      <c r="AN205" s="456"/>
      <c r="AO205" s="456"/>
      <c r="AP205" s="456"/>
      <c r="AQ205" s="456"/>
      <c r="AR205" s="456"/>
      <c r="AS205" s="456"/>
      <c r="AT205" s="456"/>
      <c r="AU205" s="415"/>
      <c r="AV205" s="456"/>
      <c r="AW205" s="456"/>
      <c r="AX205" s="456"/>
      <c r="AY205" s="456"/>
      <c r="AZ205" s="456"/>
      <c r="BA205" s="415"/>
    </row>
    <row r="206" spans="1:53" s="394" customFormat="1">
      <c r="A206" s="456"/>
      <c r="B206" s="456"/>
      <c r="C206" s="456"/>
      <c r="D206" s="456"/>
      <c r="E206" s="456"/>
      <c r="F206" s="456"/>
      <c r="G206" s="456"/>
      <c r="H206" s="456"/>
      <c r="I206" s="456"/>
      <c r="J206" s="456"/>
      <c r="K206" s="456"/>
      <c r="L206" s="456"/>
      <c r="M206" s="456"/>
      <c r="N206" s="456"/>
      <c r="O206" s="456"/>
      <c r="P206" s="456"/>
      <c r="Q206" s="456"/>
      <c r="R206" s="456"/>
      <c r="S206" s="456"/>
      <c r="T206" s="456"/>
      <c r="U206" s="456"/>
      <c r="V206" s="456"/>
      <c r="W206" s="456"/>
      <c r="X206" s="456"/>
      <c r="Y206" s="456"/>
      <c r="Z206" s="456"/>
      <c r="AA206" s="456"/>
      <c r="AB206" s="456"/>
      <c r="AC206" s="456"/>
      <c r="AD206" s="456"/>
      <c r="AE206" s="456"/>
      <c r="AF206" s="456"/>
      <c r="AG206" s="456"/>
      <c r="AH206" s="456"/>
      <c r="AI206" s="456"/>
      <c r="AJ206" s="456"/>
      <c r="AK206" s="456"/>
      <c r="AL206" s="456"/>
      <c r="AM206" s="456"/>
      <c r="AN206" s="456"/>
      <c r="AO206" s="456"/>
      <c r="AP206" s="456"/>
      <c r="AQ206" s="456"/>
      <c r="AR206" s="456"/>
      <c r="AS206" s="456"/>
      <c r="AT206" s="456"/>
      <c r="AU206" s="415"/>
      <c r="AV206" s="456"/>
      <c r="AW206" s="456"/>
      <c r="AX206" s="456"/>
      <c r="AY206" s="456"/>
      <c r="AZ206" s="456"/>
      <c r="BA206" s="415"/>
    </row>
    <row r="207" spans="1:53" s="394" customFormat="1">
      <c r="A207" s="456"/>
      <c r="B207" s="456"/>
      <c r="C207" s="456"/>
      <c r="D207" s="456"/>
      <c r="E207" s="456"/>
      <c r="F207" s="456"/>
      <c r="G207" s="456"/>
      <c r="H207" s="456"/>
      <c r="I207" s="456"/>
      <c r="J207" s="456"/>
      <c r="K207" s="456"/>
      <c r="L207" s="456"/>
      <c r="M207" s="456"/>
      <c r="N207" s="456"/>
      <c r="O207" s="456"/>
      <c r="P207" s="456"/>
      <c r="Q207" s="456"/>
      <c r="R207" s="456"/>
      <c r="S207" s="456"/>
      <c r="T207" s="456"/>
      <c r="U207" s="456"/>
      <c r="V207" s="456"/>
      <c r="W207" s="456"/>
      <c r="X207" s="456"/>
      <c r="Y207" s="456"/>
      <c r="Z207" s="456"/>
      <c r="AA207" s="456"/>
      <c r="AB207" s="456"/>
      <c r="AC207" s="456"/>
      <c r="AD207" s="456"/>
      <c r="AE207" s="456"/>
      <c r="AF207" s="456"/>
      <c r="AG207" s="456"/>
      <c r="AH207" s="456"/>
      <c r="AI207" s="456"/>
      <c r="AJ207" s="456"/>
      <c r="AK207" s="456"/>
      <c r="AL207" s="456"/>
      <c r="AM207" s="456"/>
      <c r="AN207" s="456"/>
      <c r="AO207" s="456"/>
      <c r="AP207" s="456"/>
      <c r="AQ207" s="456"/>
      <c r="AR207" s="456"/>
      <c r="AS207" s="456"/>
      <c r="AT207" s="456"/>
      <c r="AU207" s="415"/>
      <c r="AV207" s="456"/>
      <c r="AW207" s="456"/>
      <c r="AX207" s="456"/>
      <c r="AY207" s="456"/>
      <c r="AZ207" s="456"/>
      <c r="BA207" s="415"/>
    </row>
    <row r="208" spans="1:53" s="394" customFormat="1">
      <c r="A208" s="456"/>
      <c r="B208" s="456"/>
      <c r="C208" s="456"/>
      <c r="D208" s="456"/>
      <c r="E208" s="456"/>
      <c r="F208" s="456"/>
      <c r="G208" s="456"/>
      <c r="H208" s="456"/>
      <c r="I208" s="456"/>
      <c r="J208" s="456"/>
      <c r="K208" s="456"/>
      <c r="L208" s="456"/>
      <c r="M208" s="456"/>
      <c r="N208" s="456"/>
      <c r="O208" s="456"/>
      <c r="P208" s="456"/>
      <c r="Q208" s="456"/>
      <c r="R208" s="456"/>
      <c r="S208" s="456"/>
      <c r="T208" s="456"/>
      <c r="U208" s="456"/>
      <c r="V208" s="456"/>
      <c r="W208" s="456"/>
      <c r="X208" s="456"/>
      <c r="Y208" s="456"/>
      <c r="Z208" s="456"/>
      <c r="AA208" s="456"/>
      <c r="AB208" s="456"/>
      <c r="AC208" s="456"/>
      <c r="AD208" s="456"/>
      <c r="AE208" s="456"/>
      <c r="AF208" s="456"/>
      <c r="AG208" s="456"/>
      <c r="AH208" s="456"/>
      <c r="AI208" s="456"/>
      <c r="AJ208" s="456"/>
      <c r="AK208" s="456"/>
      <c r="AL208" s="456"/>
      <c r="AM208" s="456"/>
      <c r="AN208" s="456"/>
      <c r="AO208" s="456"/>
      <c r="AP208" s="456"/>
      <c r="AQ208" s="456"/>
      <c r="AR208" s="456"/>
      <c r="AS208" s="456"/>
      <c r="AT208" s="456"/>
      <c r="AU208" s="415"/>
      <c r="AV208" s="456"/>
      <c r="AW208" s="456"/>
      <c r="AX208" s="456"/>
      <c r="AY208" s="456"/>
      <c r="AZ208" s="456"/>
      <c r="BA208" s="415"/>
    </row>
    <row r="209" spans="1:53" s="394" customFormat="1">
      <c r="A209" s="456"/>
      <c r="B209" s="456"/>
      <c r="C209" s="456"/>
      <c r="D209" s="456"/>
      <c r="E209" s="456"/>
      <c r="F209" s="456"/>
      <c r="G209" s="456"/>
      <c r="H209" s="456"/>
      <c r="I209" s="456"/>
      <c r="J209" s="456"/>
      <c r="K209" s="456"/>
      <c r="L209" s="456"/>
      <c r="M209" s="456"/>
      <c r="N209" s="456"/>
      <c r="O209" s="456"/>
      <c r="P209" s="456"/>
      <c r="Q209" s="456"/>
      <c r="R209" s="456"/>
      <c r="S209" s="456"/>
      <c r="T209" s="456"/>
      <c r="U209" s="456"/>
      <c r="V209" s="456"/>
      <c r="W209" s="456"/>
      <c r="X209" s="456"/>
      <c r="Y209" s="456"/>
      <c r="Z209" s="456"/>
      <c r="AA209" s="456"/>
      <c r="AB209" s="456"/>
      <c r="AC209" s="456"/>
      <c r="AD209" s="456"/>
      <c r="AE209" s="456"/>
      <c r="AF209" s="456"/>
      <c r="AG209" s="456"/>
      <c r="AH209" s="456"/>
      <c r="AI209" s="456"/>
      <c r="AJ209" s="456"/>
      <c r="AK209" s="456"/>
      <c r="AL209" s="456"/>
      <c r="AM209" s="456"/>
      <c r="AN209" s="456"/>
      <c r="AO209" s="456"/>
      <c r="AP209" s="456"/>
      <c r="AQ209" s="456"/>
      <c r="AR209" s="456"/>
      <c r="AS209" s="456"/>
      <c r="AT209" s="456"/>
      <c r="AU209" s="415"/>
      <c r="AV209" s="456"/>
      <c r="AW209" s="456"/>
      <c r="AX209" s="456"/>
      <c r="AY209" s="456"/>
      <c r="AZ209" s="456"/>
      <c r="BA209" s="415"/>
    </row>
    <row r="210" spans="1:53" s="394" customFormat="1">
      <c r="A210" s="456"/>
      <c r="B210" s="456"/>
      <c r="C210" s="456"/>
      <c r="D210" s="456"/>
      <c r="E210" s="456"/>
      <c r="F210" s="456"/>
      <c r="G210" s="456"/>
      <c r="H210" s="456"/>
      <c r="I210" s="456"/>
      <c r="J210" s="456"/>
      <c r="K210" s="456"/>
      <c r="L210" s="456"/>
      <c r="M210" s="456"/>
      <c r="N210" s="456"/>
      <c r="O210" s="456"/>
      <c r="P210" s="456"/>
      <c r="Q210" s="456"/>
      <c r="R210" s="456"/>
      <c r="S210" s="456"/>
      <c r="T210" s="456"/>
      <c r="U210" s="456"/>
      <c r="V210" s="456"/>
      <c r="W210" s="456"/>
      <c r="X210" s="456"/>
      <c r="Y210" s="456"/>
      <c r="Z210" s="456"/>
      <c r="AA210" s="456"/>
      <c r="AB210" s="456"/>
      <c r="AC210" s="456"/>
      <c r="AD210" s="456"/>
      <c r="AE210" s="456"/>
      <c r="AF210" s="456"/>
      <c r="AG210" s="456"/>
      <c r="AH210" s="456"/>
      <c r="AI210" s="456"/>
      <c r="AJ210" s="456"/>
      <c r="AK210" s="456"/>
      <c r="AL210" s="456"/>
      <c r="AM210" s="456"/>
      <c r="AN210" s="456"/>
      <c r="AO210" s="456"/>
      <c r="AP210" s="456"/>
      <c r="AQ210" s="456"/>
      <c r="AR210" s="456"/>
      <c r="AS210" s="456"/>
      <c r="AT210" s="456"/>
      <c r="AU210" s="415"/>
      <c r="AV210" s="456"/>
      <c r="AW210" s="456"/>
      <c r="AX210" s="456"/>
      <c r="AY210" s="456"/>
      <c r="AZ210" s="456"/>
      <c r="BA210" s="415"/>
    </row>
    <row r="211" spans="1:53" s="394" customFormat="1">
      <c r="A211" s="456"/>
      <c r="B211" s="456"/>
      <c r="C211" s="456"/>
      <c r="D211" s="456"/>
      <c r="E211" s="456"/>
      <c r="F211" s="456"/>
      <c r="G211" s="456"/>
      <c r="H211" s="456"/>
      <c r="I211" s="456"/>
      <c r="J211" s="456"/>
      <c r="K211" s="456"/>
      <c r="L211" s="456"/>
      <c r="M211" s="456"/>
      <c r="N211" s="456"/>
      <c r="O211" s="456"/>
      <c r="P211" s="456"/>
      <c r="Q211" s="456"/>
      <c r="R211" s="456"/>
      <c r="S211" s="456"/>
      <c r="T211" s="456"/>
      <c r="U211" s="456"/>
      <c r="V211" s="456"/>
      <c r="W211" s="456"/>
      <c r="X211" s="456"/>
      <c r="Y211" s="456"/>
      <c r="Z211" s="456"/>
      <c r="AA211" s="456"/>
      <c r="AB211" s="456"/>
      <c r="AC211" s="456"/>
      <c r="AD211" s="456"/>
      <c r="AE211" s="456"/>
      <c r="AF211" s="456"/>
      <c r="AG211" s="456"/>
      <c r="AH211" s="456"/>
      <c r="AI211" s="456"/>
      <c r="AJ211" s="456"/>
      <c r="AK211" s="456"/>
      <c r="AL211" s="456"/>
      <c r="AM211" s="456"/>
      <c r="AN211" s="456"/>
      <c r="AO211" s="456"/>
      <c r="AP211" s="456"/>
      <c r="AQ211" s="456"/>
      <c r="AR211" s="456"/>
      <c r="AS211" s="456"/>
      <c r="AT211" s="456"/>
      <c r="AU211" s="415"/>
      <c r="AV211" s="456"/>
      <c r="AW211" s="456"/>
      <c r="AX211" s="456"/>
      <c r="AY211" s="456"/>
      <c r="AZ211" s="456"/>
      <c r="BA211" s="415"/>
    </row>
    <row r="212" spans="1:53" s="394" customFormat="1">
      <c r="A212" s="456"/>
      <c r="B212" s="456"/>
      <c r="C212" s="456"/>
      <c r="D212" s="456"/>
      <c r="E212" s="456"/>
      <c r="F212" s="456"/>
      <c r="G212" s="456"/>
      <c r="H212" s="456"/>
      <c r="I212" s="456"/>
      <c r="J212" s="456"/>
      <c r="K212" s="456"/>
      <c r="L212" s="456"/>
      <c r="M212" s="456"/>
      <c r="N212" s="456"/>
      <c r="O212" s="456"/>
      <c r="P212" s="456"/>
      <c r="Q212" s="456"/>
      <c r="R212" s="456"/>
      <c r="S212" s="456"/>
      <c r="T212" s="456"/>
      <c r="U212" s="456"/>
      <c r="V212" s="456"/>
      <c r="W212" s="456"/>
      <c r="X212" s="456"/>
      <c r="Y212" s="456"/>
      <c r="Z212" s="456"/>
      <c r="AA212" s="456"/>
      <c r="AB212" s="456"/>
      <c r="AC212" s="456"/>
      <c r="AD212" s="456"/>
      <c r="AE212" s="456"/>
      <c r="AF212" s="456"/>
      <c r="AG212" s="456"/>
      <c r="AH212" s="456"/>
      <c r="AI212" s="456"/>
      <c r="AJ212" s="456"/>
      <c r="AK212" s="456"/>
      <c r="AL212" s="456"/>
      <c r="AM212" s="456"/>
      <c r="AN212" s="456"/>
      <c r="AO212" s="456"/>
      <c r="AP212" s="456"/>
      <c r="AQ212" s="456"/>
      <c r="AR212" s="456"/>
      <c r="AS212" s="456"/>
      <c r="AT212" s="456"/>
      <c r="AU212" s="415"/>
      <c r="AV212" s="456"/>
      <c r="AW212" s="456"/>
      <c r="AX212" s="456"/>
      <c r="AY212" s="456"/>
      <c r="AZ212" s="456"/>
      <c r="BA212" s="415"/>
    </row>
    <row r="213" spans="1:53" s="394" customFormat="1">
      <c r="A213" s="456"/>
      <c r="B213" s="456"/>
      <c r="C213" s="456"/>
      <c r="D213" s="456"/>
      <c r="E213" s="456"/>
      <c r="F213" s="456"/>
      <c r="G213" s="456"/>
      <c r="H213" s="456"/>
      <c r="I213" s="456"/>
      <c r="J213" s="456"/>
      <c r="K213" s="456"/>
      <c r="L213" s="456"/>
      <c r="M213" s="456"/>
      <c r="N213" s="456"/>
      <c r="O213" s="456"/>
      <c r="P213" s="456"/>
      <c r="Q213" s="456"/>
      <c r="R213" s="456"/>
      <c r="S213" s="456"/>
      <c r="T213" s="456"/>
      <c r="U213" s="456"/>
      <c r="V213" s="456"/>
      <c r="W213" s="456"/>
      <c r="X213" s="456"/>
      <c r="Y213" s="456"/>
      <c r="Z213" s="456"/>
      <c r="AA213" s="456"/>
      <c r="AB213" s="456"/>
      <c r="AC213" s="456"/>
      <c r="AD213" s="456"/>
      <c r="AE213" s="456"/>
      <c r="AF213" s="456"/>
      <c r="AG213" s="456"/>
      <c r="AH213" s="456"/>
      <c r="AI213" s="456"/>
      <c r="AJ213" s="456"/>
      <c r="AK213" s="456"/>
      <c r="AL213" s="456"/>
      <c r="AM213" s="456"/>
      <c r="AN213" s="456"/>
      <c r="AO213" s="456"/>
      <c r="AP213" s="456"/>
      <c r="AQ213" s="456"/>
      <c r="AR213" s="456"/>
      <c r="AS213" s="456"/>
      <c r="AT213" s="456"/>
      <c r="AU213" s="415"/>
      <c r="AV213" s="456"/>
      <c r="AW213" s="456"/>
      <c r="AX213" s="456"/>
      <c r="AY213" s="456"/>
      <c r="AZ213" s="456"/>
      <c r="BA213" s="415"/>
    </row>
    <row r="214" spans="1:53" s="394" customFormat="1">
      <c r="A214" s="456"/>
      <c r="B214" s="456"/>
      <c r="C214" s="456"/>
      <c r="D214" s="456"/>
      <c r="E214" s="456"/>
      <c r="F214" s="456"/>
      <c r="G214" s="456"/>
      <c r="H214" s="456"/>
      <c r="I214" s="456"/>
      <c r="J214" s="456"/>
      <c r="K214" s="456"/>
      <c r="L214" s="456"/>
      <c r="M214" s="456"/>
      <c r="N214" s="456"/>
      <c r="O214" s="456"/>
      <c r="P214" s="456"/>
      <c r="Q214" s="456"/>
      <c r="R214" s="456"/>
      <c r="S214" s="456"/>
      <c r="T214" s="456"/>
      <c r="U214" s="456"/>
      <c r="V214" s="456"/>
      <c r="W214" s="456"/>
      <c r="X214" s="456"/>
      <c r="Y214" s="456"/>
      <c r="Z214" s="456"/>
      <c r="AA214" s="456"/>
      <c r="AB214" s="456"/>
      <c r="AC214" s="456"/>
      <c r="AD214" s="456"/>
      <c r="AE214" s="456"/>
      <c r="AF214" s="456"/>
      <c r="AG214" s="456"/>
      <c r="AH214" s="456"/>
      <c r="AI214" s="456"/>
      <c r="AJ214" s="456"/>
      <c r="AK214" s="456"/>
      <c r="AL214" s="456"/>
      <c r="AM214" s="456"/>
      <c r="AN214" s="456"/>
      <c r="AO214" s="456"/>
      <c r="AP214" s="456"/>
      <c r="AQ214" s="456"/>
      <c r="AR214" s="456"/>
      <c r="AS214" s="456"/>
      <c r="AT214" s="456"/>
      <c r="AU214" s="415"/>
      <c r="AV214" s="456"/>
      <c r="AW214" s="456"/>
      <c r="AX214" s="456"/>
      <c r="AY214" s="456"/>
      <c r="AZ214" s="456"/>
      <c r="BA214" s="415"/>
    </row>
    <row r="215" spans="1:53" s="394" customFormat="1">
      <c r="A215" s="456"/>
      <c r="B215" s="456"/>
      <c r="C215" s="456"/>
      <c r="D215" s="456"/>
      <c r="E215" s="456"/>
      <c r="F215" s="456"/>
      <c r="G215" s="456"/>
      <c r="H215" s="456"/>
      <c r="I215" s="456"/>
      <c r="J215" s="456"/>
      <c r="K215" s="456"/>
      <c r="L215" s="456"/>
      <c r="M215" s="456"/>
      <c r="N215" s="456"/>
      <c r="O215" s="456"/>
      <c r="P215" s="456"/>
      <c r="Q215" s="456"/>
      <c r="R215" s="456"/>
      <c r="S215" s="456"/>
      <c r="T215" s="456"/>
      <c r="U215" s="456"/>
      <c r="V215" s="456"/>
      <c r="W215" s="456"/>
      <c r="X215" s="456"/>
      <c r="Y215" s="456"/>
      <c r="Z215" s="456"/>
      <c r="AA215" s="456"/>
      <c r="AB215" s="456"/>
      <c r="AC215" s="456"/>
      <c r="AD215" s="456"/>
      <c r="AE215" s="456"/>
      <c r="AF215" s="456"/>
      <c r="AG215" s="456"/>
      <c r="AH215" s="456"/>
      <c r="AI215" s="456"/>
      <c r="AJ215" s="456"/>
      <c r="AK215" s="456"/>
      <c r="AL215" s="456"/>
      <c r="AM215" s="456"/>
      <c r="AN215" s="456"/>
      <c r="AO215" s="456"/>
      <c r="AP215" s="456"/>
      <c r="AQ215" s="456"/>
      <c r="AR215" s="456"/>
      <c r="AS215" s="456"/>
      <c r="AT215" s="456"/>
      <c r="AU215" s="415"/>
      <c r="AV215" s="456"/>
      <c r="AW215" s="456"/>
      <c r="AX215" s="456"/>
      <c r="AY215" s="456"/>
      <c r="AZ215" s="456"/>
      <c r="BA215" s="415"/>
    </row>
    <row r="216" spans="1:53" s="394" customFormat="1">
      <c r="A216" s="456"/>
      <c r="B216" s="456"/>
      <c r="C216" s="456"/>
      <c r="D216" s="456"/>
      <c r="E216" s="456"/>
      <c r="F216" s="456"/>
      <c r="G216" s="456"/>
      <c r="H216" s="456"/>
      <c r="I216" s="456"/>
      <c r="J216" s="456"/>
      <c r="K216" s="456"/>
      <c r="L216" s="456"/>
      <c r="M216" s="456"/>
      <c r="N216" s="456"/>
      <c r="O216" s="456"/>
      <c r="P216" s="456"/>
      <c r="Q216" s="456"/>
      <c r="R216" s="456"/>
      <c r="S216" s="456"/>
      <c r="T216" s="456"/>
      <c r="U216" s="456"/>
      <c r="V216" s="456"/>
      <c r="W216" s="456"/>
      <c r="X216" s="456"/>
      <c r="Y216" s="456"/>
      <c r="Z216" s="456"/>
      <c r="AA216" s="456"/>
      <c r="AB216" s="456"/>
      <c r="AC216" s="456"/>
      <c r="AD216" s="456"/>
      <c r="AE216" s="456"/>
      <c r="AF216" s="456"/>
      <c r="AG216" s="456"/>
      <c r="AH216" s="456"/>
      <c r="AI216" s="456"/>
      <c r="AJ216" s="456"/>
      <c r="AK216" s="456"/>
      <c r="AL216" s="456"/>
      <c r="AM216" s="456"/>
      <c r="AN216" s="456"/>
      <c r="AO216" s="456"/>
      <c r="AP216" s="456"/>
      <c r="AQ216" s="456"/>
      <c r="AR216" s="456"/>
      <c r="AS216" s="456"/>
      <c r="AT216" s="456"/>
      <c r="AU216" s="415"/>
      <c r="AV216" s="456"/>
      <c r="AW216" s="456"/>
      <c r="AX216" s="456"/>
      <c r="AY216" s="456"/>
      <c r="AZ216" s="456"/>
      <c r="BA216" s="415"/>
    </row>
    <row r="217" spans="1:53" s="394" customFormat="1">
      <c r="A217" s="456"/>
      <c r="B217" s="456"/>
      <c r="C217" s="456"/>
      <c r="D217" s="456"/>
      <c r="E217" s="456"/>
      <c r="F217" s="456"/>
      <c r="G217" s="456"/>
      <c r="H217" s="456"/>
      <c r="I217" s="456"/>
      <c r="J217" s="456"/>
      <c r="K217" s="456"/>
      <c r="L217" s="456"/>
      <c r="M217" s="456"/>
      <c r="N217" s="456"/>
      <c r="O217" s="456"/>
      <c r="P217" s="456"/>
      <c r="Q217" s="456"/>
      <c r="R217" s="456"/>
      <c r="S217" s="456"/>
      <c r="T217" s="456"/>
      <c r="U217" s="456"/>
      <c r="V217" s="456"/>
      <c r="W217" s="456"/>
      <c r="X217" s="456"/>
      <c r="Y217" s="456"/>
      <c r="Z217" s="456"/>
      <c r="AA217" s="456"/>
      <c r="AB217" s="456"/>
      <c r="AC217" s="456"/>
      <c r="AD217" s="456"/>
      <c r="AE217" s="456"/>
      <c r="AF217" s="456"/>
      <c r="AG217" s="456"/>
      <c r="AH217" s="456"/>
      <c r="AI217" s="456"/>
      <c r="AJ217" s="456"/>
      <c r="AK217" s="456"/>
      <c r="AL217" s="456"/>
      <c r="AM217" s="456"/>
      <c r="AN217" s="456"/>
      <c r="AO217" s="456"/>
      <c r="AP217" s="456"/>
      <c r="AQ217" s="456"/>
      <c r="AR217" s="456"/>
      <c r="AS217" s="456"/>
      <c r="AT217" s="456"/>
      <c r="AU217" s="415"/>
      <c r="AV217" s="456"/>
      <c r="AW217" s="456"/>
      <c r="AX217" s="456"/>
      <c r="AY217" s="456"/>
      <c r="AZ217" s="456"/>
      <c r="BA217" s="415"/>
    </row>
    <row r="218" spans="1:53" s="394" customFormat="1">
      <c r="A218" s="456"/>
      <c r="B218" s="456"/>
      <c r="C218" s="456"/>
      <c r="D218" s="456"/>
      <c r="E218" s="456"/>
      <c r="F218" s="456"/>
      <c r="G218" s="456"/>
      <c r="H218" s="456"/>
      <c r="I218" s="456"/>
      <c r="J218" s="456"/>
      <c r="K218" s="456"/>
      <c r="L218" s="456"/>
      <c r="M218" s="456"/>
      <c r="N218" s="456"/>
      <c r="O218" s="456"/>
      <c r="P218" s="456"/>
      <c r="Q218" s="456"/>
      <c r="R218" s="456"/>
      <c r="S218" s="456"/>
      <c r="T218" s="456"/>
      <c r="U218" s="456"/>
      <c r="V218" s="456"/>
      <c r="W218" s="456"/>
      <c r="X218" s="456"/>
      <c r="Y218" s="456"/>
      <c r="Z218" s="456"/>
      <c r="AA218" s="456"/>
      <c r="AB218" s="456"/>
      <c r="AC218" s="456"/>
      <c r="AD218" s="456"/>
      <c r="AE218" s="456"/>
      <c r="AF218" s="456"/>
      <c r="AG218" s="456"/>
      <c r="AH218" s="456"/>
      <c r="AI218" s="456"/>
      <c r="AJ218" s="456"/>
      <c r="AK218" s="456"/>
      <c r="AL218" s="456"/>
      <c r="AM218" s="456"/>
      <c r="AN218" s="456"/>
      <c r="AO218" s="456"/>
      <c r="AP218" s="456"/>
      <c r="AQ218" s="456"/>
      <c r="AR218" s="456"/>
      <c r="AS218" s="456"/>
      <c r="AT218" s="456"/>
      <c r="AU218" s="415"/>
      <c r="AV218" s="456"/>
      <c r="AW218" s="456"/>
      <c r="AX218" s="456"/>
      <c r="AY218" s="456"/>
      <c r="AZ218" s="456"/>
      <c r="BA218" s="415"/>
    </row>
    <row r="219" spans="1:53" s="394" customFormat="1">
      <c r="A219" s="456"/>
      <c r="B219" s="456"/>
      <c r="C219" s="456"/>
      <c r="D219" s="456"/>
      <c r="E219" s="456"/>
      <c r="F219" s="456"/>
      <c r="G219" s="456"/>
      <c r="H219" s="456"/>
      <c r="I219" s="456"/>
      <c r="J219" s="456"/>
      <c r="K219" s="456"/>
      <c r="L219" s="456"/>
      <c r="M219" s="456"/>
      <c r="N219" s="456"/>
      <c r="O219" s="456"/>
      <c r="P219" s="456"/>
      <c r="Q219" s="456"/>
      <c r="R219" s="456"/>
      <c r="S219" s="456"/>
      <c r="T219" s="456"/>
      <c r="U219" s="456"/>
      <c r="V219" s="456"/>
      <c r="W219" s="456"/>
      <c r="X219" s="456"/>
      <c r="Y219" s="456"/>
      <c r="Z219" s="456"/>
      <c r="AA219" s="456"/>
      <c r="AB219" s="456"/>
      <c r="AC219" s="456"/>
      <c r="AD219" s="456"/>
      <c r="AE219" s="456"/>
      <c r="AF219" s="456"/>
      <c r="AG219" s="456"/>
      <c r="AH219" s="456"/>
      <c r="AI219" s="456"/>
      <c r="AJ219" s="456"/>
      <c r="AK219" s="456"/>
      <c r="AL219" s="456"/>
      <c r="AM219" s="456"/>
      <c r="AN219" s="456"/>
      <c r="AO219" s="456"/>
      <c r="AP219" s="456"/>
      <c r="AQ219" s="456"/>
      <c r="AR219" s="456"/>
      <c r="AS219" s="456"/>
      <c r="AT219" s="456"/>
      <c r="AU219" s="415"/>
      <c r="AV219" s="456"/>
      <c r="AW219" s="456"/>
      <c r="AX219" s="456"/>
      <c r="AY219" s="456"/>
      <c r="AZ219" s="456"/>
      <c r="BA219" s="415"/>
    </row>
    <row r="220" spans="1:53" s="394" customFormat="1">
      <c r="A220" s="456"/>
      <c r="B220" s="456"/>
      <c r="C220" s="456"/>
      <c r="D220" s="456"/>
      <c r="E220" s="456"/>
      <c r="F220" s="456"/>
      <c r="G220" s="456"/>
      <c r="H220" s="456"/>
      <c r="I220" s="456"/>
      <c r="J220" s="456"/>
      <c r="K220" s="456"/>
      <c r="L220" s="456"/>
      <c r="M220" s="456"/>
      <c r="N220" s="456"/>
      <c r="O220" s="456"/>
      <c r="P220" s="456"/>
      <c r="Q220" s="456"/>
      <c r="R220" s="456"/>
      <c r="S220" s="456"/>
      <c r="T220" s="456"/>
      <c r="U220" s="456"/>
      <c r="V220" s="456"/>
      <c r="W220" s="456"/>
      <c r="X220" s="456"/>
      <c r="Y220" s="456"/>
      <c r="Z220" s="456"/>
      <c r="AA220" s="456"/>
      <c r="AB220" s="456"/>
      <c r="AC220" s="456"/>
      <c r="AD220" s="456"/>
      <c r="AE220" s="456"/>
      <c r="AF220" s="456"/>
      <c r="AG220" s="456"/>
      <c r="AH220" s="456"/>
      <c r="AI220" s="456"/>
      <c r="AJ220" s="456"/>
      <c r="AK220" s="456"/>
      <c r="AL220" s="456"/>
      <c r="AM220" s="456"/>
      <c r="AN220" s="456"/>
      <c r="AO220" s="456"/>
      <c r="AP220" s="456"/>
      <c r="AQ220" s="456"/>
      <c r="AR220" s="456"/>
      <c r="AS220" s="456"/>
      <c r="AT220" s="456"/>
      <c r="AU220" s="415"/>
      <c r="AV220" s="456"/>
      <c r="AW220" s="456"/>
      <c r="AX220" s="456"/>
      <c r="AY220" s="456"/>
      <c r="AZ220" s="456"/>
      <c r="BA220" s="415"/>
    </row>
    <row r="221" spans="1:53" s="394" customFormat="1">
      <c r="A221" s="456"/>
      <c r="B221" s="456"/>
      <c r="C221" s="456"/>
      <c r="D221" s="456"/>
      <c r="E221" s="456"/>
      <c r="F221" s="456"/>
      <c r="G221" s="456"/>
      <c r="H221" s="456"/>
      <c r="I221" s="456"/>
      <c r="J221" s="456"/>
      <c r="K221" s="456"/>
      <c r="L221" s="456"/>
      <c r="M221" s="456"/>
      <c r="N221" s="456"/>
      <c r="O221" s="456"/>
      <c r="P221" s="456"/>
      <c r="Q221" s="456"/>
      <c r="R221" s="456"/>
      <c r="S221" s="456"/>
      <c r="T221" s="456"/>
      <c r="U221" s="456"/>
      <c r="V221" s="456"/>
      <c r="W221" s="456"/>
      <c r="X221" s="456"/>
      <c r="Y221" s="456"/>
      <c r="Z221" s="456"/>
      <c r="AA221" s="456"/>
      <c r="AB221" s="456"/>
      <c r="AC221" s="456"/>
      <c r="AD221" s="456"/>
      <c r="AE221" s="456"/>
      <c r="AF221" s="456"/>
      <c r="AG221" s="456"/>
      <c r="AH221" s="456"/>
      <c r="AI221" s="456"/>
      <c r="AJ221" s="456"/>
      <c r="AK221" s="456"/>
      <c r="AL221" s="456"/>
      <c r="AM221" s="456"/>
      <c r="AN221" s="456"/>
      <c r="AO221" s="456"/>
      <c r="AP221" s="456"/>
      <c r="AQ221" s="456"/>
      <c r="AR221" s="456"/>
      <c r="AS221" s="456"/>
      <c r="AT221" s="456"/>
      <c r="AU221" s="415"/>
      <c r="AV221" s="456"/>
      <c r="AW221" s="456"/>
      <c r="AX221" s="456"/>
      <c r="AY221" s="456"/>
      <c r="AZ221" s="456"/>
      <c r="BA221" s="415"/>
    </row>
    <row r="222" spans="1:53" s="394" customFormat="1">
      <c r="A222" s="456"/>
      <c r="B222" s="456"/>
      <c r="C222" s="456"/>
      <c r="D222" s="456"/>
      <c r="E222" s="456"/>
      <c r="F222" s="456"/>
      <c r="G222" s="456"/>
      <c r="H222" s="456"/>
      <c r="I222" s="456"/>
      <c r="J222" s="456"/>
      <c r="K222" s="456"/>
      <c r="L222" s="456"/>
      <c r="M222" s="456"/>
      <c r="N222" s="456"/>
      <c r="O222" s="456"/>
      <c r="P222" s="456"/>
      <c r="Q222" s="456"/>
      <c r="R222" s="456"/>
      <c r="S222" s="456"/>
      <c r="T222" s="456"/>
      <c r="U222" s="456"/>
      <c r="V222" s="456"/>
      <c r="W222" s="456"/>
      <c r="X222" s="456"/>
      <c r="Y222" s="456"/>
      <c r="Z222" s="456"/>
      <c r="AA222" s="456"/>
      <c r="AB222" s="456"/>
      <c r="AC222" s="456"/>
      <c r="AD222" s="456"/>
      <c r="AE222" s="456"/>
      <c r="AF222" s="456"/>
      <c r="AG222" s="456"/>
      <c r="AH222" s="456"/>
      <c r="AI222" s="456"/>
      <c r="AJ222" s="456"/>
      <c r="AK222" s="456"/>
      <c r="AL222" s="456"/>
      <c r="AM222" s="456"/>
      <c r="AN222" s="456"/>
      <c r="AO222" s="456"/>
      <c r="AP222" s="456"/>
      <c r="AQ222" s="456"/>
      <c r="AR222" s="456"/>
      <c r="AS222" s="456"/>
      <c r="AT222" s="456"/>
      <c r="AU222" s="415"/>
      <c r="AV222" s="456"/>
      <c r="AW222" s="456"/>
      <c r="AX222" s="456"/>
      <c r="AY222" s="456"/>
      <c r="AZ222" s="456"/>
      <c r="BA222" s="415"/>
    </row>
    <row r="223" spans="1:53" s="394" customFormat="1">
      <c r="A223" s="456"/>
      <c r="B223" s="456"/>
      <c r="C223" s="456"/>
      <c r="D223" s="456"/>
      <c r="E223" s="456"/>
      <c r="F223" s="456"/>
      <c r="G223" s="456"/>
      <c r="H223" s="456"/>
      <c r="I223" s="456"/>
      <c r="J223" s="456"/>
      <c r="K223" s="456"/>
      <c r="L223" s="456"/>
      <c r="M223" s="456"/>
      <c r="N223" s="456"/>
      <c r="O223" s="456"/>
      <c r="P223" s="456"/>
      <c r="Q223" s="456"/>
      <c r="R223" s="456"/>
      <c r="S223" s="456"/>
      <c r="T223" s="456"/>
      <c r="U223" s="456"/>
      <c r="V223" s="456"/>
      <c r="W223" s="456"/>
      <c r="X223" s="456"/>
      <c r="Y223" s="456"/>
      <c r="Z223" s="456"/>
      <c r="AA223" s="456"/>
      <c r="AB223" s="456"/>
      <c r="AC223" s="456"/>
      <c r="AD223" s="456"/>
      <c r="AE223" s="456"/>
      <c r="AF223" s="456"/>
      <c r="AG223" s="456"/>
      <c r="AH223" s="456"/>
      <c r="AI223" s="456"/>
      <c r="AJ223" s="456"/>
      <c r="AK223" s="456"/>
      <c r="AL223" s="456"/>
      <c r="AM223" s="456"/>
      <c r="AN223" s="456"/>
      <c r="AO223" s="456"/>
      <c r="AP223" s="456"/>
      <c r="AQ223" s="456"/>
      <c r="AR223" s="456"/>
      <c r="AS223" s="456"/>
      <c r="AT223" s="456"/>
      <c r="AU223" s="415"/>
      <c r="AV223" s="456"/>
      <c r="AW223" s="456"/>
      <c r="AX223" s="456"/>
      <c r="AY223" s="456"/>
      <c r="AZ223" s="456"/>
      <c r="BA223" s="415"/>
    </row>
    <row r="224" spans="1:53" s="394" customFormat="1">
      <c r="A224" s="456"/>
      <c r="B224" s="456"/>
      <c r="C224" s="456"/>
      <c r="D224" s="456"/>
      <c r="E224" s="456"/>
      <c r="F224" s="456"/>
      <c r="G224" s="456"/>
      <c r="H224" s="456"/>
      <c r="I224" s="456"/>
      <c r="J224" s="456"/>
      <c r="K224" s="456"/>
      <c r="L224" s="456"/>
      <c r="M224" s="456"/>
      <c r="N224" s="456"/>
      <c r="O224" s="456"/>
      <c r="P224" s="456"/>
      <c r="Q224" s="456"/>
      <c r="R224" s="456"/>
      <c r="S224" s="456"/>
      <c r="T224" s="456"/>
      <c r="U224" s="456"/>
      <c r="V224" s="456"/>
      <c r="W224" s="456"/>
      <c r="X224" s="456"/>
      <c r="Y224" s="456"/>
      <c r="Z224" s="456"/>
      <c r="AA224" s="456"/>
      <c r="AB224" s="456"/>
      <c r="AC224" s="456"/>
      <c r="AD224" s="456"/>
      <c r="AE224" s="456"/>
      <c r="AF224" s="456"/>
      <c r="AG224" s="456"/>
      <c r="AH224" s="456"/>
      <c r="AI224" s="456"/>
      <c r="AJ224" s="456"/>
      <c r="AK224" s="456"/>
      <c r="AL224" s="456"/>
      <c r="AM224" s="456"/>
      <c r="AN224" s="456"/>
      <c r="AO224" s="456"/>
      <c r="AP224" s="456"/>
      <c r="AQ224" s="456"/>
      <c r="AR224" s="456"/>
      <c r="AS224" s="456"/>
      <c r="AT224" s="456"/>
      <c r="AU224" s="415"/>
      <c r="AV224" s="456"/>
      <c r="AW224" s="456"/>
      <c r="AX224" s="456"/>
      <c r="AY224" s="456"/>
      <c r="AZ224" s="456"/>
      <c r="BA224" s="415"/>
    </row>
    <row r="225" spans="1:158" s="394" customFormat="1">
      <c r="A225" s="456"/>
      <c r="B225" s="456"/>
      <c r="C225" s="456"/>
      <c r="D225" s="456"/>
      <c r="E225" s="456"/>
      <c r="F225" s="456"/>
      <c r="G225" s="456"/>
      <c r="H225" s="456"/>
      <c r="I225" s="456"/>
      <c r="J225" s="456"/>
      <c r="K225" s="456"/>
      <c r="L225" s="456"/>
      <c r="M225" s="456"/>
      <c r="N225" s="456"/>
      <c r="O225" s="456"/>
      <c r="P225" s="456"/>
      <c r="Q225" s="456"/>
      <c r="R225" s="456"/>
      <c r="S225" s="456"/>
      <c r="T225" s="456"/>
      <c r="U225" s="456"/>
      <c r="V225" s="456"/>
      <c r="W225" s="456"/>
      <c r="X225" s="456"/>
      <c r="Y225" s="456"/>
      <c r="Z225" s="456"/>
      <c r="AA225" s="456"/>
      <c r="AB225" s="456"/>
      <c r="AC225" s="456"/>
      <c r="AD225" s="456"/>
      <c r="AE225" s="456"/>
      <c r="AF225" s="456"/>
      <c r="AG225" s="456"/>
      <c r="AH225" s="456"/>
      <c r="AI225" s="456"/>
      <c r="AJ225" s="456"/>
      <c r="AK225" s="456"/>
      <c r="AL225" s="456"/>
      <c r="AM225" s="456"/>
      <c r="AN225" s="456"/>
      <c r="AO225" s="456"/>
      <c r="AP225" s="456"/>
      <c r="AQ225" s="456"/>
      <c r="AR225" s="456"/>
      <c r="AS225" s="456"/>
      <c r="AT225" s="456"/>
      <c r="AU225" s="415"/>
      <c r="AV225" s="456"/>
      <c r="AW225" s="456"/>
      <c r="AX225" s="456"/>
      <c r="AY225" s="456"/>
      <c r="AZ225" s="456"/>
      <c r="BA225" s="415"/>
    </row>
    <row r="226" spans="1:158" s="394" customFormat="1">
      <c r="A226" s="456"/>
      <c r="B226" s="456"/>
      <c r="C226" s="456"/>
      <c r="D226" s="456"/>
      <c r="E226" s="456"/>
      <c r="F226" s="456"/>
      <c r="G226" s="456"/>
      <c r="H226" s="456"/>
      <c r="I226" s="456"/>
      <c r="J226" s="456"/>
      <c r="K226" s="456"/>
      <c r="L226" s="456"/>
      <c r="M226" s="456"/>
      <c r="N226" s="456"/>
      <c r="O226" s="456"/>
      <c r="P226" s="456"/>
      <c r="Q226" s="456"/>
      <c r="R226" s="456"/>
      <c r="S226" s="456"/>
      <c r="T226" s="456"/>
      <c r="U226" s="456"/>
      <c r="V226" s="456"/>
      <c r="W226" s="456"/>
      <c r="X226" s="456"/>
      <c r="Y226" s="456"/>
      <c r="Z226" s="456"/>
      <c r="AA226" s="456"/>
      <c r="AB226" s="456"/>
      <c r="AC226" s="456"/>
      <c r="AD226" s="456"/>
      <c r="AE226" s="456"/>
      <c r="AF226" s="456"/>
      <c r="AG226" s="456"/>
      <c r="AH226" s="456"/>
      <c r="AI226" s="456"/>
      <c r="AJ226" s="456"/>
      <c r="AK226" s="456"/>
      <c r="AL226" s="456"/>
      <c r="AM226" s="456"/>
      <c r="AN226" s="456"/>
      <c r="AO226" s="456"/>
      <c r="AP226" s="456"/>
      <c r="AQ226" s="456"/>
      <c r="AR226" s="456"/>
      <c r="AS226" s="456"/>
      <c r="AT226" s="456"/>
      <c r="AU226" s="415"/>
      <c r="AV226" s="456"/>
      <c r="AW226" s="456"/>
      <c r="AX226" s="456"/>
      <c r="AY226" s="456"/>
      <c r="AZ226" s="456"/>
      <c r="BA226" s="415"/>
    </row>
    <row r="227" spans="1:158" s="394" customFormat="1">
      <c r="A227" s="456"/>
      <c r="B227" s="456"/>
      <c r="C227" s="456"/>
      <c r="D227" s="456"/>
      <c r="E227" s="456"/>
      <c r="F227" s="456"/>
      <c r="G227" s="456"/>
      <c r="H227" s="456"/>
      <c r="I227" s="456"/>
      <c r="J227" s="456"/>
      <c r="K227" s="456"/>
      <c r="L227" s="456"/>
      <c r="M227" s="456"/>
      <c r="N227" s="456"/>
      <c r="O227" s="456"/>
      <c r="P227" s="456"/>
      <c r="Q227" s="456"/>
      <c r="R227" s="456"/>
      <c r="S227" s="456"/>
      <c r="T227" s="456"/>
      <c r="U227" s="456"/>
      <c r="V227" s="456"/>
      <c r="W227" s="456"/>
      <c r="X227" s="456"/>
      <c r="Y227" s="456"/>
      <c r="Z227" s="456"/>
      <c r="AA227" s="456"/>
      <c r="AB227" s="456"/>
      <c r="AC227" s="456"/>
      <c r="AD227" s="456"/>
      <c r="AE227" s="456"/>
      <c r="AF227" s="456"/>
      <c r="AG227" s="456"/>
      <c r="AH227" s="456"/>
      <c r="AI227" s="456"/>
      <c r="AJ227" s="456"/>
      <c r="AK227" s="456"/>
      <c r="AL227" s="456"/>
      <c r="AM227" s="456"/>
      <c r="AN227" s="456"/>
      <c r="AO227" s="456"/>
      <c r="AP227" s="456"/>
      <c r="AQ227" s="456"/>
      <c r="AR227" s="456"/>
      <c r="AS227" s="456"/>
      <c r="AT227" s="456"/>
      <c r="AU227" s="415"/>
      <c r="AV227" s="456"/>
      <c r="AW227" s="456"/>
      <c r="AX227" s="456"/>
      <c r="AY227" s="456"/>
      <c r="AZ227" s="456"/>
      <c r="BA227" s="415"/>
    </row>
    <row r="228" spans="1:158" s="394" customFormat="1">
      <c r="A228" s="456"/>
      <c r="B228" s="456"/>
      <c r="C228" s="456"/>
      <c r="D228" s="456"/>
      <c r="E228" s="456"/>
      <c r="F228" s="456"/>
      <c r="G228" s="456"/>
      <c r="H228" s="456"/>
      <c r="I228" s="456"/>
      <c r="J228" s="456"/>
      <c r="K228" s="456"/>
      <c r="L228" s="456"/>
      <c r="M228" s="456"/>
      <c r="N228" s="456"/>
      <c r="O228" s="456"/>
      <c r="P228" s="456"/>
      <c r="Q228" s="456"/>
      <c r="R228" s="456"/>
      <c r="S228" s="456"/>
      <c r="T228" s="456"/>
      <c r="U228" s="456"/>
      <c r="V228" s="456"/>
      <c r="W228" s="456"/>
      <c r="X228" s="456"/>
      <c r="Y228" s="456"/>
      <c r="Z228" s="456"/>
      <c r="AA228" s="456"/>
      <c r="AB228" s="456"/>
      <c r="AC228" s="456"/>
      <c r="AD228" s="456"/>
      <c r="AE228" s="456"/>
      <c r="AF228" s="456"/>
      <c r="AG228" s="456"/>
      <c r="AH228" s="456"/>
      <c r="AI228" s="456"/>
      <c r="AJ228" s="456"/>
      <c r="AK228" s="456"/>
      <c r="AL228" s="456"/>
      <c r="AM228" s="456"/>
      <c r="AN228" s="456"/>
      <c r="AO228" s="456"/>
      <c r="AP228" s="456"/>
      <c r="AQ228" s="456"/>
      <c r="AR228" s="456"/>
      <c r="AS228" s="456"/>
      <c r="AT228" s="456"/>
      <c r="AU228" s="415"/>
      <c r="AV228" s="456"/>
      <c r="AW228" s="456"/>
      <c r="AX228" s="456"/>
      <c r="AY228" s="456"/>
      <c r="AZ228" s="456"/>
      <c r="BA228" s="415"/>
    </row>
    <row r="229" spans="1:158" s="394" customFormat="1">
      <c r="A229" s="456"/>
      <c r="B229" s="456"/>
      <c r="C229" s="456"/>
      <c r="D229" s="456"/>
      <c r="E229" s="456"/>
      <c r="F229" s="456"/>
      <c r="G229" s="456"/>
      <c r="H229" s="456"/>
      <c r="I229" s="456"/>
      <c r="J229" s="456"/>
      <c r="K229" s="456"/>
      <c r="L229" s="456"/>
      <c r="M229" s="456"/>
      <c r="N229" s="456"/>
      <c r="O229" s="456"/>
      <c r="P229" s="456"/>
      <c r="Q229" s="456"/>
      <c r="R229" s="456"/>
      <c r="S229" s="456"/>
      <c r="T229" s="456"/>
      <c r="U229" s="456"/>
      <c r="V229" s="456"/>
      <c r="W229" s="456"/>
      <c r="X229" s="456"/>
      <c r="Y229" s="456"/>
      <c r="Z229" s="456"/>
      <c r="AA229" s="456"/>
      <c r="AB229" s="456"/>
      <c r="AC229" s="456"/>
      <c r="AD229" s="456"/>
      <c r="AE229" s="456"/>
      <c r="AF229" s="456"/>
      <c r="AG229" s="456"/>
      <c r="AH229" s="456"/>
      <c r="AI229" s="456"/>
      <c r="AJ229" s="456"/>
      <c r="AK229" s="456"/>
      <c r="AL229" s="456"/>
      <c r="AM229" s="456"/>
      <c r="AN229" s="456"/>
      <c r="AO229" s="456"/>
      <c r="AP229" s="456"/>
      <c r="AQ229" s="456"/>
      <c r="AR229" s="456"/>
      <c r="AS229" s="456"/>
      <c r="AT229" s="456"/>
      <c r="AU229" s="415"/>
      <c r="AV229" s="456"/>
      <c r="AW229" s="456"/>
      <c r="AX229" s="456"/>
      <c r="AY229" s="456"/>
      <c r="AZ229" s="456"/>
      <c r="BA229" s="415"/>
    </row>
    <row r="230" spans="1:158" s="394" customFormat="1">
      <c r="A230" s="456"/>
      <c r="B230" s="456"/>
      <c r="C230" s="456"/>
      <c r="D230" s="456"/>
      <c r="E230" s="456"/>
      <c r="F230" s="456"/>
      <c r="G230" s="456"/>
      <c r="H230" s="456"/>
      <c r="I230" s="456"/>
      <c r="J230" s="456"/>
      <c r="K230" s="456"/>
      <c r="L230" s="456"/>
      <c r="M230" s="456"/>
      <c r="N230" s="456"/>
      <c r="O230" s="456"/>
      <c r="P230" s="456"/>
      <c r="Q230" s="456"/>
      <c r="R230" s="456"/>
      <c r="S230" s="456"/>
      <c r="T230" s="456"/>
      <c r="U230" s="456"/>
      <c r="V230" s="456"/>
      <c r="W230" s="456"/>
      <c r="X230" s="456"/>
      <c r="Y230" s="456"/>
      <c r="Z230" s="456"/>
      <c r="AA230" s="456"/>
      <c r="AB230" s="456"/>
      <c r="AC230" s="456"/>
      <c r="AD230" s="456"/>
      <c r="AE230" s="456"/>
      <c r="AF230" s="456"/>
      <c r="AG230" s="456"/>
      <c r="AH230" s="456"/>
      <c r="AI230" s="456"/>
      <c r="AJ230" s="456"/>
      <c r="AK230" s="456"/>
      <c r="AL230" s="456"/>
      <c r="AM230" s="456"/>
      <c r="AN230" s="456"/>
      <c r="AO230" s="456"/>
      <c r="AP230" s="456"/>
      <c r="AQ230" s="456"/>
      <c r="AR230" s="456"/>
      <c r="AS230" s="456"/>
      <c r="AT230" s="456"/>
      <c r="AU230" s="415"/>
      <c r="AV230" s="456"/>
      <c r="AW230" s="456"/>
      <c r="AX230" s="456"/>
      <c r="AY230" s="456"/>
      <c r="AZ230" s="456"/>
      <c r="BA230" s="415"/>
    </row>
    <row r="231" spans="1:158" s="394" customFormat="1">
      <c r="A231" s="456"/>
      <c r="B231" s="456"/>
      <c r="C231" s="456"/>
      <c r="D231" s="456"/>
      <c r="E231" s="456"/>
      <c r="F231" s="456"/>
      <c r="G231" s="456"/>
      <c r="H231" s="456"/>
      <c r="I231" s="456"/>
      <c r="J231" s="456"/>
      <c r="K231" s="456"/>
      <c r="L231" s="456"/>
      <c r="M231" s="456"/>
      <c r="N231" s="456"/>
      <c r="O231" s="456"/>
      <c r="P231" s="456"/>
      <c r="Q231" s="456"/>
      <c r="R231" s="456"/>
      <c r="S231" s="456"/>
      <c r="T231" s="456"/>
      <c r="U231" s="456"/>
      <c r="V231" s="456"/>
      <c r="W231" s="456"/>
      <c r="X231" s="456"/>
      <c r="Y231" s="456"/>
      <c r="Z231" s="456"/>
      <c r="AA231" s="456"/>
      <c r="AB231" s="456"/>
      <c r="AC231" s="456"/>
      <c r="AD231" s="456"/>
      <c r="AE231" s="456"/>
      <c r="AF231" s="456"/>
      <c r="AG231" s="456"/>
      <c r="AH231" s="456"/>
      <c r="AI231" s="456"/>
      <c r="AJ231" s="456"/>
      <c r="AK231" s="456"/>
      <c r="AL231" s="456"/>
      <c r="AM231" s="456"/>
      <c r="AN231" s="456"/>
      <c r="AO231" s="456"/>
      <c r="AP231" s="456"/>
      <c r="AQ231" s="456"/>
      <c r="AR231" s="456"/>
      <c r="AS231" s="456"/>
      <c r="AT231" s="456"/>
      <c r="AU231" s="415"/>
      <c r="AV231" s="456"/>
      <c r="AW231" s="456"/>
      <c r="AX231" s="456"/>
      <c r="AY231" s="456"/>
      <c r="AZ231" s="456"/>
      <c r="BA231" s="415"/>
    </row>
    <row r="232" spans="1:158" s="394" customFormat="1">
      <c r="A232" s="456"/>
      <c r="B232" s="456"/>
      <c r="C232" s="456"/>
      <c r="D232" s="456"/>
      <c r="E232" s="456"/>
      <c r="F232" s="456"/>
      <c r="G232" s="456"/>
      <c r="H232" s="456"/>
      <c r="I232" s="456"/>
      <c r="J232" s="456"/>
      <c r="K232" s="456"/>
      <c r="L232" s="456"/>
      <c r="M232" s="456"/>
      <c r="N232" s="456"/>
      <c r="O232" s="456"/>
      <c r="P232" s="456"/>
      <c r="Q232" s="456"/>
      <c r="R232" s="456"/>
      <c r="S232" s="456"/>
      <c r="T232" s="456"/>
      <c r="U232" s="456"/>
      <c r="V232" s="456"/>
      <c r="W232" s="456"/>
      <c r="X232" s="456"/>
      <c r="Y232" s="456"/>
      <c r="Z232" s="456"/>
      <c r="AA232" s="456"/>
      <c r="AB232" s="456"/>
      <c r="AC232" s="456"/>
      <c r="AD232" s="456"/>
      <c r="AE232" s="456"/>
      <c r="AF232" s="456"/>
      <c r="AG232" s="456"/>
      <c r="AH232" s="456"/>
      <c r="AI232" s="456"/>
      <c r="AJ232" s="456"/>
      <c r="AK232" s="456"/>
      <c r="AL232" s="456"/>
      <c r="AM232" s="456"/>
      <c r="AN232" s="456"/>
      <c r="AO232" s="456"/>
      <c r="AP232" s="456"/>
      <c r="AQ232" s="456"/>
      <c r="AR232" s="456"/>
      <c r="AS232" s="456"/>
      <c r="AT232" s="456"/>
      <c r="AU232" s="415"/>
      <c r="AV232" s="456"/>
      <c r="AW232" s="456"/>
      <c r="AX232" s="456"/>
      <c r="AY232" s="456"/>
      <c r="AZ232" s="456"/>
      <c r="BA232" s="415"/>
    </row>
    <row r="233" spans="1:158" s="394" customFormat="1">
      <c r="A233" s="456"/>
      <c r="B233" s="456"/>
      <c r="C233" s="456"/>
      <c r="D233" s="456"/>
      <c r="E233" s="456"/>
      <c r="F233" s="456"/>
      <c r="G233" s="456"/>
      <c r="H233" s="456"/>
      <c r="I233" s="456"/>
      <c r="J233" s="456"/>
      <c r="K233" s="456"/>
      <c r="L233" s="456"/>
      <c r="M233" s="456"/>
      <c r="N233" s="456"/>
      <c r="O233" s="456"/>
      <c r="P233" s="456"/>
      <c r="Q233" s="456"/>
      <c r="R233" s="456"/>
      <c r="S233" s="456"/>
      <c r="T233" s="456"/>
      <c r="U233" s="456"/>
      <c r="V233" s="456"/>
      <c r="W233" s="456"/>
      <c r="X233" s="456"/>
      <c r="Y233" s="456"/>
      <c r="Z233" s="456"/>
      <c r="AA233" s="456"/>
      <c r="AB233" s="456"/>
      <c r="AC233" s="456"/>
      <c r="AD233" s="456"/>
      <c r="AE233" s="456"/>
      <c r="AF233" s="456"/>
      <c r="AG233" s="456"/>
      <c r="AH233" s="456"/>
      <c r="AI233" s="456"/>
      <c r="AJ233" s="456"/>
      <c r="AK233" s="456"/>
      <c r="AL233" s="456"/>
      <c r="AM233" s="456"/>
      <c r="AN233" s="456"/>
      <c r="AO233" s="456"/>
      <c r="AP233" s="456"/>
      <c r="AQ233" s="456"/>
      <c r="AR233" s="456"/>
      <c r="AS233" s="456"/>
      <c r="AT233" s="456"/>
      <c r="AU233" s="415"/>
      <c r="AV233" s="456"/>
      <c r="AW233" s="456"/>
      <c r="AX233" s="456"/>
      <c r="AY233" s="456"/>
      <c r="AZ233" s="456"/>
      <c r="BA233" s="415"/>
    </row>
    <row r="234" spans="1:158" s="394" customFormat="1">
      <c r="A234" s="456"/>
      <c r="B234" s="456"/>
      <c r="C234" s="456"/>
      <c r="D234" s="456"/>
      <c r="E234" s="456"/>
      <c r="F234" s="456"/>
      <c r="G234" s="456"/>
      <c r="H234" s="456"/>
      <c r="I234" s="456"/>
      <c r="J234" s="456"/>
      <c r="K234" s="456"/>
      <c r="L234" s="456"/>
      <c r="M234" s="456"/>
      <c r="N234" s="456"/>
      <c r="O234" s="456"/>
      <c r="P234" s="456"/>
      <c r="Q234" s="456"/>
      <c r="R234" s="456"/>
      <c r="S234" s="456"/>
      <c r="T234" s="456"/>
      <c r="U234" s="456"/>
      <c r="V234" s="456"/>
      <c r="W234" s="456"/>
      <c r="X234" s="456"/>
      <c r="Y234" s="456"/>
      <c r="Z234" s="456"/>
      <c r="AA234" s="456"/>
      <c r="AB234" s="456"/>
      <c r="AC234" s="456"/>
      <c r="AD234" s="456"/>
      <c r="AE234" s="456"/>
      <c r="AF234" s="456"/>
      <c r="AG234" s="456"/>
      <c r="AH234" s="456"/>
      <c r="AI234" s="456"/>
      <c r="AJ234" s="456"/>
      <c r="AK234" s="456"/>
      <c r="AL234" s="456"/>
      <c r="AM234" s="456"/>
      <c r="AN234" s="456"/>
      <c r="AO234" s="456"/>
      <c r="AP234" s="456"/>
      <c r="AQ234" s="456"/>
      <c r="AR234" s="456"/>
      <c r="AS234" s="456"/>
      <c r="AT234" s="456"/>
      <c r="AU234" s="415"/>
      <c r="AV234" s="456"/>
      <c r="AW234" s="456"/>
      <c r="AX234" s="456"/>
      <c r="AY234" s="456"/>
      <c r="AZ234" s="456"/>
      <c r="BA234" s="415"/>
    </row>
    <row r="235" spans="1:158">
      <c r="CL235" s="394"/>
      <c r="CM235" s="394"/>
      <c r="CN235" s="394"/>
      <c r="CO235" s="394"/>
      <c r="CP235" s="394"/>
      <c r="CQ235" s="394"/>
      <c r="CR235" s="394"/>
      <c r="CS235" s="394"/>
      <c r="CT235" s="394"/>
      <c r="CU235" s="394"/>
      <c r="CV235" s="394"/>
      <c r="CW235" s="394"/>
      <c r="CX235" s="394"/>
      <c r="CY235" s="394"/>
      <c r="CZ235" s="394"/>
      <c r="DA235" s="394"/>
      <c r="DB235" s="394"/>
      <c r="DC235" s="394"/>
      <c r="DD235" s="394"/>
      <c r="DE235" s="394"/>
      <c r="DF235" s="394"/>
      <c r="DG235" s="394"/>
      <c r="DH235" s="394"/>
      <c r="DI235" s="394"/>
      <c r="DJ235" s="394"/>
      <c r="DK235" s="394"/>
      <c r="DL235" s="394"/>
      <c r="DM235" s="394"/>
      <c r="DN235" s="394"/>
      <c r="DO235" s="394"/>
      <c r="DP235" s="394"/>
      <c r="DQ235" s="394"/>
      <c r="DR235" s="394"/>
      <c r="DS235" s="394"/>
      <c r="DT235" s="394"/>
      <c r="DU235" s="394"/>
      <c r="DV235" s="394"/>
      <c r="DW235" s="394"/>
      <c r="DX235" s="394"/>
      <c r="DY235" s="394"/>
      <c r="DZ235" s="394"/>
      <c r="EA235" s="394"/>
      <c r="EB235" s="394"/>
      <c r="EC235" s="394"/>
      <c r="ED235" s="394"/>
      <c r="EE235" s="394"/>
      <c r="EF235" s="394"/>
      <c r="EG235" s="394"/>
      <c r="EH235" s="394"/>
      <c r="EI235" s="394"/>
      <c r="EJ235" s="394"/>
      <c r="EK235" s="394"/>
      <c r="EL235" s="394"/>
      <c r="EM235" s="394"/>
      <c r="EN235" s="394"/>
      <c r="EO235" s="394"/>
      <c r="EP235" s="394"/>
      <c r="EQ235" s="394"/>
      <c r="ER235" s="394"/>
      <c r="ES235" s="394"/>
      <c r="ET235" s="394"/>
      <c r="EU235" s="394"/>
      <c r="EV235" s="394"/>
      <c r="EW235" s="394"/>
      <c r="EX235" s="394"/>
      <c r="EY235" s="394"/>
      <c r="EZ235" s="394"/>
      <c r="FA235" s="394"/>
      <c r="FB235" s="394"/>
    </row>
  </sheetData>
  <sortState ref="A12:FB136">
    <sortCondition ref="A12:A136"/>
  </sortState>
  <mergeCells count="157">
    <mergeCell ref="AF8:AG9"/>
    <mergeCell ref="AH8:AI9"/>
    <mergeCell ref="AJ8:AK9"/>
    <mergeCell ref="AL8:AN8"/>
    <mergeCell ref="AT9:AT10"/>
    <mergeCell ref="X8:Y9"/>
    <mergeCell ref="Z8:AA9"/>
    <mergeCell ref="AH10:AH11"/>
    <mergeCell ref="AI10:AI11"/>
    <mergeCell ref="AJ10:AJ11"/>
    <mergeCell ref="AK10:AK11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8:AQ8"/>
    <mergeCell ref="AL9:AL10"/>
    <mergeCell ref="AN9:AN10"/>
    <mergeCell ref="AO9:AO10"/>
    <mergeCell ref="AQ9:AQ10"/>
    <mergeCell ref="AR9:AR10"/>
    <mergeCell ref="AB8:AC9"/>
    <mergeCell ref="AD8:AE9"/>
    <mergeCell ref="K10:K11"/>
    <mergeCell ref="L10:L11"/>
    <mergeCell ref="M10:M11"/>
    <mergeCell ref="N10:N11"/>
    <mergeCell ref="O10:O11"/>
    <mergeCell ref="P8:Q9"/>
    <mergeCell ref="R8:S9"/>
    <mergeCell ref="T8:U9"/>
    <mergeCell ref="V8:W9"/>
    <mergeCell ref="A143:G143"/>
    <mergeCell ref="BG8:BG11"/>
    <mergeCell ref="AB10:AB11"/>
    <mergeCell ref="AC10:AC11"/>
    <mergeCell ref="AD10:AD11"/>
    <mergeCell ref="AE10:AE11"/>
    <mergeCell ref="AF10:AF11"/>
    <mergeCell ref="AG10:AG11"/>
    <mergeCell ref="V10:V11"/>
    <mergeCell ref="W10:W11"/>
    <mergeCell ref="X10:X11"/>
    <mergeCell ref="Y10:Y11"/>
    <mergeCell ref="Z10:Z11"/>
    <mergeCell ref="AA10:AA11"/>
    <mergeCell ref="P10:P11"/>
    <mergeCell ref="Q10:Q11"/>
    <mergeCell ref="R10:R11"/>
    <mergeCell ref="S10:S11"/>
    <mergeCell ref="T10:T11"/>
    <mergeCell ref="U10:U11"/>
    <mergeCell ref="BD9:BE9"/>
    <mergeCell ref="H10:H11"/>
    <mergeCell ref="I10:I11"/>
    <mergeCell ref="J10:J11"/>
    <mergeCell ref="BH8:CJ8"/>
    <mergeCell ref="CK8:CM8"/>
    <mergeCell ref="CN8:CP8"/>
    <mergeCell ref="CQ8:DQ8"/>
    <mergeCell ref="DS8:DS11"/>
    <mergeCell ref="DZ8:EZ8"/>
    <mergeCell ref="BH9:BH11"/>
    <mergeCell ref="BI9:BI11"/>
    <mergeCell ref="BJ9:BJ11"/>
    <mergeCell ref="BK9:BK11"/>
    <mergeCell ref="BR9:BR11"/>
    <mergeCell ref="BS9:BS11"/>
    <mergeCell ref="BT9:BT11"/>
    <mergeCell ref="BU9:BU11"/>
    <mergeCell ref="BV9:BV11"/>
    <mergeCell ref="BW9:BW11"/>
    <mergeCell ref="BL9:BL11"/>
    <mergeCell ref="BM9:BM11"/>
    <mergeCell ref="BN9:BN11"/>
    <mergeCell ref="BO9:BO11"/>
    <mergeCell ref="BP9:BP11"/>
    <mergeCell ref="BQ9:BQ11"/>
    <mergeCell ref="CD9:CD11"/>
    <mergeCell ref="CE9:CE11"/>
    <mergeCell ref="CF9:CF11"/>
    <mergeCell ref="CG9:CG11"/>
    <mergeCell ref="CH9:CH11"/>
    <mergeCell ref="CI9:CI11"/>
    <mergeCell ref="BX9:BX11"/>
    <mergeCell ref="BY9:BY11"/>
    <mergeCell ref="BZ9:BZ11"/>
    <mergeCell ref="CA9:CA11"/>
    <mergeCell ref="CB9:CB11"/>
    <mergeCell ref="CC9:CC11"/>
    <mergeCell ref="CP9:CP11"/>
    <mergeCell ref="CQ9:CQ11"/>
    <mergeCell ref="CR9:CR11"/>
    <mergeCell ref="CS9:CS11"/>
    <mergeCell ref="CT9:CT11"/>
    <mergeCell ref="CU9:CU11"/>
    <mergeCell ref="CJ9:CJ11"/>
    <mergeCell ref="CK9:CK11"/>
    <mergeCell ref="CL9:CL11"/>
    <mergeCell ref="CM9:CM11"/>
    <mergeCell ref="CN9:CN11"/>
    <mergeCell ref="CO9:CO11"/>
    <mergeCell ref="DB9:DB11"/>
    <mergeCell ref="DC9:DC11"/>
    <mergeCell ref="DD9:DD11"/>
    <mergeCell ref="DE9:DE11"/>
    <mergeCell ref="DF9:DF11"/>
    <mergeCell ref="DG9:DG11"/>
    <mergeCell ref="CV9:CV11"/>
    <mergeCell ref="CW9:CW11"/>
    <mergeCell ref="CX9:CX11"/>
    <mergeCell ref="CY9:CY11"/>
    <mergeCell ref="CZ9:CZ11"/>
    <mergeCell ref="DA9:DA11"/>
    <mergeCell ref="DN9:DN11"/>
    <mergeCell ref="DO9:DO11"/>
    <mergeCell ref="DP9:DP11"/>
    <mergeCell ref="DQ9:DQ11"/>
    <mergeCell ref="DZ9:DZ11"/>
    <mergeCell ref="EA9:EA11"/>
    <mergeCell ref="DH9:DH11"/>
    <mergeCell ref="DI9:DI11"/>
    <mergeCell ref="DJ9:DJ11"/>
    <mergeCell ref="DK9:DK11"/>
    <mergeCell ref="DL9:DL11"/>
    <mergeCell ref="DM9:DM11"/>
    <mergeCell ref="EH9:EH11"/>
    <mergeCell ref="EI9:EI11"/>
    <mergeCell ref="EJ9:EJ11"/>
    <mergeCell ref="EK9:EK11"/>
    <mergeCell ref="EL9:EL11"/>
    <mergeCell ref="EM9:EM11"/>
    <mergeCell ref="EB9:EB11"/>
    <mergeCell ref="EC9:EC11"/>
    <mergeCell ref="ED9:ED11"/>
    <mergeCell ref="EE9:EE11"/>
    <mergeCell ref="EF9:EF11"/>
    <mergeCell ref="EG9:EG11"/>
    <mergeCell ref="EZ9:EZ11"/>
    <mergeCell ref="ET9:ET11"/>
    <mergeCell ref="EU9:EU11"/>
    <mergeCell ref="EV9:EV11"/>
    <mergeCell ref="EW9:EW11"/>
    <mergeCell ref="EX9:EX11"/>
    <mergeCell ref="EY9:EY11"/>
    <mergeCell ref="EN9:EN11"/>
    <mergeCell ref="EO9:EO11"/>
    <mergeCell ref="EP9:EP11"/>
    <mergeCell ref="EQ9:EQ11"/>
    <mergeCell ref="ER9:ER11"/>
    <mergeCell ref="ES9:ES11"/>
  </mergeCells>
  <conditionalFormatting sqref="AJ12:AJ142">
    <cfRule type="cellIs" dxfId="63" priority="3" stopIfTrue="1" operator="notBetween">
      <formula>1</formula>
      <formula>60</formula>
    </cfRule>
  </conditionalFormatting>
  <conditionalFormatting sqref="BD2">
    <cfRule type="cellIs" dxfId="62" priority="2" stopIfTrue="1" operator="greaterThan">
      <formula>1</formula>
    </cfRule>
  </conditionalFormatting>
  <conditionalFormatting sqref="BD12:BD142">
    <cfRule type="cellIs" dxfId="61" priority="1" stopIfTrue="1" operator="notBetween">
      <formula>1</formula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28</vt:i4>
      </vt:variant>
      <vt:variant>
        <vt:lpstr>ช่วงที่มีชื่อ</vt:lpstr>
      </vt:variant>
      <vt:variant>
        <vt:i4>39</vt:i4>
      </vt:variant>
    </vt:vector>
  </HeadingPairs>
  <TitlesOfParts>
    <vt:vector size="67" baseType="lpstr">
      <vt:lpstr>เกณฑ์ กคศ.</vt:lpstr>
      <vt:lpstr>เรียนร่วม-ปกติ</vt:lpstr>
      <vt:lpstr>ม.พิเศษ</vt:lpstr>
      <vt:lpstr>สศศ.</vt:lpstr>
      <vt:lpstr>ตรวจนร&lt;120</vt:lpstr>
      <vt:lpstr>ตรวจปกติ</vt:lpstr>
      <vt:lpstr>แบบโรงเรียน1</vt:lpstr>
      <vt:lpstr>แบบโรงเรียน2</vt:lpstr>
      <vt:lpstr>ฐานข้อมูล</vt:lpstr>
      <vt:lpstr>แยกจำนวนนักเรียน</vt:lpstr>
      <vt:lpstr>ป1</vt:lpstr>
      <vt:lpstr>ป2</vt:lpstr>
      <vt:lpstr>ป3</vt:lpstr>
      <vt:lpstr>ป4</vt:lpstr>
      <vt:lpstr>ป5</vt:lpstr>
      <vt:lpstr>ป6</vt:lpstr>
      <vt:lpstr>ป7</vt:lpstr>
      <vt:lpstr>สรุปป</vt:lpstr>
      <vt:lpstr>ข1</vt:lpstr>
      <vt:lpstr>ข2</vt:lpstr>
      <vt:lpstr>ข3</vt:lpstr>
      <vt:lpstr>ข4</vt:lpstr>
      <vt:lpstr>ข5</vt:lpstr>
      <vt:lpstr>ข6</vt:lpstr>
      <vt:lpstr>ข7</vt:lpstr>
      <vt:lpstr>สรุปข</vt:lpstr>
      <vt:lpstr>งบหน้า</vt:lpstr>
      <vt:lpstr>totalรวม</vt:lpstr>
      <vt:lpstr>totalรวม!Print_Area</vt:lpstr>
      <vt:lpstr>ข1!Print_Area</vt:lpstr>
      <vt:lpstr>ข2!Print_Area</vt:lpstr>
      <vt:lpstr>ข3!Print_Area</vt:lpstr>
      <vt:lpstr>ข4!Print_Area</vt:lpstr>
      <vt:lpstr>ข5!Print_Area</vt:lpstr>
      <vt:lpstr>ข6!Print_Area</vt:lpstr>
      <vt:lpstr>ข7!Print_Area</vt:lpstr>
      <vt:lpstr>ฐานข้อมูล!Print_Area</vt:lpstr>
      <vt:lpstr>'ตรวจนร&lt;120'!Print_Area</vt:lpstr>
      <vt:lpstr>ตรวจปกติ!Print_Area</vt:lpstr>
      <vt:lpstr>แบบโรงเรียน1!Print_Area</vt:lpstr>
      <vt:lpstr>แบบโรงเรียน2!Print_Area</vt:lpstr>
      <vt:lpstr>ป1!Print_Area</vt:lpstr>
      <vt:lpstr>ป2!Print_Area</vt:lpstr>
      <vt:lpstr>ป3!Print_Area</vt:lpstr>
      <vt:lpstr>ป4!Print_Area</vt:lpstr>
      <vt:lpstr>ป5!Print_Area</vt:lpstr>
      <vt:lpstr>ป6!Print_Area</vt:lpstr>
      <vt:lpstr>ป7!Print_Area</vt:lpstr>
      <vt:lpstr>ม.พิเศษ!Print_Area</vt:lpstr>
      <vt:lpstr>แยกจำนวนนักเรียน!Print_Area</vt:lpstr>
      <vt:lpstr>สรุปข!Print_Area</vt:lpstr>
      <vt:lpstr>สรุปป!Print_Area</vt:lpstr>
      <vt:lpstr>totalรวม!Print_Titles</vt:lpstr>
      <vt:lpstr>ข1!Print_Titles</vt:lpstr>
      <vt:lpstr>ข2!Print_Titles</vt:lpstr>
      <vt:lpstr>ข3!Print_Titles</vt:lpstr>
      <vt:lpstr>ข4!Print_Titles</vt:lpstr>
      <vt:lpstr>ข5!Print_Titles</vt:lpstr>
      <vt:lpstr>ข6!Print_Titles</vt:lpstr>
      <vt:lpstr>ฐานข้อมูล!Print_Titles</vt:lpstr>
      <vt:lpstr>ป1!Print_Titles</vt:lpstr>
      <vt:lpstr>ป2!Print_Titles</vt:lpstr>
      <vt:lpstr>ป3!Print_Titles</vt:lpstr>
      <vt:lpstr>ป4!Print_Titles</vt:lpstr>
      <vt:lpstr>ป5!Print_Titles</vt:lpstr>
      <vt:lpstr>ป6!Print_Titles</vt:lpstr>
      <vt:lpstr>แยกจำนวนนักเรียน!Print_Titles</vt:lpstr>
    </vt:vector>
  </TitlesOfParts>
  <Company>OBEC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Sunisa</dc:creator>
  <cp:lastModifiedBy>Asus</cp:lastModifiedBy>
  <cp:lastPrinted>2014-06-03T05:00:42Z</cp:lastPrinted>
  <dcterms:created xsi:type="dcterms:W3CDTF">2005-09-20T07:47:23Z</dcterms:created>
  <dcterms:modified xsi:type="dcterms:W3CDTF">2014-06-21T12:10:00Z</dcterms:modified>
</cp:coreProperties>
</file>