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480" yWindow="90" windowWidth="10320" windowHeight="7485" tabRatio="950" activeTab="11"/>
  </bookViews>
  <sheets>
    <sheet name="คปร.1 (ครู)" sheetId="1" r:id="rId1"/>
    <sheet name="คปร.1 (ครู) ตัวอย่าง" sheetId="38" state="hidden" r:id="rId2"/>
    <sheet name="คปร.1.1วิชา " sheetId="18" r:id="rId3"/>
    <sheet name="คปร.1.1วิชา  ตัวอย่าง" sheetId="39" state="hidden" r:id="rId4"/>
    <sheet name="คปร.1.1วิชา  สศศ" sheetId="40" state="hidden" r:id="rId5"/>
    <sheet name=" คปร.1.2ปริมาณงาน " sheetId="20" r:id="rId6"/>
    <sheet name=" คปร.1.2ปริมาณงานตัวอย่าง" sheetId="42" state="hidden" r:id="rId7"/>
    <sheet name="คปร.2" sheetId="31" r:id="rId8"/>
    <sheet name="คปร.2 (ครู) ตัวอย่าง" sheetId="35" state="hidden" r:id="rId9"/>
    <sheet name="คปร.5(ครู)" sheetId="46" r:id="rId10"/>
    <sheet name="คปร.5ตัวอย่าง" sheetId="48" state="hidden" r:id="rId11"/>
    <sheet name="สพฐ.1" sheetId="13" r:id="rId12"/>
    <sheet name="สพฐ.1 ตัวอย่าง" sheetId="44" state="hidden" r:id="rId13"/>
    <sheet name="totalรวม" sheetId="49" state="hidden" r:id="rId14"/>
    <sheet name="Sheet2" sheetId="50" r:id="rId15"/>
  </sheets>
  <externalReferences>
    <externalReference r:id="rId16"/>
  </externalReferences>
  <definedNames>
    <definedName name="_xlnm._FilterDatabase" localSheetId="13" hidden="1">totalรวม!$A$24:$CG$134</definedName>
    <definedName name="_xlnm._FilterDatabase" localSheetId="0" hidden="1">'คปร.1 (ครู)'!$A$8:$S$58</definedName>
    <definedName name="_xlnm.Print_Area" localSheetId="13">totalรวม!$A$1:$BA$142</definedName>
    <definedName name="_xlnm.Print_Titles" localSheetId="5">' คปร.1.2ปริมาณงาน '!$6:$9</definedName>
    <definedName name="_xlnm.Print_Titles" localSheetId="6">' คปร.1.2ปริมาณงานตัวอย่าง'!$6:$9</definedName>
    <definedName name="_xlnm.Print_Titles" localSheetId="13">totalรวม!$6:$10</definedName>
    <definedName name="_xlnm.Print_Titles" localSheetId="0">'คปร.1 (ครู)'!$6:$8</definedName>
    <definedName name="_xlnm.Print_Titles" localSheetId="1">'คปร.1 (ครู) ตัวอย่าง'!$6:$8</definedName>
    <definedName name="_xlnm.Print_Titles" localSheetId="2">'คปร.1.1วิชา '!$6:$9</definedName>
    <definedName name="_xlnm.Print_Titles" localSheetId="3">'คปร.1.1วิชา  ตัวอย่าง'!$7:$9</definedName>
    <definedName name="_xlnm.Print_Titles" localSheetId="4">'คปร.1.1วิชา  สศศ'!$6:$8</definedName>
  </definedNames>
  <calcPr calcId="124519"/>
</workbook>
</file>

<file path=xl/calcChain.xml><?xml version="1.0" encoding="utf-8"?>
<calcChain xmlns="http://schemas.openxmlformats.org/spreadsheetml/2006/main">
  <c r="T10" i="20"/>
  <c r="A5" i="31" l="1"/>
  <c r="T11" i="20"/>
  <c r="U11"/>
  <c r="T12"/>
  <c r="U12"/>
  <c r="T13"/>
  <c r="U13"/>
  <c r="T14"/>
  <c r="U14"/>
  <c r="T15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T29"/>
  <c r="U29"/>
  <c r="T30"/>
  <c r="U30"/>
  <c r="T31"/>
  <c r="U31"/>
  <c r="T32"/>
  <c r="U32"/>
  <c r="T33"/>
  <c r="U33"/>
  <c r="T34"/>
  <c r="U34"/>
  <c r="T35"/>
  <c r="U35"/>
  <c r="T36"/>
  <c r="U36"/>
  <c r="T37"/>
  <c r="U37"/>
  <c r="T38"/>
  <c r="U38"/>
  <c r="T39"/>
  <c r="U39"/>
  <c r="T40"/>
  <c r="U40"/>
  <c r="T41"/>
  <c r="U41"/>
  <c r="T42"/>
  <c r="U42"/>
  <c r="T43"/>
  <c r="U43"/>
  <c r="T44"/>
  <c r="U44"/>
  <c r="T45"/>
  <c r="U45"/>
  <c r="T46"/>
  <c r="U46"/>
  <c r="T47"/>
  <c r="U47"/>
  <c r="T48"/>
  <c r="U48"/>
  <c r="T49"/>
  <c r="U49"/>
  <c r="T50"/>
  <c r="U50"/>
  <c r="T51"/>
  <c r="U51"/>
  <c r="T52"/>
  <c r="U52"/>
  <c r="T53"/>
  <c r="U53"/>
  <c r="T54"/>
  <c r="U54"/>
  <c r="V10"/>
  <c r="W10" s="1"/>
  <c r="U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P11"/>
  <c r="P12"/>
  <c r="P13"/>
  <c r="Z13" s="1"/>
  <c r="AA13" s="1"/>
  <c r="AB13" s="1"/>
  <c r="P14"/>
  <c r="P15"/>
  <c r="P16"/>
  <c r="P17"/>
  <c r="Z17" s="1"/>
  <c r="AA17" s="1"/>
  <c r="AB17" s="1"/>
  <c r="P18"/>
  <c r="Z18" s="1"/>
  <c r="AA18" s="1"/>
  <c r="AB18" s="1"/>
  <c r="P19"/>
  <c r="P20"/>
  <c r="P21"/>
  <c r="Z21" s="1"/>
  <c r="AA21" s="1"/>
  <c r="AB21" s="1"/>
  <c r="P22"/>
  <c r="Z22" s="1"/>
  <c r="AA22" s="1"/>
  <c r="AB22" s="1"/>
  <c r="P23"/>
  <c r="P24"/>
  <c r="P25"/>
  <c r="Z25" s="1"/>
  <c r="AA25" s="1"/>
  <c r="AB25" s="1"/>
  <c r="P26"/>
  <c r="P27"/>
  <c r="P28"/>
  <c r="P29"/>
  <c r="Z29" s="1"/>
  <c r="AA29" s="1"/>
  <c r="AB29" s="1"/>
  <c r="P30"/>
  <c r="P31"/>
  <c r="P32"/>
  <c r="P33"/>
  <c r="P34"/>
  <c r="Z34" s="1"/>
  <c r="P35"/>
  <c r="P36"/>
  <c r="P37"/>
  <c r="Z37" s="1"/>
  <c r="AA37" s="1"/>
  <c r="AB37" s="1"/>
  <c r="P38"/>
  <c r="Z38" s="1"/>
  <c r="AA38" s="1"/>
  <c r="AB38" s="1"/>
  <c r="P39"/>
  <c r="P40"/>
  <c r="P41"/>
  <c r="P42"/>
  <c r="P43"/>
  <c r="P44"/>
  <c r="P45"/>
  <c r="Z45" s="1"/>
  <c r="AA45" s="1"/>
  <c r="AB45" s="1"/>
  <c r="P46"/>
  <c r="P47"/>
  <c r="P48"/>
  <c r="P49"/>
  <c r="Z49" s="1"/>
  <c r="AA49" s="1"/>
  <c r="AB49" s="1"/>
  <c r="P50"/>
  <c r="Z50" s="1"/>
  <c r="P51"/>
  <c r="P52"/>
  <c r="P53"/>
  <c r="Z53" s="1"/>
  <c r="AA53" s="1"/>
  <c r="AB53" s="1"/>
  <c r="P54"/>
  <c r="Z54" s="1"/>
  <c r="P10"/>
  <c r="Z10" s="1"/>
  <c r="AA10" s="1"/>
  <c r="AB10" s="1"/>
  <c r="A3"/>
  <c r="A4" i="13" s="1"/>
  <c r="A3" i="18"/>
  <c r="F57" i="1"/>
  <c r="Z14" i="20"/>
  <c r="AA14" s="1"/>
  <c r="AB14" s="1"/>
  <c r="Z20"/>
  <c r="Z33"/>
  <c r="Z48"/>
  <c r="AA48" s="1"/>
  <c r="AB48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Z32" s="1"/>
  <c r="AA32" s="1"/>
  <c r="AB32" s="1"/>
  <c r="X33"/>
  <c r="X34"/>
  <c r="X35"/>
  <c r="Z35" s="1"/>
  <c r="AA35" s="1"/>
  <c r="AB35" s="1"/>
  <c r="X36"/>
  <c r="Z36" s="1"/>
  <c r="AA36" s="1"/>
  <c r="AB36" s="1"/>
  <c r="X37"/>
  <c r="X38"/>
  <c r="X39"/>
  <c r="X40"/>
  <c r="X41"/>
  <c r="X42"/>
  <c r="X43"/>
  <c r="X44"/>
  <c r="Z44" s="1"/>
  <c r="X45"/>
  <c r="X46"/>
  <c r="X47"/>
  <c r="X48"/>
  <c r="X49"/>
  <c r="X50"/>
  <c r="X51"/>
  <c r="X52"/>
  <c r="X53"/>
  <c r="X54"/>
  <c r="X10"/>
  <c r="Z27"/>
  <c r="Z28"/>
  <c r="AA28" s="1"/>
  <c r="AB28" s="1"/>
  <c r="Z41"/>
  <c r="AA41" s="1"/>
  <c r="AB41" s="1"/>
  <c r="Z52"/>
  <c r="AA52" s="1"/>
  <c r="AB52" s="1"/>
  <c r="S10"/>
  <c r="H134" i="49"/>
  <c r="H136" s="1"/>
  <c r="I134"/>
  <c r="J134"/>
  <c r="K134"/>
  <c r="L134"/>
  <c r="L136" s="1"/>
  <c r="M134"/>
  <c r="N134"/>
  <c r="N136" s="1"/>
  <c r="O134"/>
  <c r="P134"/>
  <c r="P136" s="1"/>
  <c r="Q134"/>
  <c r="R134"/>
  <c r="R136" s="1"/>
  <c r="S134"/>
  <c r="S136" s="1"/>
  <c r="T134"/>
  <c r="T136" s="1"/>
  <c r="U134"/>
  <c r="V134"/>
  <c r="V136" s="1"/>
  <c r="W134"/>
  <c r="W136" s="1"/>
  <c r="X134"/>
  <c r="X136" s="1"/>
  <c r="Y134"/>
  <c r="Z134"/>
  <c r="AA134"/>
  <c r="AB134"/>
  <c r="AB136" s="1"/>
  <c r="AC134"/>
  <c r="AC136" s="1"/>
  <c r="AD134"/>
  <c r="AD136" s="1"/>
  <c r="AE134"/>
  <c r="AE136" s="1"/>
  <c r="AF134"/>
  <c r="AF136" s="1"/>
  <c r="AG134"/>
  <c r="AG136" s="1"/>
  <c r="AH134"/>
  <c r="AI134"/>
  <c r="AJ134"/>
  <c r="AJ136" s="1"/>
  <c r="AK134"/>
  <c r="AK136" s="1"/>
  <c r="AL134"/>
  <c r="AL136" s="1"/>
  <c r="AM134"/>
  <c r="AM136" s="1"/>
  <c r="AN134"/>
  <c r="AN136" s="1"/>
  <c r="AO134"/>
  <c r="AO136" s="1"/>
  <c r="AP134"/>
  <c r="AQ134"/>
  <c r="AU134" s="1"/>
  <c r="AU136" s="1"/>
  <c r="AR134"/>
  <c r="AR136" s="1"/>
  <c r="AS134"/>
  <c r="AS136" s="1"/>
  <c r="AT134"/>
  <c r="AT136" s="1"/>
  <c r="AV134"/>
  <c r="AV136" s="1"/>
  <c r="AW134"/>
  <c r="AW136" s="1"/>
  <c r="AX134"/>
  <c r="AY134"/>
  <c r="AZ134"/>
  <c r="I136"/>
  <c r="J136"/>
  <c r="K136"/>
  <c r="M136"/>
  <c r="O136"/>
  <c r="Q136"/>
  <c r="U136"/>
  <c r="Y136"/>
  <c r="Z136"/>
  <c r="AA136"/>
  <c r="AH136"/>
  <c r="AI136"/>
  <c r="AP136"/>
  <c r="AQ136"/>
  <c r="AX136"/>
  <c r="AY136"/>
  <c r="Z51" i="20" l="1"/>
  <c r="AA51" s="1"/>
  <c r="AB51" s="1"/>
  <c r="Z47"/>
  <c r="Z43"/>
  <c r="AA43" s="1"/>
  <c r="AB43" s="1"/>
  <c r="Z31"/>
  <c r="AA31" s="1"/>
  <c r="AB31" s="1"/>
  <c r="Z23"/>
  <c r="AA23" s="1"/>
  <c r="AB23" s="1"/>
  <c r="Z19"/>
  <c r="Z40"/>
  <c r="AA40" s="1"/>
  <c r="AB40" s="1"/>
  <c r="Z24"/>
  <c r="AA24" s="1"/>
  <c r="AB24" s="1"/>
  <c r="Z12"/>
  <c r="AA12" s="1"/>
  <c r="AB12" s="1"/>
  <c r="V53"/>
  <c r="W53" s="1"/>
  <c r="V51"/>
  <c r="W51" s="1"/>
  <c r="V49"/>
  <c r="W49" s="1"/>
  <c r="V47"/>
  <c r="W47" s="1"/>
  <c r="V45"/>
  <c r="W45" s="1"/>
  <c r="V43"/>
  <c r="W43" s="1"/>
  <c r="V41"/>
  <c r="W41" s="1"/>
  <c r="V39"/>
  <c r="W39" s="1"/>
  <c r="V37"/>
  <c r="W37" s="1"/>
  <c r="V35"/>
  <c r="W35" s="1"/>
  <c r="V33"/>
  <c r="W33" s="1"/>
  <c r="V31"/>
  <c r="W31" s="1"/>
  <c r="V29"/>
  <c r="W29" s="1"/>
  <c r="V27"/>
  <c r="W27" s="1"/>
  <c r="V25"/>
  <c r="W25" s="1"/>
  <c r="V23"/>
  <c r="W23" s="1"/>
  <c r="V21"/>
  <c r="W21" s="1"/>
  <c r="V19"/>
  <c r="W19" s="1"/>
  <c r="V17"/>
  <c r="W17" s="1"/>
  <c r="V15"/>
  <c r="W15" s="1"/>
  <c r="V13"/>
  <c r="W13" s="1"/>
  <c r="V11"/>
  <c r="W11" s="1"/>
  <c r="V54"/>
  <c r="W54" s="1"/>
  <c r="V52"/>
  <c r="W52" s="1"/>
  <c r="V50"/>
  <c r="W50" s="1"/>
  <c r="V48"/>
  <c r="W48" s="1"/>
  <c r="V46"/>
  <c r="W46" s="1"/>
  <c r="V44"/>
  <c r="W44" s="1"/>
  <c r="V42"/>
  <c r="W42" s="1"/>
  <c r="V40"/>
  <c r="W40" s="1"/>
  <c r="V38"/>
  <c r="W38" s="1"/>
  <c r="V36"/>
  <c r="W36" s="1"/>
  <c r="V34"/>
  <c r="W34" s="1"/>
  <c r="V32"/>
  <c r="W32" s="1"/>
  <c r="V30"/>
  <c r="W30" s="1"/>
  <c r="V28"/>
  <c r="W28" s="1"/>
  <c r="V26"/>
  <c r="W26" s="1"/>
  <c r="V24"/>
  <c r="W24" s="1"/>
  <c r="V22"/>
  <c r="W22" s="1"/>
  <c r="V20"/>
  <c r="W20" s="1"/>
  <c r="V18"/>
  <c r="W18" s="1"/>
  <c r="V16"/>
  <c r="W16" s="1"/>
  <c r="V14"/>
  <c r="W14" s="1"/>
  <c r="V12"/>
  <c r="W12" s="1"/>
  <c r="AA54"/>
  <c r="AB54" s="1"/>
  <c r="AA50"/>
  <c r="AB50" s="1"/>
  <c r="AA34"/>
  <c r="AB34" s="1"/>
  <c r="AA19"/>
  <c r="AB19" s="1"/>
  <c r="AA27"/>
  <c r="AB27" s="1"/>
  <c r="AA33"/>
  <c r="AB33" s="1"/>
  <c r="AA20"/>
  <c r="AB20" s="1"/>
  <c r="AA47"/>
  <c r="AB47" s="1"/>
  <c r="Z46"/>
  <c r="AA46" s="1"/>
  <c r="AB46" s="1"/>
  <c r="Z42"/>
  <c r="AA42" s="1"/>
  <c r="AB42" s="1"/>
  <c r="Z30"/>
  <c r="AA30" s="1"/>
  <c r="AB30" s="1"/>
  <c r="Z26"/>
  <c r="AA26" s="1"/>
  <c r="AB26" s="1"/>
  <c r="Z15"/>
  <c r="AA15" s="1"/>
  <c r="AB15" s="1"/>
  <c r="Z11"/>
  <c r="AA11" s="1"/>
  <c r="AB11" s="1"/>
  <c r="Z39"/>
  <c r="AA39" s="1"/>
  <c r="AB39" s="1"/>
  <c r="Z16"/>
  <c r="AA16" s="1"/>
  <c r="AB16" s="1"/>
  <c r="BA134" i="49"/>
  <c r="BA136" s="1"/>
  <c r="AA44" i="20"/>
  <c r="AB44" s="1"/>
  <c r="AZ136" i="49"/>
  <c r="B17" i="20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AI45" i="18" l="1"/>
  <c r="AI46"/>
  <c r="AI47"/>
  <c r="AI48"/>
  <c r="AI49"/>
  <c r="AI50"/>
  <c r="AI51"/>
  <c r="AI52"/>
  <c r="AI53"/>
  <c r="AI54"/>
  <c r="AI55"/>
  <c r="AI58"/>
  <c r="AI59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30"/>
  <c r="AI31"/>
  <c r="AI32"/>
  <c r="AI33"/>
  <c r="AI34"/>
  <c r="AI35"/>
  <c r="AI36"/>
  <c r="AI37"/>
  <c r="AI38"/>
  <c r="AI39"/>
  <c r="AI40"/>
  <c r="AI41"/>
  <c r="AI42"/>
  <c r="AI43"/>
  <c r="AI44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8"/>
  <c r="C58"/>
  <c r="B11" i="20" l="1"/>
  <c r="B12"/>
  <c r="B13"/>
  <c r="B14"/>
  <c r="B15"/>
  <c r="B16"/>
  <c r="B10"/>
  <c r="B11" i="18"/>
  <c r="C11"/>
  <c r="C10"/>
  <c r="B10"/>
  <c r="F23" i="48" l="1"/>
  <c r="F19" s="1"/>
  <c r="F16" s="1"/>
  <c r="F15" s="1"/>
  <c r="F22" i="46" l="1"/>
  <c r="F18" s="1"/>
  <c r="F15" s="1"/>
  <c r="F14" s="1"/>
  <c r="E26" i="44" l="1"/>
  <c r="E19"/>
  <c r="E14"/>
  <c r="E26" i="13"/>
  <c r="E19"/>
  <c r="E14"/>
  <c r="E27" i="44" l="1"/>
  <c r="E27" i="13"/>
  <c r="U14" i="42"/>
  <c r="T14"/>
  <c r="S14"/>
  <c r="P14"/>
  <c r="Z14" s="1"/>
  <c r="U13"/>
  <c r="T13"/>
  <c r="S13"/>
  <c r="P13"/>
  <c r="Z13" s="1"/>
  <c r="U12"/>
  <c r="T12"/>
  <c r="S12"/>
  <c r="P12"/>
  <c r="Z12" s="1"/>
  <c r="U11"/>
  <c r="T11"/>
  <c r="S11"/>
  <c r="P11"/>
  <c r="Z11" s="1"/>
  <c r="U10"/>
  <c r="T10"/>
  <c r="S10"/>
  <c r="P10"/>
  <c r="Z10" s="1"/>
  <c r="AF23" i="40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H22"/>
  <c r="C22"/>
  <c r="B22"/>
  <c r="AH21"/>
  <c r="C21"/>
  <c r="B21"/>
  <c r="AH20"/>
  <c r="C20"/>
  <c r="B20"/>
  <c r="AH19"/>
  <c r="C19"/>
  <c r="B19"/>
  <c r="AH18"/>
  <c r="C18"/>
  <c r="B18"/>
  <c r="AH17"/>
  <c r="C17"/>
  <c r="B17"/>
  <c r="AH16"/>
  <c r="C16"/>
  <c r="B16"/>
  <c r="AH15"/>
  <c r="C15"/>
  <c r="B15"/>
  <c r="AH14"/>
  <c r="C14"/>
  <c r="B14"/>
  <c r="AH13"/>
  <c r="C13"/>
  <c r="B13"/>
  <c r="AH12"/>
  <c r="C12"/>
  <c r="B12"/>
  <c r="AH11"/>
  <c r="C11"/>
  <c r="B11"/>
  <c r="AH10"/>
  <c r="AH23" s="1"/>
  <c r="C10"/>
  <c r="B10"/>
  <c r="AH17" i="39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F17"/>
  <c r="E17"/>
  <c r="D17"/>
  <c r="AI16"/>
  <c r="C16"/>
  <c r="B16"/>
  <c r="AI15"/>
  <c r="AI14"/>
  <c r="AI13"/>
  <c r="AI12"/>
  <c r="AI11"/>
  <c r="V13" i="42" l="1"/>
  <c r="W13" s="1"/>
  <c r="AA10"/>
  <c r="AB10" s="1"/>
  <c r="AA11"/>
  <c r="AB11" s="1"/>
  <c r="AA12"/>
  <c r="AB12" s="1"/>
  <c r="AA13"/>
  <c r="AB13" s="1"/>
  <c r="AA14"/>
  <c r="AB14" s="1"/>
  <c r="V10"/>
  <c r="W10" s="1"/>
  <c r="V11"/>
  <c r="W11" s="1"/>
  <c r="V12"/>
  <c r="W12" s="1"/>
  <c r="V14"/>
  <c r="W14" s="1"/>
  <c r="AI17" i="39"/>
  <c r="E60" i="18" l="1"/>
  <c r="F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D60"/>
  <c r="AI10"/>
  <c r="AI60" l="1"/>
</calcChain>
</file>

<file path=xl/sharedStrings.xml><?xml version="1.0" encoding="utf-8"?>
<sst xmlns="http://schemas.openxmlformats.org/spreadsheetml/2006/main" count="1683" uniqueCount="554">
  <si>
    <t>หมายเหตุ</t>
  </si>
  <si>
    <t>ลำดับ</t>
  </si>
  <si>
    <t>อันดับ</t>
  </si>
  <si>
    <t>คศ.2</t>
  </si>
  <si>
    <t>รวม</t>
  </si>
  <si>
    <t>ตำแหน่ง</t>
  </si>
  <si>
    <t>เลขที่</t>
  </si>
  <si>
    <t>ครูผู้ช่วย</t>
  </si>
  <si>
    <t>ประเภท</t>
  </si>
  <si>
    <t>วิทยฐานะ</t>
  </si>
  <si>
    <t>ครูชำนาญการพิเศษ</t>
  </si>
  <si>
    <t>จำนวน</t>
  </si>
  <si>
    <t>คศ.3</t>
  </si>
  <si>
    <t>คศ.1</t>
  </si>
  <si>
    <t>ขยายโอกาส</t>
  </si>
  <si>
    <t>ทางการศึกษา</t>
  </si>
  <si>
    <t>ประถม</t>
  </si>
  <si>
    <t>ศึกษา</t>
  </si>
  <si>
    <t>มัธยม</t>
  </si>
  <si>
    <t>ประเภทของสถานศึกษา(ระบุโดยใช้ตัวเลข "1"แทน)</t>
  </si>
  <si>
    <t>ภาษาไทย</t>
  </si>
  <si>
    <t>สุขศึกษา</t>
  </si>
  <si>
    <t>พลศึกษา</t>
  </si>
  <si>
    <t>บัญชีสรุปตำแหน่งข้าราชการครูและบุคลากรทางการศึกษาในสถานศึกษา</t>
  </si>
  <si>
    <t>1.  ครูผู้ช่วย</t>
  </si>
  <si>
    <t xml:space="preserve"> -</t>
  </si>
  <si>
    <t xml:space="preserve">    (ผส.)</t>
  </si>
  <si>
    <t>2.  ครู</t>
  </si>
  <si>
    <t>ครูชำนาญการ</t>
  </si>
  <si>
    <t>ครูเชี่ยวชาญ</t>
  </si>
  <si>
    <t>คศ.4</t>
  </si>
  <si>
    <t>ครูเชี่ยวชาญพิเศษ</t>
  </si>
  <si>
    <t>คศ.5</t>
  </si>
  <si>
    <t xml:space="preserve">   (ผบ.)</t>
  </si>
  <si>
    <t>รองผู้อำนวยการชำนาญการ</t>
  </si>
  <si>
    <t>รองผู้อำนวยการชำนาญการพิเศษ</t>
  </si>
  <si>
    <t>รองผู้อำนวยการเชี่ยวชาญ</t>
  </si>
  <si>
    <t>ผู้อำนวยการชำนาญการ</t>
  </si>
  <si>
    <t>ผู้อำนวยการชำนาญการพิเศษ</t>
  </si>
  <si>
    <t>ผู้อำนวยการเชี่ยวชาญ</t>
  </si>
  <si>
    <t>ผู้อำนวยการเชี่ยวชาญพิเศษ</t>
  </si>
  <si>
    <t>ข้อมูลเฉพาะส่วนราชการ</t>
  </si>
  <si>
    <t>1. ข้อมูลทั่วไป</t>
  </si>
  <si>
    <t>ข้อมูล  ณ</t>
  </si>
  <si>
    <t>สรุปเหตุผลความจำเป็นในการขอรับการจัดสรรอัตราว่างข้าราชการครูและบุคลากรทางการศึกษาในสถานศึกษา</t>
  </si>
  <si>
    <t>เหตุผลความจำเป็นในการขอรับการจัดสรรอัตราคืนในภาพรวม</t>
  </si>
  <si>
    <t>แบบ  สพฐ.1</t>
  </si>
  <si>
    <t>(4)</t>
  </si>
  <si>
    <t>(3)</t>
  </si>
  <si>
    <t>(2)</t>
  </si>
  <si>
    <t>ที่</t>
  </si>
  <si>
    <t>(1)</t>
  </si>
  <si>
    <t>ผอ.ชำนาญการพิเศษ</t>
  </si>
  <si>
    <t xml:space="preserve">   1.1 ส่วนราชการ</t>
  </si>
  <si>
    <t>ร.ร.</t>
  </si>
  <si>
    <t>ตั้งใน</t>
  </si>
  <si>
    <t>พื้นที่</t>
  </si>
  <si>
    <t>นร.</t>
  </si>
  <si>
    <t>ห้อง</t>
  </si>
  <si>
    <t>บร.</t>
  </si>
  <si>
    <t>ครูผู้สอน</t>
  </si>
  <si>
    <t>ตาม จ.18</t>
  </si>
  <si>
    <t>จำนวนครู</t>
  </si>
  <si>
    <t>ตามเกณฑ์ ก.ค.ศ.</t>
  </si>
  <si>
    <t>จำนวนครู-ขาด, เกิน</t>
  </si>
  <si>
    <t>ขาด,เกิน</t>
  </si>
  <si>
    <t>ร้อยละ</t>
  </si>
  <si>
    <t>จำนวน นร.รวม</t>
  </si>
  <si>
    <t>ให้ระบุระยะทางระหว่างโรงเรียนถึงสำนักงานเขตพื้นที่การศึกษา หน่วยนับเป็นกิโลเมตร (กม.)</t>
  </si>
  <si>
    <t>โรงเรียนตั้งอยู่ในพื้นที่ใดให้ระบุรหัสตัวเลข ดังนี้</t>
  </si>
  <si>
    <t>(5),</t>
  </si>
  <si>
    <t>(8),</t>
  </si>
  <si>
    <t>(11),</t>
  </si>
  <si>
    <t>(14)</t>
  </si>
  <si>
    <t xml:space="preserve">จำนวนครู - ขาด,เกิน คิดเป็นร้อยละ คำนวณได้จาก ช่อง (13) หารด้วย ช่อง (10)  คูณด้วย 100   (ทศนิยม 2 หลัก)   </t>
  </si>
  <si>
    <t>ระยะทาง</t>
  </si>
  <si>
    <t>ระหว่าง</t>
  </si>
  <si>
    <t>รร.ถึง สพท.</t>
  </si>
  <si>
    <t>(5)</t>
  </si>
  <si>
    <t>(6)</t>
  </si>
  <si>
    <t>(7)</t>
  </si>
  <si>
    <t>(8)</t>
  </si>
  <si>
    <t>(10)</t>
  </si>
  <si>
    <t>(11)</t>
  </si>
  <si>
    <t>(12)</t>
  </si>
  <si>
    <t>(13)</t>
  </si>
  <si>
    <t>คปร.1/2 (ครู-ปริมาณงาน)</t>
  </si>
  <si>
    <t>คปร.1/1 (ครู-สาขาวิชา)</t>
  </si>
  <si>
    <t>1.2 ผู้อำนวยการกลุ่ม/เจ้าหน้าที่ผู้รับผิดชอบงานด้านอัตรากำลังและงานที่เกี่ยวข้องกับ คปร.</t>
  </si>
  <si>
    <t>ผอ.สถานศึกษา/ร.ร.บ้านโพนเมือง/อ.อุทุมพรพิสัย</t>
  </si>
  <si>
    <t>ผอ.สถานศึกษา/ร.ร.บ้านพงพรต/อ.อุทุมพรพิสัย</t>
  </si>
  <si>
    <t>รอง ผอ.สถานศึกษา/ร.ร.บ้านอีเซ(คุรุราษฎร์วิทยา)/อ.โพธิ์ศรีสุวรรณ</t>
  </si>
  <si>
    <t>รอง ผอ.ชำนาญการ</t>
  </si>
  <si>
    <t>ครู/ร.ร.บ้านเมืองหลวง/อ.ห้วยทับทัน</t>
  </si>
  <si>
    <t>ครู/ร.ร.บ้านเมืองจันทร์/อ.เมืองจันทร์</t>
  </si>
  <si>
    <t>บัญชีตำแหน่งข้าราชการครูและบุคลากรทางการศึกษาในสถานศึกษาที่ว่างจากผลการเกษียณอายุราชการ เมื่อสิ้นปีงบประมาณ พ.ศ. 2557</t>
  </si>
  <si>
    <t>บัญชีรายละเอียดตำแหน่งข้าราชการครูและบุคลากรทางการศึกษาในสถานศึกษาที่ว่างจากผลการเกษียณอายุราชการ เมื่อสิ้นปีงบประมาณ พ.ศ. 2557</t>
  </si>
  <si>
    <t>(15)</t>
  </si>
  <si>
    <t>(16)</t>
  </si>
  <si>
    <r>
      <t>"1"</t>
    </r>
    <r>
      <rPr>
        <sz val="14"/>
        <rFont val="TH SarabunPSK"/>
        <family val="2"/>
      </rPr>
      <t xml:space="preserve">  เทศบาลตำบล   "2"  เทศบาลเมือง  "3"  เทศบาลนคร   "4"  องค์การบริหารส่วนตำบล (อบต.)   "5"  กทม.        </t>
    </r>
  </si>
  <si>
    <t>"ป"  โรงเรียนปกติ  "ส"  พื้นที่เสี่ยงภัย  "ก"  พื้นที่กันดาร  "น"  พื้นที่ที่มีชนกลุ่มน้อย  "ช"  พื้นที่ชายแดน  "พ"  โรงเรียนในพระราชดำริ  "ภ"  โรงเรียนบนภูเขา   "บ"  โรงเรียนบนเกาะ</t>
  </si>
  <si>
    <r>
      <t>(9),(10)</t>
    </r>
    <r>
      <rPr>
        <sz val="14"/>
        <rFont val="TH SarabunPSK"/>
        <family val="2"/>
      </rPr>
      <t xml:space="preserve">   จำนวนครูตามเกณฑ์ ก.ค.ศ. ให้คิดจำนวนครูตามเกณฑ์ที่ ก.ค.ศ.กำหนด </t>
    </r>
  </si>
  <si>
    <r>
      <t>(12),(13)</t>
    </r>
    <r>
      <rPr>
        <sz val="14"/>
        <rFont val="TH SarabunPSK"/>
        <family val="2"/>
      </rPr>
      <t xml:space="preserve">  จำนวนครู -ขาด,เกิน  คำนวณได้ดังนี้  ช่อง (11)  = ช่อง (5) - (8) ,    ช่อง (12)  = ช่อง (6) - (9) ,   ช่อง (13)  = ช่อง (7) - (10)</t>
    </r>
  </si>
  <si>
    <t>1) ชื่อ....................................... ตำแหน่ง.......................................</t>
  </si>
  <si>
    <t>2) ชื่อ....................................... ตำแหน่ง.......................................</t>
  </si>
  <si>
    <t>หน่วยงาน ........................ เขต....  โทร..............................โทรสาร..........................</t>
  </si>
  <si>
    <t xml:space="preserve">      e-mail ของส่วนราชการ ...........................................................</t>
  </si>
  <si>
    <t>2. ข้าราชการครู (ในสถานศึกษา) เกษียณอายุ เมื่อสิ้นปีงบประมาณ พ.ศ. 2557</t>
  </si>
  <si>
    <t xml:space="preserve">     ข้าราชการครู(ในสถานศึกษา) เกษียณอายุ เมื่อสิ้นปีงบประมาณ พ.ศ. 2558</t>
  </si>
  <si>
    <t>พนักงานราชการ</t>
  </si>
  <si>
    <t>ตำแหน่งครูผู้สอน</t>
  </si>
  <si>
    <t>สุทธิ</t>
  </si>
  <si>
    <t>ขาด/เกิน</t>
  </si>
  <si>
    <t>เงินเดือน</t>
  </si>
  <si>
    <t>ขั้นเงินเดือน</t>
  </si>
  <si>
    <t>ปฐมวัย</t>
  </si>
  <si>
    <t>ประถมศึกษา</t>
  </si>
  <si>
    <t>คณิตศาสตร์</t>
  </si>
  <si>
    <t>คอมพิวเตอร์</t>
  </si>
  <si>
    <t>วิทยาศาสตร์(ทั่วไป)</t>
  </si>
  <si>
    <t>เคมี</t>
  </si>
  <si>
    <t>ชีววิทยา</t>
  </si>
  <si>
    <t>ฟิสิกส์</t>
  </si>
  <si>
    <t>สังคมศึกษา</t>
  </si>
  <si>
    <t>ศิลปศึกษา</t>
  </si>
  <si>
    <t>ดนตรี/ดุริยางคศิลป์</t>
  </si>
  <si>
    <t>นาฏศิลป์</t>
  </si>
  <si>
    <t>เกษตรกรรม</t>
  </si>
  <si>
    <t>อุตสาหกรรมศิลป์</t>
  </si>
  <si>
    <t>ภาษาต่างประเทศ</t>
  </si>
  <si>
    <t>การศึกษาพิเศษ</t>
  </si>
  <si>
    <t>การงานพื้นฐานอาชีพ</t>
  </si>
  <si>
    <t>จิตวิทยาแนะแนว</t>
  </si>
  <si>
    <t>บรรณารักษ์</t>
  </si>
  <si>
    <t>การเงิน/บัญชี</t>
  </si>
  <si>
    <t>โสตฯ/เทคโนโลยีฯ</t>
  </si>
  <si>
    <t>รวมทั้งสิ้น</t>
  </si>
  <si>
    <t>(9)</t>
  </si>
  <si>
    <t>ผู้ให้ข้อมูล.................................................................... เบอร์โทร.........................................</t>
  </si>
  <si>
    <t>สำนักงานเขตพื้นที่การศึกษา...................................................................................</t>
  </si>
  <si>
    <t>สำนักงานเขตพื้นที่การศึกษา.................................................</t>
  </si>
  <si>
    <t>สำนักงานเขตพื้นที่การศึกษาประถมศึกษา..........................................................</t>
  </si>
  <si>
    <t>สำนักงานเขตพื้นที่การศึกษา..................................................................</t>
  </si>
  <si>
    <t>สำนักงานเขตพื้นที่การศึกษา………………………………………..………………….</t>
  </si>
  <si>
    <t>(17)</t>
  </si>
  <si>
    <t>(18)</t>
  </si>
  <si>
    <t>(19)</t>
  </si>
  <si>
    <t>รวมสุทธิ</t>
  </si>
  <si>
    <t>แบบ คปร. 1 (ครู)</t>
  </si>
  <si>
    <t>แบบ คปร.2 (ครู)</t>
  </si>
  <si>
    <t>ป</t>
  </si>
  <si>
    <t xml:space="preserve"> ข้าราชการครูและบุคลากรทางการศึกษาในสถานศึกษา</t>
  </si>
  <si>
    <t xml:space="preserve">      จำนวนตำแหน่งทั้งหมด (ตำแหน่งที่มีอัตราเงินเดือนและไม่มีอัตราเงินเดือน)</t>
  </si>
  <si>
    <t xml:space="preserve">หมายเหตุ </t>
  </si>
  <si>
    <t>1. การกรอกข้อมูล ให้เรียงลำดับจากตำแหน่งผู้อำนวยการสถานศึกษา รองผู้อำนวยการสถานศึกษา และตามด้วยครูผู้สอน</t>
  </si>
  <si>
    <t>ตำแหน่งเกษียณอายุราชการ ปีงบประมาณ พ.ศ. 2557</t>
  </si>
  <si>
    <t>ตำแหน่ง/สถานศึกษา/อำเภอ</t>
  </si>
  <si>
    <t>มัธยมศึกษา</t>
  </si>
  <si>
    <t>ขยายโอกาสทางการศึกษา</t>
  </si>
  <si>
    <t>คหกรรม</t>
  </si>
  <si>
    <t xml:space="preserve">วิชาสอนของครูที่เกษียณฯ </t>
  </si>
  <si>
    <t>หมายเหตุ   1. ในช่องตำแหน่งเลขที่  และตำแหน่ง/สถานศึกษา/อำเภอ ข้อมูลได้ผูกสูตรเชื่อมกับชีท คปร.1 ครู ไม่ต้องกรอก     ( ข้อมูลจะปรากฎเมื่อทำการกรอกข้อมูลในชีท คปร.1 (ครู) แล้ว)</t>
  </si>
  <si>
    <t xml:space="preserve">        2. วิชาสอนของครูที่เกษียณ ขอให้ สพท. ระบุ 1 คน ต่อ 1 วิชาที่สอน</t>
  </si>
  <si>
    <t>ศูนย์การศึกษา</t>
  </si>
  <si>
    <t>โรงเรียนศึกษาพิเศษ</t>
  </si>
  <si>
    <t>โรงเรียนศึกษาสงเคราะห์</t>
  </si>
  <si>
    <t>อื่น (ระบุ)</t>
  </si>
  <si>
    <t>สังกัด สศศ.</t>
  </si>
  <si>
    <t>รวม จำนวนข้าราชการครูฯ เกษียณอายุราชการ …......อัตรา</t>
  </si>
  <si>
    <t xml:space="preserve">                 รวม จำนวนข้าราชการครูฯ เกษียณอายุราชการ  5 อัตรา  รวมเป็นเงิน  248,940 บาท</t>
  </si>
  <si>
    <t>โรงเรียน</t>
  </si>
  <si>
    <t>ลักษณะ</t>
  </si>
  <si>
    <t>(เงินงบประมาณ</t>
  </si>
  <si>
    <t>อัตราจ้าง (ผู้สอน)</t>
  </si>
  <si>
    <t xml:space="preserve"> สพฐ)</t>
  </si>
  <si>
    <t>สังกัด</t>
  </si>
  <si>
    <t>สศศ.</t>
  </si>
  <si>
    <t>จำนวนนักเรียนรวม ใช้ข้อมูล ณ วันที่ 10 มิถุนายน 2557</t>
  </si>
  <si>
    <r>
      <t>คำอธิบาย</t>
    </r>
    <r>
      <rPr>
        <sz val="14"/>
        <rFont val="TH SarabunPSK"/>
        <family val="2"/>
      </rPr>
      <t xml:space="preserve">  </t>
    </r>
  </si>
  <si>
    <t>รวมตำแหน่งเกษียณอายุราชการ ปีงบประมาณ พ.ศ. 2557</t>
  </si>
  <si>
    <t>1. ผู้อำนวยการสถานศึกษา</t>
  </si>
  <si>
    <t>2. รองผู้อำนวยการสถานศึกษา</t>
  </si>
  <si>
    <t>1. ผู้บริหารสถานศึกษา</t>
  </si>
  <si>
    <t>2. ผู้สอนในสถานศึกษา</t>
  </si>
  <si>
    <t>เกษียณปี' 57</t>
  </si>
  <si>
    <t xml:space="preserve">ตำแหน่งเกษียณอายุราชการ </t>
  </si>
  <si>
    <t>2. อันดับ   ให้ใส่อันดับตามวิทยฐานะที่ครองอยู่ ถึงแม้ว่าเงินเดือนจะเลื่อนไหลไปรับในอันดับที่สูงกว่าก็ตาม</t>
  </si>
  <si>
    <t xml:space="preserve"> อันดับ    ให้ใส่อันดับตามวิทยฐานะที่ครองอยู่ ถึงแม้ว่าเงินเดือน</t>
  </si>
  <si>
    <t>จะเลื่อนไหลไปรับในอันดับที่สูงกว่าก็ตาม</t>
  </si>
  <si>
    <t>ที่ว่างจากผลการเกษียณอายุราชการ เมื่อสิ้นปีงบประมาณ พ.ศ.2557</t>
  </si>
  <si>
    <t xml:space="preserve">        2. วิชาสอนของครูที่เกษียณ ขอให้ สพท. ระบุ 1 คน ต่อ 1 วิชาที่สอน กรณีสอนหลายวิชาให้ใส่วิชาที่สอนมากที่สุด</t>
  </si>
  <si>
    <t>รวม จำนวนข้าราชกาครูฯ เกษียณอายุราชการ  5 อัตรา</t>
  </si>
  <si>
    <t>ลัษณะโรงเรียน ให้ระบุรหัสตัวอักษร ดังนี้</t>
  </si>
  <si>
    <t>พนักงานราชการ    เฉพาะตำแหน่งครูผู้สอน</t>
  </si>
  <si>
    <t>อัตราจ้าง   เฉพาะตำแหน่งครูผู้สอน (จ้างโดยใช้เงินงบประมาณของ สพฐ.)</t>
  </si>
  <si>
    <t>จำนวนรวมสุทธิ    คำนวณจาก ช่อง( 7) + ช่อง (15) + ช่อง (16)</t>
  </si>
  <si>
    <t>ขาด-เกินรวมสุทธิ   คำนวณจาก ช่อง (17)  ลบด้วยช่อง (10)</t>
  </si>
  <si>
    <t>ขาด-เกินรวมร้อยละ   คำนวณจาก ช่อง (18)  หารด้วยช่อง (10) คูณด้วย 100 (ทศนิยม 2 หลัก)</t>
  </si>
  <si>
    <t>ตำแหน่งเกษียณอายุราชการ</t>
  </si>
  <si>
    <r>
      <t>(6),(7)</t>
    </r>
    <r>
      <rPr>
        <sz val="14"/>
        <rFont val="TH SarabunPSK"/>
        <family val="2"/>
      </rPr>
      <t xml:space="preserve">  จำนวนครูตาม จ.18 (ใช้ข้อมูล ณ 30 กันยายน 2557)  หมายถึง  ตำแหน่งที่มีผู้ครองและตำแหน่งว่างที่มีอัตราเงินเดือน   </t>
    </r>
    <r>
      <rPr>
        <b/>
        <sz val="14"/>
        <rFont val="TH SarabunPSK"/>
        <family val="2"/>
      </rPr>
      <t>(นับรวมตำแหน่งเกษียณปี' 55 , ปี'56 และปี' 57 รายละเอียดดูได้จากแนวปฏิบัติ)</t>
    </r>
  </si>
  <si>
    <t xml:space="preserve">3. ข้อมูลอัตรากำลังในภาพรวม (ณ วันที่ 30 กันยายน พ.ศ. 2557) </t>
  </si>
  <si>
    <t>วันที่ 30 กันยายน พ.ศ. 2557</t>
  </si>
  <si>
    <t>จากผลการเกษียณอายุราชการ เมื่อสิ้นปีงบประมาณ พ.ศ. 2557</t>
  </si>
  <si>
    <t>หมายเหตุ   1. การกรอกข้อมูล ให้เรียงลำดับจากตำแหน่งผู้อำนวยการสถานศึกษา รองผู้อำนวยการสถานศึกษา และตามด้วยครูผู้สอน จัดเรียงลำดับตามแบบ คปร.1 (ครู)</t>
  </si>
  <si>
    <t>หมายเหตุ    การกรอกข้อมูล ให้เรียงลำดับจากตำแหน่งผู้อำนวยการสถานศึกษา รองผู้อำนวยการสถานศึกษา และตามด้วยครูผู้สอน จัดเรียงลำดับตามแบบ คปร.1 (ครู)</t>
  </si>
  <si>
    <t>สช.</t>
  </si>
  <si>
    <t xml:space="preserve">         ก. จำนวนตำแหน่งที่มีอัตราเงินเดือน (1+2)</t>
  </si>
  <si>
    <t xml:space="preserve">          ข. จำนวนตำแหน่งที่ไม่มีอัตราเงินเดือน</t>
  </si>
  <si>
    <t xml:space="preserve">        และหรืออยู่ระหว่างดำเนินการสรรหา บรรจุ แต่งตั้ง</t>
  </si>
  <si>
    <r>
      <rPr>
        <u/>
        <sz val="16"/>
        <rFont val="TH SarabunPSK"/>
        <family val="2"/>
      </rPr>
      <t>จำนวนตำแหน่งที่มีอัตราเงินเดือน</t>
    </r>
    <r>
      <rPr>
        <sz val="16"/>
        <rFont val="TH SarabunPSK"/>
        <family val="2"/>
      </rPr>
      <t xml:space="preserve"> หมายถึง ตำแหน่งที่คนครองและตำแหน่งว่างมีเงินเดือน (1.+2.)</t>
    </r>
  </si>
  <si>
    <r>
      <rPr>
        <u/>
        <sz val="16"/>
        <rFont val="TH SarabunPSK"/>
        <family val="2"/>
      </rPr>
      <t>จำนวนตำแหน่งทั้งหมด</t>
    </r>
    <r>
      <rPr>
        <sz val="16"/>
        <rFont val="TH SarabunPSK"/>
        <family val="2"/>
      </rPr>
      <t xml:space="preserve"> หมายถึง ตำแหน่งที่มีอัตราเงินเดือนและไม่มีอัตราเงินเดือน (ก+ข)</t>
    </r>
  </si>
  <si>
    <t>ได้แก่ สพป. เชียงใหม่ เขต 1 จำนวน 8 ตำแหน่ง และ สพป.นครราชสีมา เขต 5 จำนวน 3 ตำแหน่ง</t>
  </si>
  <si>
    <r>
      <rPr>
        <u/>
        <sz val="16"/>
        <rFont val="TH SarabunPSK"/>
        <family val="2"/>
      </rPr>
      <t>ตำแหน่งเกษียณ ปี'55</t>
    </r>
    <r>
      <rPr>
        <sz val="16"/>
        <rFont val="TH SarabunPSK"/>
        <family val="2"/>
      </rPr>
      <t xml:space="preserve"> ยังค้างอยู่ที่ สพฐ. เพื่อรอการตัดโอน/ใช้ตำแหน่ง  อยู่ 11 อัตรา</t>
    </r>
  </si>
  <si>
    <t>แบบ คปร. 2 (ครู)</t>
  </si>
  <si>
    <t>แบบ คปร.5 (ครู)</t>
  </si>
  <si>
    <t>1. จำนวนตำแหน่งที่มีคนครอง (จ.18)</t>
  </si>
  <si>
    <t xml:space="preserve">    (นับรวมตำแหน่งที่จะเกษียณปี '57 )</t>
  </si>
  <si>
    <t xml:space="preserve">     2.2 ตำแหน่งเกษียณอายุ ปี'56 (หักตำแหน่งที่กันไว้รองรับ</t>
  </si>
  <si>
    <t xml:space="preserve">        บรรจุนักศึกษาทุนครูมืออาชีพ)</t>
  </si>
  <si>
    <t xml:space="preserve">    2.1 ตำแหน่งเกษียณอายุ ปี'55 </t>
  </si>
  <si>
    <r>
      <rPr>
        <u/>
        <sz val="16"/>
        <rFont val="TH SarabunPSK"/>
        <family val="2"/>
      </rPr>
      <t>จำนวนตำแหน่งว่างทั้งหมดที่มีอัตราเงินเดือน</t>
    </r>
    <r>
      <rPr>
        <sz val="16"/>
        <rFont val="TH SarabunPSK"/>
        <family val="2"/>
      </rPr>
      <t xml:space="preserve"> หมายถึง ตำแหน่งเกษียณปี'55 ปี'56</t>
    </r>
  </si>
  <si>
    <t xml:space="preserve">     2.4 จำนวนตำแหน่งว่างปกติ จากสาเหตุอื่น เช่น ตาย ลาออก </t>
  </si>
  <si>
    <t xml:space="preserve">    2.3 จำนวนตำแหน่งว่างเฉพาะในส่วนที่กันไว้</t>
  </si>
  <si>
    <t xml:space="preserve">         - บรรจุนักศึกษาทุนครูมืออาชีพ (ใช้ตำแหน่งเกษียณปี'56)</t>
  </si>
  <si>
    <t>ตำแหน่งที่กันไว้บรรจุ และตำแหน่งว่างปกติ (2.1+2.2+2.3+2.4)</t>
  </si>
  <si>
    <r>
      <rPr>
        <u/>
        <sz val="16"/>
        <rFont val="TH SarabunPSK"/>
        <family val="2"/>
      </rPr>
      <t>ตำแหน่งเกษียณ ปี'56</t>
    </r>
    <r>
      <rPr>
        <sz val="16"/>
        <rFont val="TH SarabunPSK"/>
        <family val="2"/>
      </rPr>
      <t xml:space="preserve"> ให้กรอกข้อมูลเป็น</t>
    </r>
    <r>
      <rPr>
        <i/>
        <sz val="16"/>
        <rFont val="TH SarabunPSK"/>
        <family val="2"/>
      </rPr>
      <t>สองส่วน</t>
    </r>
    <r>
      <rPr>
        <sz val="16"/>
        <rFont val="TH SarabunPSK"/>
        <family val="2"/>
      </rPr>
      <t xml:space="preserve"> โดย</t>
    </r>
    <r>
      <rPr>
        <u/>
        <sz val="16"/>
        <rFont val="TH SarabunPSK"/>
        <family val="2"/>
      </rPr>
      <t xml:space="preserve">ส่วนแรก (2.2) </t>
    </r>
    <r>
      <rPr>
        <sz val="16"/>
        <rFont val="TH SarabunPSK"/>
        <family val="2"/>
      </rPr>
      <t>ใส่จำนวนเกษียณ 56 ที่หัก</t>
    </r>
  </si>
  <si>
    <r>
      <t xml:space="preserve">ตำแหน่งที่กันไว้บรรจุนักศึกษาทุนครูมืออาชีพ </t>
    </r>
    <r>
      <rPr>
        <u/>
        <sz val="16"/>
        <rFont val="TH SarabunPSK"/>
        <family val="2"/>
      </rPr>
      <t>ส่วนที่สอง (2.3)</t>
    </r>
    <r>
      <rPr>
        <sz val="16"/>
        <rFont val="TH SarabunPSK"/>
        <family val="2"/>
      </rPr>
      <t xml:space="preserve"> จำนวนที่กันไว้บรรจุนักศึกษาทุนครูมืออาชีพ</t>
    </r>
  </si>
  <si>
    <t>และหรืออยู่ระหว่างดำเนินการสรรหา บรรจุ แต่งตั้ง</t>
  </si>
  <si>
    <r>
      <rPr>
        <u/>
        <sz val="16"/>
        <rFont val="TH SarabunPSK"/>
        <family val="2"/>
      </rPr>
      <t>จำนวนตำแหน่งว่างปกติ</t>
    </r>
    <r>
      <rPr>
        <sz val="16"/>
        <rFont val="TH SarabunPSK"/>
        <family val="2"/>
      </rPr>
      <t xml:space="preserve"> ได้แก่ จากสาเหตุอื่น เช่น ตาย ลาออก</t>
    </r>
  </si>
  <si>
    <t xml:space="preserve">          - จำนวนตำแหน่งที่กันไว้สำหรับบรรจุนักเรียนทุนอื่นๆ</t>
  </si>
  <si>
    <t xml:space="preserve">             ผู้ลาออกไปรับราชการทหาร ผู้ได้รับในองค์กรอื่นชั่วคราว</t>
  </si>
  <si>
    <t xml:space="preserve">         และผู้ปฏิบัติงานตามมติ ครม. กลับเข้ารับราชการ</t>
  </si>
  <si>
    <t xml:space="preserve">จำนวน   5 อัตรา  </t>
  </si>
  <si>
    <t>จำนวน  10 อัตรา</t>
  </si>
  <si>
    <r>
      <rPr>
        <u/>
        <sz val="16"/>
        <rFont val="TH SarabunPSK"/>
        <family val="2"/>
      </rPr>
      <t>จำนวนตำแหน่งที่มีคนครอง</t>
    </r>
    <r>
      <rPr>
        <sz val="16"/>
        <rFont val="TH SarabunPSK"/>
        <family val="2"/>
      </rPr>
      <t xml:space="preserve">  หมายถึง ตำแหน่งตาม จ.18</t>
    </r>
    <r>
      <rPr>
        <u/>
        <sz val="16"/>
        <rFont val="TH SarabunPSK"/>
        <family val="2"/>
      </rPr>
      <t xml:space="preserve"> รวม</t>
    </r>
    <r>
      <rPr>
        <sz val="16"/>
        <rFont val="TH SarabunPSK"/>
        <family val="2"/>
      </rPr>
      <t>ครูไปช่วยราชการ</t>
    </r>
    <r>
      <rPr>
        <u/>
        <sz val="16"/>
        <rFont val="TH SarabunPSK"/>
        <family val="2"/>
      </rPr>
      <t xml:space="preserve"> รวม</t>
    </r>
    <r>
      <rPr>
        <sz val="16"/>
        <rFont val="TH SarabunPSK"/>
        <family val="2"/>
      </rPr>
      <t>ตำแหน่งที่จะเกษียณปี'57</t>
    </r>
  </si>
  <si>
    <r>
      <rPr>
        <u/>
        <sz val="16"/>
        <rFont val="TH SarabunPSK"/>
        <family val="2"/>
      </rPr>
      <t>จำนวนตำแหน่งที่มีคนครอง</t>
    </r>
    <r>
      <rPr>
        <sz val="16"/>
        <rFont val="TH SarabunPSK"/>
        <family val="2"/>
      </rPr>
      <t xml:space="preserve">  หมายถึง ตำแหน่งตาม จ.18 </t>
    </r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 xml:space="preserve">ครูไปช่วยราชการ </t>
    </r>
    <r>
      <rPr>
        <u/>
        <sz val="16"/>
        <rFont val="TH SarabunPSK"/>
        <family val="2"/>
      </rPr>
      <t>รวม</t>
    </r>
    <r>
      <rPr>
        <sz val="16"/>
        <rFont val="TH SarabunPSK"/>
        <family val="2"/>
      </rPr>
      <t>ตำแหน่งที่จะเกษียณปี'57</t>
    </r>
  </si>
  <si>
    <t>2. จำนวนตำแหน่งว่างทั้งหมดที่มีอัตราเงินเดือน (2.1+2.2+2.3+2.4)</t>
  </si>
  <si>
    <t xml:space="preserve"> - ตัวอย่าง -</t>
  </si>
  <si>
    <t>เช่น นาย ก    คศ. 3   ได้รับเงินเดือน 48,000    แต่เงินสไลด์ไป คศ. 4 ก็ให้ใส่เงินเดือนที่ได้รับ ไม่ต้องปรับลดเงินเต็มเพดาน</t>
  </si>
  <si>
    <r>
      <t xml:space="preserve">ให้ใส่ข้อมูล ดังนี้   </t>
    </r>
    <r>
      <rPr>
        <b/>
        <i/>
        <sz val="14"/>
        <rFont val="TH SarabunPSK"/>
        <family val="2"/>
      </rPr>
      <t>นาย ก       คศ. 3       เงินเดือน  48,000</t>
    </r>
    <r>
      <rPr>
        <i/>
        <sz val="14"/>
        <rFont val="TH SarabunPSK"/>
        <family val="2"/>
      </rPr>
      <t xml:space="preserve"> </t>
    </r>
  </si>
  <si>
    <t>ให้ใช้อัตราเงินเดือน</t>
  </si>
  <si>
    <t>ณ วันที่ ๓๐ กันยายน 2557</t>
  </si>
  <si>
    <t>ในการคำนวณบำเหน็จ</t>
  </si>
  <si>
    <t>บำนาญ)</t>
  </si>
  <si>
    <t>เพื่อประโยชน์</t>
  </si>
  <si>
    <t>(ก่อนการเลื่อนขั้นเงินเดือน</t>
  </si>
  <si>
    <t xml:space="preserve">3. เงินเดือน   หมายถึง เงินเดือนที่ผู้เกษียณได้รับ ณ วันที่ 30 กันยายน 2557    </t>
  </si>
  <si>
    <t>3. เงินเดือน   หมายถึง เงินเดือนที่ผู้เกษียณได้รับ ณ วันที่ 30 กันยายน 2557</t>
  </si>
  <si>
    <t>นายสมจิต  ดวงจิต</t>
  </si>
  <si>
    <t>นายปราโมทย์  อุศรัตนิวาส</t>
  </si>
  <si>
    <t>นายสุกิจ  พรหมอ่อน</t>
  </si>
  <si>
    <t>นางประมวญ  แก้วมุสิก</t>
  </si>
  <si>
    <t>นางปราณี  สังเมียน</t>
  </si>
  <si>
    <t xml:space="preserve"> - ว่าง -</t>
  </si>
  <si>
    <t>นางปราณี  รองราม</t>
  </si>
  <si>
    <t>นางจรัส  ขุทกาฬา</t>
  </si>
  <si>
    <t>นางวรรณี  บุญยะตุลานนท์</t>
  </si>
  <si>
    <t>นางอรวรรณ  มากนวน</t>
  </si>
  <si>
    <t>น.ส.จิราภรณ์  สุภากาญจน์</t>
  </si>
  <si>
    <t>นายประดิษฐ์  วงเติม</t>
  </si>
  <si>
    <t>นางนิตยา  ติ้นหนู</t>
  </si>
  <si>
    <t>นางธิติมา  ทองช่วย</t>
  </si>
  <si>
    <t>นายประภาษ  ปานจุ้ย</t>
  </si>
  <si>
    <t>นายอิสมาแอน  ออสันตินุตสกุล</t>
  </si>
  <si>
    <t>นางเสริมศรี  ขำร้าย</t>
  </si>
  <si>
    <t>นางกัญญา  ช่วยอุปการ</t>
  </si>
  <si>
    <t>น.ส.สุปาณี  บุญรุ่ง</t>
  </si>
  <si>
    <t>นางลำดวน  สารวงศ์</t>
  </si>
  <si>
    <t>นายคะนอง  เพชรย้อย</t>
  </si>
  <si>
    <t>นายเด่นชัย  รุ่งเรือง</t>
  </si>
  <si>
    <t>นางเกตวีร์  รุ่งเรือง</t>
  </si>
  <si>
    <t>นายชนะ  ไชยลึก</t>
  </si>
  <si>
    <t>นายฉลอง  บัวทอง</t>
  </si>
  <si>
    <t>นายสมนึก  พิทักษ์ฉนวน</t>
  </si>
  <si>
    <t>นายปรีชา  ยิ่งดำนุ่น</t>
  </si>
  <si>
    <t>นางพิศวง  แสงศรี</t>
  </si>
  <si>
    <t>น.ส.ณพิชญา  สมพงษ์</t>
  </si>
  <si>
    <t>นางวันเพ็ญ  ทองจันทร์แก้ว</t>
  </si>
  <si>
    <t>นางยุพดี  ชนะสิทธิ์</t>
  </si>
  <si>
    <t>นางดวงฤดี  วิรุฬกาญจน์</t>
  </si>
  <si>
    <t>นายเทพไชย  สังขพันธานนท์</t>
  </si>
  <si>
    <t>นางสุพิศ  อินทรภักดิ์</t>
  </si>
  <si>
    <t>นางอารี  สมบัติมาก</t>
  </si>
  <si>
    <t>น.ส.นงเยาว์  แซ่ว่อง</t>
  </si>
  <si>
    <t>นายจารึก  ลาภวงศ์</t>
  </si>
  <si>
    <t>นางสุพร  สุวัฒกุล</t>
  </si>
  <si>
    <t>นายมนูญ  สุวรรณรัตน์</t>
  </si>
  <si>
    <t>นายสิทธิกร  มากนวน</t>
  </si>
  <si>
    <t xml:space="preserve"> โรงเรียนวัดแตระ</t>
  </si>
  <si>
    <t>ครู</t>
  </si>
  <si>
    <t>โรงเรียนบ้านควนโคกยา</t>
  </si>
  <si>
    <t xml:space="preserve"> โรงเรียนบ้านไสนายขัน</t>
  </si>
  <si>
    <t xml:space="preserve"> โรงเรียนวัดโพธิยาราม</t>
  </si>
  <si>
    <t xml:space="preserve"> โรงเรียนบ้านเทพราช</t>
  </si>
  <si>
    <t>ผู้อำนวยการสถานศึกษา</t>
  </si>
  <si>
    <t xml:space="preserve"> โรงเรียนวัดท่าควาย</t>
  </si>
  <si>
    <t>โรงเรียนปากพะยูน</t>
  </si>
  <si>
    <t>โรงเรียนบ้านเกาะนางคำเหนือ</t>
  </si>
  <si>
    <t>โรงเรียนวัดฝาละมี</t>
  </si>
  <si>
    <t>โรงเรียนบ้านควนพระสาครินทร์</t>
  </si>
  <si>
    <t>โรงเรียนวัดพระเกิด</t>
  </si>
  <si>
    <t>โรงเรียนบ้านเกาะหมาก</t>
  </si>
  <si>
    <t>โรงเรียนบ้านเกาะโคบ</t>
  </si>
  <si>
    <t>โรงเรียนบ้านช่องฟืน</t>
  </si>
  <si>
    <t>โรงเรียนวัดเขาวงก์</t>
  </si>
  <si>
    <t>โรงเรียนบ้านป่าแก่</t>
  </si>
  <si>
    <t>โรงเรียนบ้านควนประกอบ</t>
  </si>
  <si>
    <t>รองผู้อำนวยการสถานศึกษา</t>
  </si>
  <si>
    <t>โรงเรียนบ้านต้นประดู่</t>
  </si>
  <si>
    <t>โรงเรียนวัดหวัง</t>
  </si>
  <si>
    <t>โรงเรียนวัดควนขี้แรด</t>
  </si>
  <si>
    <t>โรงเรียนวัดตะโหมด</t>
  </si>
  <si>
    <t>โรงเรียนวัดปลักปอม</t>
  </si>
  <si>
    <t>โรงเรียนบ้านด่านโลด</t>
  </si>
  <si>
    <t>โรงเรียนบ้านควนอินนอโม</t>
  </si>
  <si>
    <t>โรงเรียนบ้านร่มโพธิ์ไทร</t>
  </si>
  <si>
    <t>โรงเรียนวัดป่าบอนต่ำ</t>
  </si>
  <si>
    <t>โรงเรียนอนุบาลป่าบอน</t>
  </si>
  <si>
    <t>4244</t>
  </si>
  <si>
    <t>โรงเรียนวัดโคกตะเคียน</t>
  </si>
  <si>
    <t>โรงเรียนบ้านทุ่งนารี</t>
  </si>
  <si>
    <t>โรงเรียนวัดนาปะขอ</t>
  </si>
  <si>
    <t>โรงเรียนวัดโตนด</t>
  </si>
  <si>
    <t>โรงเรียนบ้านต้นสน</t>
  </si>
  <si>
    <t>โรงเรียนอนุบาลบางแก้ว</t>
  </si>
  <si>
    <t>โรงเรียนบ้านโคกสัก</t>
  </si>
  <si>
    <t>โรงเรียนวัดปัณณาราม</t>
  </si>
  <si>
    <t>โรงเรียนวัดลอน</t>
  </si>
  <si>
    <t>เกษียณ 57</t>
  </si>
  <si>
    <t>ชกพ.</t>
  </si>
  <si>
    <t>ชก.</t>
  </si>
  <si>
    <t>นายบุญเลิศ  ชูรัตน์</t>
  </si>
  <si>
    <t>นายเสริญ  รัตนานุกูล</t>
  </si>
  <si>
    <t>นายเสถียร  ช่วยราย</t>
  </si>
  <si>
    <t>นายเฉลียว  พลเพชร</t>
  </si>
  <si>
    <t>นายไพศาล  ชูโชติ</t>
  </si>
  <si>
    <t>เขาชัยสน</t>
  </si>
  <si>
    <t>ปากพะยูน</t>
  </si>
  <si>
    <t>กงหรา</t>
  </si>
  <si>
    <t>ตะโหมด</t>
  </si>
  <si>
    <t>ป่าบอน</t>
  </si>
  <si>
    <t>บางแก้ว</t>
  </si>
  <si>
    <t>ครู/ โรงเรียนวัดแตระ/เขาชัยสน</t>
  </si>
  <si>
    <t>ครู/โรงเรียนบ้านควนโคกยา/เขาชัยสน</t>
  </si>
  <si>
    <t>ครู/ โรงเรียนบ้านไสนายขัน/เขาชัยสน</t>
  </si>
  <si>
    <t>ครู/ โรงเรียนวัดโพธิยาราม/เขาชัยสน</t>
  </si>
  <si>
    <t>ผู้อำนวยการสถานศึกษา/ โรงเรียนบ้านเทพราช/เขาชัยสน</t>
  </si>
  <si>
    <t>ครู/ โรงเรียนวัดท่าควาย/เขาชัยสน</t>
  </si>
  <si>
    <t>ครู/โรงเรียนปากพะยูน/ปากพะยูน</t>
  </si>
  <si>
    <t>ผู้อำนวยการสถานศึกษา/โรงเรียนบ้านเกาะนางคำเหนือ/ปากพะยูน</t>
  </si>
  <si>
    <t>ครู/โรงเรียนวัดฝาละมี/ปากพะยูน</t>
  </si>
  <si>
    <t>ครู/โรงเรียนบ้านควนพระสาครินทร์/ปากพะยูน</t>
  </si>
  <si>
    <t>ครู/โรงเรียนวัดพระเกิด/ปากพะยูน</t>
  </si>
  <si>
    <t>ครู/โรงเรียนบ้านเกาะหมาก/ปากพะยูน</t>
  </si>
  <si>
    <t>ครู/โรงเรียนบ้านเกาะโคบ/ปากพะยูน</t>
  </si>
  <si>
    <t>ผู้อำนวยการสถานศึกษา/โรงเรียนบ้านช่องฟืน/ปากพะยูน</t>
  </si>
  <si>
    <t>ครู/โรงเรียนวัดเขาวงก์/กงหรา</t>
  </si>
  <si>
    <t>ครู/โรงเรียนบ้านป่าแก่/กงหรา</t>
  </si>
  <si>
    <t>รองผู้อำนวยการสถานศึกษา/โรงเรียนบ้านควนประกอบ/กงหรา</t>
  </si>
  <si>
    <t>ครู/โรงเรียนบ้านควนประกอบ/กงหรา</t>
  </si>
  <si>
    <t>ครู/โรงเรียนบ้านต้นประดู่/กงหรา</t>
  </si>
  <si>
    <t>ครู/โรงเรียนวัดหวัง/กงหรา</t>
  </si>
  <si>
    <t>ครู/โรงเรียนวัดควนขี้แรด/กงหรา</t>
  </si>
  <si>
    <t>รองผู้อำนวยการสถานศึกษา/โรงเรียนวัดตะโหมด/ตะโหมด</t>
  </si>
  <si>
    <t>ครู/โรงเรียนวัดตะโหมด/ตะโหมด</t>
  </si>
  <si>
    <t>ผู้อำนวยการสถานศึกษา/โรงเรียนวัดปลักปอม/ตะโหมด</t>
  </si>
  <si>
    <t>ครู/โรงเรียนบ้านด่านโลด/ตะโหมด</t>
  </si>
  <si>
    <t>ครู/โรงเรียนบ้านควนอินนอโม/ตะโหมด</t>
  </si>
  <si>
    <t>ครู/โรงเรียนบ้านร่มโพธิ์ไทร/ตะโหมด</t>
  </si>
  <si>
    <t>รองผู้อำนวยการสถานศึกษา/โรงเรียนวัดป่าบอนต่ำ/ป่าบอน</t>
  </si>
  <si>
    <t>ครู/โรงเรียนอนุบาลป่าบอน/ป่าบอน</t>
  </si>
  <si>
    <t>ครู/โรงเรียนวัดโคกตะเคียน/ป่าบอน</t>
  </si>
  <si>
    <t>ครู/โรงเรียนบ้านทุ่งนารี/ป่าบอน</t>
  </si>
  <si>
    <t>ครู/โรงเรียนวัดนาปะขอ/บางแก้ว</t>
  </si>
  <si>
    <t>ครู/โรงเรียนวัดโตนด/บางแก้ว</t>
  </si>
  <si>
    <t>ครู/โรงเรียนบ้านต้นสน/บางแก้ว</t>
  </si>
  <si>
    <t>ครู/โรงเรียนอนุบาลบางแก้ว/บางแก้ว</t>
  </si>
  <si>
    <t>ครู/โรงเรียนบ้านโคกสัก/บางแก้ว</t>
  </si>
  <si>
    <t>ผู้อำนวยการสถานศึกษา/โรงเรียนวัดปัณณาราม/บางแก้ว</t>
  </si>
  <si>
    <t>ครู/โรงเรียนวัดปัณณาราม/บางแก้ว</t>
  </si>
  <si>
    <t>ครู/โรงเรียนวัดลอน/บางแก้ว</t>
  </si>
  <si>
    <t>ครู/โรงเรียนวัดรัตนวราราม/บางแก้ว</t>
  </si>
  <si>
    <r>
      <t xml:space="preserve">ให้ใส่ข้อมูล ดังนี้   </t>
    </r>
    <r>
      <rPr>
        <b/>
        <i/>
        <sz val="16"/>
        <rFont val="TH SarabunIT๙"/>
        <family val="2"/>
      </rPr>
      <t>นาย ก       คศ. 3       เงินเดือน  48,000</t>
    </r>
    <r>
      <rPr>
        <i/>
        <sz val="16"/>
        <rFont val="TH SarabunIT๙"/>
        <family val="2"/>
      </rPr>
      <t xml:space="preserve"> </t>
    </r>
  </si>
  <si>
    <t>รอง ผอ.ชำนาญการพิเศษ</t>
  </si>
  <si>
    <t xml:space="preserve">         ครูมาช่วย-พนง.ราชการ และ วุฒิวิชาเอก (ลำดับทั้ง 4 ชีท เป็นลำดับเดียวกัน)</t>
  </si>
  <si>
    <t>หมายเหตุ  จัดเรียงข้อมูลตามแต่ที่ สพท.เห็นสมควร (ให้ครบทุกโรงเรียน) และนำการเรียงลำดับโรงนี้ ไปใช้ต่อในแผ่นงาน totalสาระ /</t>
  </si>
  <si>
    <t>รวมทั้งหมด  117   โรง</t>
  </si>
  <si>
    <t>บ้านหาดไข่เต่า</t>
  </si>
  <si>
    <t>บ้านโหล๊ะหาร</t>
  </si>
  <si>
    <t>บ้านควนยวน</t>
  </si>
  <si>
    <t>บ้านหนองธง</t>
  </si>
  <si>
    <t>บ้านเหมืองตะกั่ว</t>
  </si>
  <si>
    <t>บ้านเกาะนางคำ</t>
  </si>
  <si>
    <t>วัดบ้านแหลมกรวด (อินทรประดิษฐ์)</t>
  </si>
  <si>
    <t>บ้านควนหมอทอง</t>
  </si>
  <si>
    <t>บ้านปากพล</t>
  </si>
  <si>
    <t>วัดชุมประดิษฐ์</t>
  </si>
  <si>
    <t>วัดโหล๊ะจันกระ</t>
  </si>
  <si>
    <t>บ้านแม่ขรี(สวิงประชาสรรค์)</t>
  </si>
  <si>
    <t>บ้านหารเทา (จรุงราษฎร์ดำเนิน)</t>
  </si>
  <si>
    <t>อนุบาลปากพะยูน</t>
  </si>
  <si>
    <t>บ้านพูด กรป.กลาง</t>
  </si>
  <si>
    <t>บ้านควนแหวง</t>
  </si>
  <si>
    <t>วัดตะโหมด (หมุนคณานุสรณ์)</t>
  </si>
  <si>
    <t>บ้านนาทุ่งโพธิ์</t>
  </si>
  <si>
    <t>บ้านทอนตรน</t>
  </si>
  <si>
    <t>บ้านพรุนายขาว</t>
  </si>
  <si>
    <t>บ้านด่านโลด</t>
  </si>
  <si>
    <t>อนุบาลเขาชัยสน</t>
  </si>
  <si>
    <t>บ้านโคกทราย</t>
  </si>
  <si>
    <t>บ้านดอนประดู่</t>
  </si>
  <si>
    <t>บ้านทะเลเหมียง</t>
  </si>
  <si>
    <t>สามัคคีอนุสรณ์</t>
  </si>
  <si>
    <t>บ้านหัวช้าง</t>
  </si>
  <si>
    <t>บ้านเกาะทองสม</t>
  </si>
  <si>
    <t>บ้านน้ำตก</t>
  </si>
  <si>
    <t>วัดควนเพ็ง</t>
  </si>
  <si>
    <t>บ้านคู</t>
  </si>
  <si>
    <t>วัดบางขวน</t>
  </si>
  <si>
    <t>วัดแหลมดินสอ</t>
  </si>
  <si>
    <t>วัดควนเผยอ</t>
  </si>
  <si>
    <t>วัดพรุพ้อ</t>
  </si>
  <si>
    <t>บ้านห้วยทราย (มิตรภาพที่ 150)</t>
  </si>
  <si>
    <t>อนุบาลกงหรา</t>
  </si>
  <si>
    <t>บ้านท่าลาด</t>
  </si>
  <si>
    <t>วัดหัวควน</t>
  </si>
  <si>
    <t>บ้านโพธิ์ (ชุมคณานุสรณ์)</t>
  </si>
  <si>
    <t>บ้านลานช้าง(มิตรภาพ 45)</t>
  </si>
  <si>
    <t>บ้านควนนกหว้า</t>
  </si>
  <si>
    <t>บ้านยางขาคีม</t>
  </si>
  <si>
    <t>บ้านทุ่งคลองควาย</t>
  </si>
  <si>
    <t>วัดท่าดินแดง</t>
  </si>
  <si>
    <t>บ้านบางมวง</t>
  </si>
  <si>
    <t>บ้านพน</t>
  </si>
  <si>
    <t>สำนักสงฆ์ห้วยเรือ</t>
  </si>
  <si>
    <t>บ้านท่าเชียด</t>
  </si>
  <si>
    <t>บ้านม่วงทวน</t>
  </si>
  <si>
    <t>บ้านหน้าวัง</t>
  </si>
  <si>
    <t>ไทยรัฐวิทยา 23 (วัดโคกโหนด)</t>
  </si>
  <si>
    <t>วัดควนสามโพธิ์</t>
  </si>
  <si>
    <t>วัดหัวเขาชัยสน</t>
  </si>
  <si>
    <t>วัดแหลมจองถนน</t>
  </si>
  <si>
    <t>มิตรมวลชน ๑</t>
  </si>
  <si>
    <t>วัดควนเคี่ยม</t>
  </si>
  <si>
    <t>วัดพังกิ่ง</t>
  </si>
  <si>
    <t>บ้านวังปริง</t>
  </si>
  <si>
    <t>วัดไทรพอน</t>
  </si>
  <si>
    <t>บ้านท่าวา</t>
  </si>
  <si>
    <t>บ้านเกาะเสือ</t>
  </si>
  <si>
    <t>บ้านปากบางนาคราช</t>
  </si>
  <si>
    <t>วัดหานโพธิ์</t>
  </si>
  <si>
    <t>บ้านโคกม่วง (ดำประชาอุทิศ)</t>
  </si>
  <si>
    <t>บ้านคลองใหญ่</t>
  </si>
  <si>
    <t>วัดสุภาษิตาราม</t>
  </si>
  <si>
    <t>วัดนาหม่อม (เชนวิทยา)</t>
  </si>
  <si>
    <t>บ้านแหลม</t>
  </si>
  <si>
    <t>บ้านท่านางพรหม (ธนาคารกรุงเทพ 8)</t>
  </si>
  <si>
    <t>บ้านควนหินแท่น</t>
  </si>
  <si>
    <t>วัดสะทัง</t>
  </si>
  <si>
    <t>วัดท่านางพรหม</t>
  </si>
  <si>
    <t>บ้านคลองขุด</t>
  </si>
  <si>
    <t>บ้านแหลมดิน (หัสนันท์อุปถัมภ์)</t>
  </si>
  <si>
    <t>วัดลอน</t>
  </si>
  <si>
    <t>วัดปัณณาราม</t>
  </si>
  <si>
    <t>วัดรัตนวราราม</t>
  </si>
  <si>
    <t>บ้านโคกสัก</t>
  </si>
  <si>
    <t>อนุบาลบางแก้ว</t>
  </si>
  <si>
    <t>บ้านต้นสน</t>
  </si>
  <si>
    <t>วัดโตนด</t>
  </si>
  <si>
    <t>วัดนาปะขอ</t>
  </si>
  <si>
    <t>บ้านทุ่งนารี</t>
  </si>
  <si>
    <t>วัดโคกตะเคียน</t>
  </si>
  <si>
    <t>อนุบาลป่าบอน</t>
  </si>
  <si>
    <t>บ้านร่มโพธิ์ไทร</t>
  </si>
  <si>
    <t>บ้านควนอินนอโม</t>
  </si>
  <si>
    <t>วัดควนขี้แรด</t>
  </si>
  <si>
    <t>วัดหวัง</t>
  </si>
  <si>
    <t>บ้านต้นประดู่</t>
  </si>
  <si>
    <t>บ้านควนประกอบ</t>
  </si>
  <si>
    <t>บ้านป่าแก่</t>
  </si>
  <si>
    <t>วัดเขาวงก์</t>
  </si>
  <si>
    <t>บ้านเกาะโคบ</t>
  </si>
  <si>
    <t>บ้านเกาะหมาก</t>
  </si>
  <si>
    <t>วัดพระเกิด</t>
  </si>
  <si>
    <t>บ้านควนพระสาครินทร์</t>
  </si>
  <si>
    <t>วัดฝาละมี</t>
  </si>
  <si>
    <t>วัดท่าควาย</t>
  </si>
  <si>
    <t>วัดโพธิยาราม</t>
  </si>
  <si>
    <t>บ้านไสนายขัน</t>
  </si>
  <si>
    <t>บ้านควนโคกยา</t>
  </si>
  <si>
    <t>วัดแตระ (ปาลานุเคราะห์)</t>
  </si>
  <si>
    <t>วัดป่าบอนต่ำ</t>
  </si>
  <si>
    <t>วัดปลักปอม</t>
  </si>
  <si>
    <t>บ้านช่องฟืน</t>
  </si>
  <si>
    <t>บ้านเกาะนางคำเหนือ</t>
  </si>
  <si>
    <t>บ้านเทพราช</t>
  </si>
  <si>
    <t>(20)</t>
  </si>
  <si>
    <t>ราชการ</t>
  </si>
  <si>
    <t>ปี 57</t>
  </si>
  <si>
    <t>ผู้สอน</t>
  </si>
  <si>
    <t>พิเศษ</t>
  </si>
  <si>
    <t>ร.ร.ถึงสพท.</t>
  </si>
  <si>
    <t>เกิน</t>
  </si>
  <si>
    <t>ช่วย</t>
  </si>
  <si>
    <t>เกษียณ</t>
  </si>
  <si>
    <t>กิ่งอำเภอ</t>
  </si>
  <si>
    <t>ชื่อสถานศึกษา</t>
  </si>
  <si>
    <t>-ขาด,เกิน</t>
  </si>
  <si>
    <t>-ขาด/</t>
  </si>
  <si>
    <t>มา</t>
  </si>
  <si>
    <t>ไป</t>
  </si>
  <si>
    <t>ม.6</t>
  </si>
  <si>
    <t>ม.5</t>
  </si>
  <si>
    <t>ม.4</t>
  </si>
  <si>
    <t>ม.3</t>
  </si>
  <si>
    <t>ม.2</t>
  </si>
  <si>
    <t>ม.1</t>
  </si>
  <si>
    <t>ป.6</t>
  </si>
  <si>
    <t>ป.5</t>
  </si>
  <si>
    <t>ป.4</t>
  </si>
  <si>
    <t>ป.3</t>
  </si>
  <si>
    <t>ป.2</t>
  </si>
  <si>
    <t>ป.1</t>
  </si>
  <si>
    <t>อนุบาล 2</t>
  </si>
  <si>
    <t>อนุบาล 1</t>
  </si>
  <si>
    <t>ที่มี</t>
  </si>
  <si>
    <t>ทาง(กม.)</t>
  </si>
  <si>
    <t>อำเภอ/</t>
  </si>
  <si>
    <t>พนักงาน</t>
  </si>
  <si>
    <t>จำนวนครู -ขาด,เกิน</t>
  </si>
  <si>
    <t>ปริมาณงาน</t>
  </si>
  <si>
    <t>ระยะ</t>
  </si>
  <si>
    <t>ส่งพร้อมหนังสือ สพป.พัทลุง เขต 2  ที่ ศธ 04225/  1542      ลงวันที่ 3   กรกฎาคม 2557</t>
  </si>
  <si>
    <t>ของ สพป.พัทลุง เขต 2</t>
  </si>
  <si>
    <t>แบบแสดงที่ตั้งและปริมาณงานของสถานศึกษาประกอบการวางแผนอัตรากำลังครูของสถานศึกษา สังกัดสำนักงานคณะกรรมการการศึกษาขั้นพื้นฐาน ปีงบประมาณ พ.ศ.2557</t>
  </si>
  <si>
    <t>แบบ totalรวม</t>
  </si>
  <si>
    <t>สำนักงานเขตพื้นที่การศึกษาประถมศึกษาพัทลุง  เขต 2</t>
  </si>
  <si>
    <t xml:space="preserve">              รวม จำนวนข้าราชการครูฯ เกษียณอายุราชการ   46   อัตรา  รวมเป็นเงิน…2,116,780....บาท</t>
  </si>
  <si>
    <t xml:space="preserve">นายประเจียด  อักษรสว่าง เสียชีวิต 26 พฤษภาคม 2557 </t>
  </si>
  <si>
    <t>รวม จำนวนข้าราชการครูฯ เกษียณอายุราชการ 46   อัตรา</t>
  </si>
  <si>
    <t>สำนักงานเขตพื้นที่การศึกษา ชี้แจงเหตุผลความจำเป็นในภาพรวมของสำนักงานเขตพื้นที่การศึกษา</t>
  </si>
  <si>
    <t>ทางการศึกษา  และบริหารจัดการศึกษา  ให้มีคุณภาพและประสิทธิภาพ</t>
  </si>
  <si>
    <t xml:space="preserve">หรือขาดครูสาขาวิชาเอกขาดแคลน หรือเป็นโรงเรียนขยายโอกาสทางการศึกษา  </t>
  </si>
  <si>
    <t>สำนักงานเขตพื้นที่การศึกษาประถมศึกษาพัทลุง เขต 2 ชี้แจงเหตุผลความจำเป็นในภาพรวมของสำนักงานเขตพื้นที่การศึกษา</t>
  </si>
  <si>
    <t>1   ตำแหน่งลำดับที่ 1 -8 เป็นตำแหน่งผู้บริหารสถานศึกษา  มีหน้าที่ในการปกครองบังคับบัญชาข้าราชการครูและบุคลากร</t>
  </si>
  <si>
    <t xml:space="preserve">จำนวน  46  .อัตรา  </t>
  </si>
  <si>
    <t>จำนวน  74   อัตรา</t>
  </si>
  <si>
    <t>ผู้ให้ข้อมูลนางเกศินี  วิทยารัฐ  เบอร์โทร 0873940275</t>
  </si>
  <si>
    <t>1) ชื่อนางสาวภิรญา  นิยมเดชา  ตำแหน่งผู้อำนวยการกลุ่มบริหารงานบุคคล</t>
  </si>
  <si>
    <t>2) ชื่อนางเกศินี  วิทยารัฐ  ตำแหน่งนักทรัพยากรบุคคล</t>
  </si>
  <si>
    <t xml:space="preserve">      e-mail ของส่วนราชการ plg2@obec.go.th. </t>
  </si>
  <si>
    <t>หน่วยงาน สพป.พัทลุง เขต 2 โทร. 074-695911.  โทรสาร 074-695912</t>
  </si>
  <si>
    <t>หน่วยงาน สพป.พัทลุง เขต 2 โทร 074-695911  โทรสาร 074-695912</t>
  </si>
  <si>
    <t>2.  ตำแหน่งลำดับที่   9 - 45   เป็นตำแหน่งครูผู้สอนในโรงเรียนที่มีอัตรากำลังครูต่ำกว่าเกณฑ์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</si>
</sst>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[$-1070000]d/m/yy;@"/>
    <numFmt numFmtId="188" formatCode="_-* #,##0_-;\-* #,##0_-;_-* &quot;-&quot;??_-;_-@_-"/>
  </numFmts>
  <fonts count="33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i/>
      <sz val="16"/>
      <name val="TH SarabunPSK"/>
      <family val="2"/>
    </font>
    <font>
      <sz val="16"/>
      <name val="AngsanaUPC"/>
      <family val="1"/>
      <charset val="222"/>
    </font>
    <font>
      <b/>
      <i/>
      <sz val="16"/>
      <name val="TH SarabunPSK"/>
      <family val="2"/>
    </font>
    <font>
      <sz val="14"/>
      <color theme="0"/>
      <name val="TH SarabunPSK"/>
      <family val="2"/>
    </font>
    <font>
      <u/>
      <sz val="16"/>
      <name val="TH SarabunPSK"/>
      <family val="2"/>
    </font>
    <font>
      <i/>
      <sz val="14"/>
      <name val="TH SarabunPSK"/>
      <family val="2"/>
    </font>
    <font>
      <b/>
      <i/>
      <sz val="14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4"/>
      <name val="Angsana New"/>
      <family val="1"/>
    </font>
    <font>
      <sz val="16"/>
      <name val="TH SarabunIT๙"/>
      <family val="2"/>
    </font>
    <font>
      <b/>
      <sz val="16"/>
      <name val="TH SarabunIT๙"/>
      <family val="2"/>
    </font>
    <font>
      <i/>
      <sz val="16"/>
      <name val="TH SarabunIT๙"/>
      <family val="2"/>
    </font>
    <font>
      <b/>
      <i/>
      <sz val="16"/>
      <name val="TH SarabunIT๙"/>
      <family val="2"/>
    </font>
    <font>
      <b/>
      <sz val="20"/>
      <color rgb="FFFF0000"/>
      <name val="Cordia New"/>
      <family val="2"/>
    </font>
    <font>
      <b/>
      <sz val="18"/>
      <name val="Cordia New"/>
      <family val="2"/>
      <charset val="222"/>
    </font>
    <font>
      <b/>
      <sz val="20"/>
      <name val="Cordia New"/>
      <family val="2"/>
      <charset val="222"/>
    </font>
    <font>
      <b/>
      <i/>
      <sz val="16"/>
      <name val="Cordia New"/>
      <family val="2"/>
      <charset val="222"/>
    </font>
    <font>
      <b/>
      <sz val="14"/>
      <name val="Cordia New"/>
      <family val="2"/>
    </font>
    <font>
      <sz val="16"/>
      <color rgb="FFC00000"/>
      <name val="TH SarabunPSK"/>
      <family val="2"/>
    </font>
    <font>
      <sz val="14"/>
      <name val="AngsanaUPC"/>
      <family val="1"/>
      <charset val="22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43" fontId="19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/>
  </cellStyleXfs>
  <cellXfs count="617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shrinkToFit="1"/>
    </xf>
    <xf numFmtId="3" fontId="5" fillId="0" borderId="9" xfId="0" applyNumberFormat="1" applyFont="1" applyBorder="1" applyAlignment="1">
      <alignment horizontal="center" shrinkToFit="1"/>
    </xf>
    <xf numFmtId="3" fontId="5" fillId="0" borderId="0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3" fontId="5" fillId="0" borderId="0" xfId="0" applyNumberFormat="1" applyFont="1" applyBorder="1" applyAlignment="1">
      <alignment horizontal="center" shrinkToFit="1"/>
    </xf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Alignment="1"/>
    <xf numFmtId="3" fontId="5" fillId="0" borderId="0" xfId="0" applyNumberFormat="1" applyFont="1" applyBorder="1"/>
    <xf numFmtId="0" fontId="7" fillId="0" borderId="0" xfId="0" applyFont="1" applyAlignment="1">
      <alignment horizont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9" fillId="0" borderId="0" xfId="0" applyFont="1" applyAlignment="1"/>
    <xf numFmtId="0" fontId="5" fillId="0" borderId="0" xfId="0" applyFont="1" applyAlignment="1">
      <alignment shrinkToFit="1"/>
    </xf>
    <xf numFmtId="0" fontId="6" fillId="0" borderId="0" xfId="0" applyFont="1" applyAlignment="1"/>
    <xf numFmtId="0" fontId="6" fillId="0" borderId="0" xfId="0" quotePrefix="1" applyFont="1" applyAlignment="1">
      <alignment horizontal="right"/>
    </xf>
    <xf numFmtId="0" fontId="5" fillId="0" borderId="0" xfId="0" quotePrefix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9" xfId="0" applyFont="1" applyBorder="1"/>
    <xf numFmtId="0" fontId="10" fillId="0" borderId="0" xfId="0" applyFont="1"/>
    <xf numFmtId="0" fontId="10" fillId="0" borderId="7" xfId="0" applyFont="1" applyBorder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10" fillId="0" borderId="9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8" xfId="0" applyFont="1" applyBorder="1"/>
    <xf numFmtId="0" fontId="8" fillId="3" borderId="19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shrinkToFit="1"/>
    </xf>
    <xf numFmtId="0" fontId="5" fillId="3" borderId="9" xfId="0" applyFont="1" applyFill="1" applyBorder="1"/>
    <xf numFmtId="0" fontId="5" fillId="3" borderId="7" xfId="0" applyFont="1" applyFill="1" applyBorder="1"/>
    <xf numFmtId="0" fontId="5" fillId="2" borderId="6" xfId="0" applyFont="1" applyFill="1" applyBorder="1" applyAlignment="1">
      <alignment horizontal="center"/>
    </xf>
    <xf numFmtId="0" fontId="5" fillId="3" borderId="10" xfId="0" applyFont="1" applyFill="1" applyBorder="1"/>
    <xf numFmtId="0" fontId="5" fillId="2" borderId="3" xfId="0" applyFont="1" applyFill="1" applyBorder="1"/>
    <xf numFmtId="0" fontId="10" fillId="0" borderId="0" xfId="0" applyFont="1" applyAlignment="1"/>
    <xf numFmtId="0" fontId="10" fillId="3" borderId="1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0" fillId="0" borderId="7" xfId="0" applyFont="1" applyBorder="1" applyAlignment="1">
      <alignment shrinkToFit="1"/>
    </xf>
    <xf numFmtId="0" fontId="7" fillId="0" borderId="9" xfId="0" applyFont="1" applyBorder="1" applyAlignment="1">
      <alignment shrinkToFit="1"/>
    </xf>
    <xf numFmtId="0" fontId="7" fillId="0" borderId="7" xfId="0" applyFont="1" applyBorder="1" applyAlignment="1">
      <alignment horizontal="left" shrinkToFit="1"/>
    </xf>
    <xf numFmtId="0" fontId="7" fillId="0" borderId="7" xfId="0" applyFont="1" applyBorder="1" applyAlignment="1">
      <alignment shrinkToFit="1"/>
    </xf>
    <xf numFmtId="0" fontId="7" fillId="0" borderId="7" xfId="0" applyFont="1" applyBorder="1" applyAlignment="1">
      <alignment horizontal="center" shrinkToFit="1"/>
    </xf>
    <xf numFmtId="49" fontId="10" fillId="0" borderId="9" xfId="0" applyNumberFormat="1" applyFont="1" applyFill="1" applyBorder="1" applyAlignment="1">
      <alignment horizontal="center" shrinkToFit="1"/>
    </xf>
    <xf numFmtId="49" fontId="10" fillId="0" borderId="7" xfId="0" applyNumberFormat="1" applyFont="1" applyFill="1" applyBorder="1" applyAlignment="1">
      <alignment horizontal="center" shrinkToFit="1"/>
    </xf>
    <xf numFmtId="0" fontId="10" fillId="0" borderId="0" xfId="0" applyFont="1" applyBorder="1" applyAlignment="1">
      <alignment shrinkToFit="1"/>
    </xf>
    <xf numFmtId="0" fontId="1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9" xfId="0" applyFont="1" applyBorder="1"/>
    <xf numFmtId="0" fontId="12" fillId="0" borderId="7" xfId="0" applyFont="1" applyBorder="1" applyAlignment="1">
      <alignment horizontal="center"/>
    </xf>
    <xf numFmtId="0" fontId="11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3" fontId="10" fillId="0" borderId="0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3" fontId="10" fillId="0" borderId="0" xfId="0" applyNumberFormat="1" applyFont="1" applyBorder="1" applyAlignment="1">
      <alignment horizontal="center" shrinkToFit="1"/>
    </xf>
    <xf numFmtId="3" fontId="10" fillId="0" borderId="7" xfId="0" applyNumberFormat="1" applyFont="1" applyBorder="1" applyAlignment="1">
      <alignment horizontal="center" shrinkToFit="1"/>
    </xf>
    <xf numFmtId="0" fontId="10" fillId="0" borderId="7" xfId="0" applyFont="1" applyBorder="1" applyAlignment="1">
      <alignment horizont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shrinkToFit="1"/>
    </xf>
    <xf numFmtId="0" fontId="10" fillId="0" borderId="8" xfId="0" applyFont="1" applyBorder="1" applyAlignment="1">
      <alignment horizontal="center" shrinkToFit="1"/>
    </xf>
    <xf numFmtId="0" fontId="10" fillId="0" borderId="8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Border="1"/>
    <xf numFmtId="0" fontId="10" fillId="0" borderId="19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shrinkToFit="1"/>
    </xf>
    <xf numFmtId="3" fontId="10" fillId="0" borderId="20" xfId="0" applyNumberFormat="1" applyFont="1" applyBorder="1" applyAlignment="1" applyProtection="1">
      <alignment horizontal="center" shrinkToFit="1"/>
      <protection hidden="1"/>
    </xf>
    <xf numFmtId="0" fontId="10" fillId="0" borderId="19" xfId="0" applyFont="1" applyBorder="1" applyAlignment="1" applyProtection="1">
      <alignment horizontal="center" vertical="center" shrinkToFit="1"/>
      <protection hidden="1"/>
    </xf>
    <xf numFmtId="0" fontId="10" fillId="0" borderId="19" xfId="0" applyFont="1" applyFill="1" applyBorder="1" applyAlignment="1" applyProtection="1">
      <alignment horizontal="center" shrinkToFit="1"/>
      <protection hidden="1"/>
    </xf>
    <xf numFmtId="0" fontId="12" fillId="0" borderId="7" xfId="0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shrinkToFit="1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shrinkToFit="1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shrinkToFit="1"/>
    </xf>
    <xf numFmtId="3" fontId="10" fillId="0" borderId="9" xfId="0" applyNumberFormat="1" applyFont="1" applyBorder="1" applyAlignment="1">
      <alignment horizontal="center" shrinkToFit="1"/>
    </xf>
    <xf numFmtId="0" fontId="10" fillId="0" borderId="9" xfId="0" applyFont="1" applyBorder="1"/>
    <xf numFmtId="0" fontId="10" fillId="3" borderId="9" xfId="0" applyFont="1" applyFill="1" applyBorder="1"/>
    <xf numFmtId="0" fontId="10" fillId="3" borderId="7" xfId="0" applyFont="1" applyFill="1" applyBorder="1"/>
    <xf numFmtId="0" fontId="10" fillId="0" borderId="19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shrinkToFit="1"/>
    </xf>
    <xf numFmtId="3" fontId="10" fillId="0" borderId="8" xfId="0" applyNumberFormat="1" applyFont="1" applyBorder="1" applyAlignment="1">
      <alignment horizontal="center"/>
    </xf>
    <xf numFmtId="0" fontId="10" fillId="3" borderId="10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3" xfId="0" applyFont="1" applyFill="1" applyBorder="1"/>
    <xf numFmtId="0" fontId="5" fillId="0" borderId="10" xfId="0" applyFont="1" applyBorder="1"/>
    <xf numFmtId="0" fontId="13" fillId="0" borderId="7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shrinkToFit="1"/>
    </xf>
    <xf numFmtId="0" fontId="7" fillId="0" borderId="10" xfId="0" applyFont="1" applyBorder="1" applyAlignment="1">
      <alignment shrinkToFit="1"/>
    </xf>
    <xf numFmtId="0" fontId="7" fillId="0" borderId="10" xfId="0" applyFont="1" applyBorder="1"/>
    <xf numFmtId="0" fontId="10" fillId="0" borderId="10" xfId="0" applyFont="1" applyBorder="1" applyAlignment="1">
      <alignment shrinkToFit="1"/>
    </xf>
    <xf numFmtId="0" fontId="10" fillId="0" borderId="10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19" xfId="0" applyFont="1" applyBorder="1" applyAlignment="1">
      <alignment shrinkToFit="1"/>
    </xf>
    <xf numFmtId="0" fontId="7" fillId="0" borderId="19" xfId="0" applyFont="1" applyBorder="1"/>
    <xf numFmtId="0" fontId="7" fillId="0" borderId="12" xfId="0" applyFont="1" applyBorder="1" applyAlignment="1">
      <alignment shrinkToFit="1"/>
    </xf>
    <xf numFmtId="0" fontId="7" fillId="0" borderId="20" xfId="0" applyFont="1" applyBorder="1" applyAlignment="1">
      <alignment horizontal="left" vertical="center" shrinkToFit="1"/>
    </xf>
    <xf numFmtId="0" fontId="7" fillId="0" borderId="21" xfId="0" applyFont="1" applyBorder="1" applyAlignment="1">
      <alignment shrinkToFit="1"/>
    </xf>
    <xf numFmtId="0" fontId="7" fillId="0" borderId="24" xfId="0" applyFont="1" applyBorder="1" applyAlignment="1">
      <alignment shrinkToFit="1"/>
    </xf>
    <xf numFmtId="0" fontId="13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shrinkToFit="1"/>
    </xf>
    <xf numFmtId="3" fontId="10" fillId="0" borderId="11" xfId="0" applyNumberFormat="1" applyFont="1" applyBorder="1" applyAlignment="1" applyProtection="1">
      <alignment horizont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Fill="1" applyBorder="1" applyAlignment="1" applyProtection="1">
      <alignment horizontal="center" shrinkToFit="1"/>
      <protection hidden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shrinkToFit="1"/>
    </xf>
    <xf numFmtId="3" fontId="10" fillId="0" borderId="0" xfId="0" applyNumberFormat="1" applyFont="1" applyBorder="1" applyAlignment="1" applyProtection="1">
      <alignment horizontal="center" shrinkToFit="1"/>
      <protection hidden="1"/>
    </xf>
    <xf numFmtId="0" fontId="10" fillId="0" borderId="0" xfId="0" applyFont="1" applyBorder="1" applyAlignment="1" applyProtection="1">
      <alignment horizontal="center" vertical="center" shrinkToFit="1"/>
      <protection hidden="1"/>
    </xf>
    <xf numFmtId="0" fontId="10" fillId="0" borderId="0" xfId="0" applyFont="1" applyFill="1" applyBorder="1" applyAlignment="1" applyProtection="1">
      <alignment horizontal="center" shrinkToFit="1"/>
      <protection hidden="1"/>
    </xf>
    <xf numFmtId="0" fontId="5" fillId="0" borderId="0" xfId="0" applyNumberFormat="1" applyFont="1" applyFill="1" applyBorder="1" applyAlignment="1" applyProtection="1">
      <alignment horizontal="center" shrinkToFit="1"/>
    </xf>
    <xf numFmtId="2" fontId="8" fillId="0" borderId="0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center" shrinkToFit="1"/>
    </xf>
    <xf numFmtId="0" fontId="5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shrinkToFit="1"/>
    </xf>
    <xf numFmtId="0" fontId="5" fillId="0" borderId="19" xfId="0" applyNumberFormat="1" applyFont="1" applyFill="1" applyBorder="1" applyAlignment="1" applyProtection="1">
      <alignment horizontal="center" shrinkToFit="1"/>
    </xf>
    <xf numFmtId="0" fontId="5" fillId="0" borderId="8" xfId="0" applyNumberFormat="1" applyFont="1" applyFill="1" applyBorder="1" applyAlignment="1" applyProtection="1">
      <alignment horizontal="center" shrinkToFit="1"/>
    </xf>
    <xf numFmtId="0" fontId="10" fillId="0" borderId="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" fontId="8" fillId="0" borderId="19" xfId="0" applyNumberFormat="1" applyFont="1" applyFill="1" applyBorder="1" applyAlignment="1" applyProtection="1">
      <alignment horizontal="center" vertical="center" shrinkToFit="1"/>
    </xf>
    <xf numFmtId="2" fontId="8" fillId="0" borderId="8" xfId="0" applyNumberFormat="1" applyFont="1" applyFill="1" applyBorder="1" applyAlignment="1" applyProtection="1">
      <alignment horizontal="center" vertical="center" shrinkToFit="1"/>
    </xf>
    <xf numFmtId="0" fontId="15" fillId="0" borderId="8" xfId="0" applyNumberFormat="1" applyFont="1" applyFill="1" applyBorder="1" applyAlignment="1" applyProtection="1">
      <alignment horizont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1" applyFont="1"/>
    <xf numFmtId="0" fontId="10" fillId="0" borderId="12" xfId="1" applyFont="1" applyBorder="1" applyAlignment="1"/>
    <xf numFmtId="0" fontId="10" fillId="0" borderId="12" xfId="1" applyFont="1" applyBorder="1"/>
    <xf numFmtId="0" fontId="10" fillId="0" borderId="18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17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0" xfId="1" applyFont="1" applyBorder="1"/>
    <xf numFmtId="0" fontId="10" fillId="0" borderId="0" xfId="1" applyFont="1" applyAlignment="1">
      <alignment shrinkToFit="1"/>
    </xf>
    <xf numFmtId="0" fontId="10" fillId="0" borderId="15" xfId="1" applyFont="1" applyBorder="1"/>
    <xf numFmtId="0" fontId="10" fillId="0" borderId="14" xfId="1" applyFont="1" applyBorder="1"/>
    <xf numFmtId="0" fontId="10" fillId="0" borderId="13" xfId="1" applyFont="1" applyBorder="1"/>
    <xf numFmtId="0" fontId="10" fillId="0" borderId="16" xfId="1" applyFont="1" applyBorder="1"/>
    <xf numFmtId="0" fontId="10" fillId="0" borderId="16" xfId="1" applyFont="1" applyBorder="1" applyAlignment="1">
      <alignment shrinkToFit="1"/>
    </xf>
    <xf numFmtId="0" fontId="10" fillId="0" borderId="5" xfId="1" applyFont="1" applyBorder="1"/>
    <xf numFmtId="0" fontId="10" fillId="0" borderId="0" xfId="1" applyFont="1" applyBorder="1" applyAlignment="1">
      <alignment shrinkToFit="1"/>
    </xf>
    <xf numFmtId="0" fontId="10" fillId="0" borderId="0" xfId="1" applyFont="1" applyBorder="1" applyAlignment="1"/>
    <xf numFmtId="0" fontId="10" fillId="0" borderId="14" xfId="1" applyFont="1" applyBorder="1" applyAlignment="1"/>
    <xf numFmtId="0" fontId="10" fillId="0" borderId="13" xfId="1" applyFont="1" applyBorder="1" applyAlignment="1"/>
    <xf numFmtId="0" fontId="7" fillId="0" borderId="0" xfId="1" applyFont="1"/>
    <xf numFmtId="0" fontId="10" fillId="0" borderId="12" xfId="1" applyFont="1" applyBorder="1" applyAlignment="1">
      <alignment horizontal="center" shrinkToFit="1"/>
    </xf>
    <xf numFmtId="0" fontId="10" fillId="0" borderId="0" xfId="1" applyFont="1" applyBorder="1" applyAlignment="1">
      <alignment horizontal="center" shrinkToFit="1"/>
    </xf>
    <xf numFmtId="0" fontId="10" fillId="0" borderId="17" xfId="1" applyFont="1" applyBorder="1" applyAlignment="1">
      <alignment horizontal="center" shrinkToFit="1"/>
    </xf>
    <xf numFmtId="0" fontId="10" fillId="0" borderId="13" xfId="1" applyFont="1" applyFill="1" applyBorder="1" applyAlignment="1">
      <alignment horizontal="center"/>
    </xf>
    <xf numFmtId="0" fontId="10" fillId="0" borderId="15" xfId="1" applyFont="1" applyFill="1" applyBorder="1" applyAlignment="1">
      <alignment horizontal="center"/>
    </xf>
    <xf numFmtId="3" fontId="10" fillId="0" borderId="19" xfId="0" applyNumberFormat="1" applyFont="1" applyBorder="1" applyAlignment="1">
      <alignment horizontal="center" shrinkToFit="1"/>
    </xf>
    <xf numFmtId="3" fontId="10" fillId="0" borderId="21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 shrinkToFit="1"/>
    </xf>
    <xf numFmtId="0" fontId="10" fillId="0" borderId="1" xfId="0" applyFont="1" applyBorder="1" applyAlignment="1"/>
    <xf numFmtId="0" fontId="10" fillId="0" borderId="23" xfId="0" applyFont="1" applyBorder="1" applyAlignment="1"/>
    <xf numFmtId="0" fontId="10" fillId="0" borderId="16" xfId="0" applyFont="1" applyBorder="1" applyAlignment="1"/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6" borderId="12" xfId="1" applyFont="1" applyFill="1" applyBorder="1" applyAlignment="1">
      <alignment horizontal="center"/>
    </xf>
    <xf numFmtId="3" fontId="10" fillId="6" borderId="5" xfId="1" applyNumberFormat="1" applyFont="1" applyFill="1" applyBorder="1" applyAlignment="1">
      <alignment horizontal="center"/>
    </xf>
    <xf numFmtId="3" fontId="10" fillId="6" borderId="18" xfId="1" applyNumberFormat="1" applyFont="1" applyFill="1" applyBorder="1" applyAlignment="1">
      <alignment horizontal="center"/>
    </xf>
    <xf numFmtId="0" fontId="10" fillId="6" borderId="17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left" vertical="center" shrinkToFit="1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4" xfId="0" applyFont="1" applyBorder="1" applyAlignment="1">
      <alignment horizontal="center" vertical="center" shrinkToFit="1"/>
    </xf>
    <xf numFmtId="1" fontId="22" fillId="0" borderId="4" xfId="3" applyNumberFormat="1" applyFont="1" applyFill="1" applyBorder="1" applyAlignment="1" applyProtection="1">
      <alignment horizontal="center" shrinkToFit="1"/>
    </xf>
    <xf numFmtId="187" fontId="22" fillId="0" borderId="4" xfId="0" applyNumberFormat="1" applyFont="1" applyFill="1" applyBorder="1" applyAlignment="1">
      <alignment horizontal="right"/>
    </xf>
    <xf numFmtId="3" fontId="22" fillId="0" borderId="4" xfId="5" applyNumberFormat="1" applyFont="1" applyFill="1" applyBorder="1" applyAlignment="1">
      <alignment horizontal="center" shrinkToFit="1"/>
    </xf>
    <xf numFmtId="188" fontId="22" fillId="0" borderId="4" xfId="2" applyNumberFormat="1" applyFont="1" applyFill="1" applyBorder="1" applyAlignment="1">
      <alignment shrinkToFit="1"/>
    </xf>
    <xf numFmtId="187" fontId="22" fillId="0" borderId="0" xfId="3" applyNumberFormat="1" applyFont="1" applyFill="1" applyAlignment="1">
      <alignment shrinkToFit="1"/>
    </xf>
    <xf numFmtId="187" fontId="22" fillId="0" borderId="4" xfId="3" applyNumberFormat="1" applyFont="1" applyFill="1" applyBorder="1" applyAlignment="1" applyProtection="1">
      <alignment horizontal="left" shrinkToFit="1"/>
    </xf>
    <xf numFmtId="3" fontId="22" fillId="0" borderId="4" xfId="3" applyNumberFormat="1" applyFont="1" applyFill="1" applyBorder="1" applyAlignment="1">
      <alignment horizontal="left" shrinkToFit="1"/>
    </xf>
    <xf numFmtId="1" fontId="22" fillId="0" borderId="4" xfId="3" applyNumberFormat="1" applyFont="1" applyFill="1" applyBorder="1" applyAlignment="1">
      <alignment horizontal="left" shrinkToFit="1"/>
    </xf>
    <xf numFmtId="187" fontId="22" fillId="0" borderId="4" xfId="3" applyNumberFormat="1" applyFont="1" applyFill="1" applyBorder="1" applyAlignment="1">
      <alignment horizontal="left" shrinkToFit="1"/>
    </xf>
    <xf numFmtId="187" fontId="22" fillId="0" borderId="4" xfId="4" applyNumberFormat="1" applyFont="1" applyFill="1" applyBorder="1" applyAlignment="1">
      <alignment horizontal="left" shrinkToFit="1"/>
    </xf>
    <xf numFmtId="0" fontId="22" fillId="0" borderId="0" xfId="0" applyFont="1" applyBorder="1"/>
    <xf numFmtId="0" fontId="23" fillId="0" borderId="0" xfId="0" applyFont="1" applyFill="1" applyBorder="1" applyAlignment="1"/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shrinkToFit="1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vertical="center" shrinkToFi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Border="1" applyAlignment="1">
      <alignment horizontal="center" vertical="center" wrapText="1" shrinkToFit="1"/>
    </xf>
    <xf numFmtId="0" fontId="22" fillId="0" borderId="16" xfId="0" applyFont="1" applyBorder="1" applyAlignment="1"/>
    <xf numFmtId="0" fontId="22" fillId="0" borderId="16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0" xfId="0" applyFont="1" applyAlignment="1">
      <alignment horizontal="left"/>
    </xf>
    <xf numFmtId="187" fontId="22" fillId="0" borderId="4" xfId="0" applyNumberFormat="1" applyFont="1" applyFill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3" fillId="0" borderId="0" xfId="1"/>
    <xf numFmtId="0" fontId="3" fillId="0" borderId="0" xfId="1" applyBorder="1"/>
    <xf numFmtId="2" fontId="3" fillId="0" borderId="0" xfId="1" applyNumberFormat="1" applyAlignment="1">
      <alignment shrinkToFit="1"/>
    </xf>
    <xf numFmtId="0" fontId="3" fillId="0" borderId="0" xfId="1" applyAlignment="1"/>
    <xf numFmtId="2" fontId="3" fillId="0" borderId="0" xfId="1" applyNumberFormat="1" applyBorder="1" applyAlignment="1">
      <alignment shrinkToFit="1"/>
    </xf>
    <xf numFmtId="0" fontId="3" fillId="0" borderId="0" xfId="1" applyBorder="1" applyAlignment="1"/>
    <xf numFmtId="0" fontId="26" fillId="0" borderId="0" xfId="1" applyFont="1" applyAlignment="1"/>
    <xf numFmtId="41" fontId="3" fillId="0" borderId="0" xfId="1" applyNumberFormat="1" applyAlignment="1"/>
    <xf numFmtId="0" fontId="3" fillId="0" borderId="0" xfId="1" applyAlignment="1">
      <alignment horizontal="center" shrinkToFit="1"/>
    </xf>
    <xf numFmtId="0" fontId="3" fillId="0" borderId="0" xfId="1" applyBorder="1" applyAlignment="1">
      <alignment horizontal="center" shrinkToFit="1"/>
    </xf>
    <xf numFmtId="2" fontId="3" fillId="7" borderId="3" xfId="1" applyNumberFormat="1" applyFill="1" applyBorder="1" applyAlignment="1">
      <alignment shrinkToFit="1"/>
    </xf>
    <xf numFmtId="0" fontId="3" fillId="4" borderId="3" xfId="1" applyFill="1" applyBorder="1" applyAlignment="1">
      <alignment horizontal="center" shrinkToFit="1"/>
    </xf>
    <xf numFmtId="0" fontId="3" fillId="0" borderId="0" xfId="1" applyAlignment="1">
      <alignment shrinkToFit="1"/>
    </xf>
    <xf numFmtId="0" fontId="3" fillId="0" borderId="0" xfId="1" applyBorder="1" applyAlignment="1">
      <alignment shrinkToFit="1"/>
    </xf>
    <xf numFmtId="2" fontId="3" fillId="0" borderId="6" xfId="1" applyNumberFormat="1" applyBorder="1" applyAlignment="1">
      <alignment shrinkToFit="1"/>
    </xf>
    <xf numFmtId="41" fontId="3" fillId="0" borderId="6" xfId="1" applyNumberFormat="1" applyBorder="1" applyAlignment="1">
      <alignment shrinkToFit="1"/>
    </xf>
    <xf numFmtId="2" fontId="3" fillId="0" borderId="4" xfId="1" applyNumberFormat="1" applyBorder="1" applyAlignment="1">
      <alignment shrinkToFit="1"/>
    </xf>
    <xf numFmtId="41" fontId="3" fillId="0" borderId="4" xfId="1" applyNumberFormat="1" applyBorder="1" applyAlignment="1">
      <alignment shrinkToFit="1"/>
    </xf>
    <xf numFmtId="0" fontId="3" fillId="0" borderId="16" xfId="1" applyBorder="1" applyAlignment="1">
      <alignment shrinkToFit="1"/>
    </xf>
    <xf numFmtId="0" fontId="3" fillId="0" borderId="0" xfId="1" applyAlignment="1">
      <alignment horizontal="center" vertical="center" shrinkToFit="1"/>
    </xf>
    <xf numFmtId="0" fontId="3" fillId="0" borderId="0" xfId="1" applyBorder="1" applyAlignment="1">
      <alignment horizontal="center" vertical="center" shrinkToFit="1"/>
    </xf>
    <xf numFmtId="2" fontId="3" fillId="0" borderId="6" xfId="1" quotePrefix="1" applyNumberFormat="1" applyBorder="1" applyAlignment="1">
      <alignment horizontal="center" vertical="center" shrinkToFit="1"/>
    </xf>
    <xf numFmtId="0" fontId="3" fillId="0" borderId="6" xfId="1" quotePrefix="1" applyBorder="1" applyAlignment="1">
      <alignment horizontal="center" vertical="center" shrinkToFit="1"/>
    </xf>
    <xf numFmtId="0" fontId="3" fillId="0" borderId="5" xfId="1" quotePrefix="1" applyBorder="1" applyAlignment="1">
      <alignment horizontal="center" vertical="center" shrinkToFit="1"/>
    </xf>
    <xf numFmtId="0" fontId="3" fillId="0" borderId="16" xfId="1" quotePrefix="1" applyBorder="1" applyAlignment="1">
      <alignment horizontal="center" vertical="center" shrinkToFit="1"/>
    </xf>
    <xf numFmtId="0" fontId="3" fillId="0" borderId="16" xfId="1" applyBorder="1" applyAlignment="1">
      <alignment horizontal="center" vertical="center" shrinkToFit="1"/>
    </xf>
    <xf numFmtId="0" fontId="3" fillId="0" borderId="6" xfId="1" applyBorder="1" applyAlignment="1">
      <alignment horizontal="center" vertical="center" shrinkToFit="1"/>
    </xf>
    <xf numFmtId="2" fontId="3" fillId="0" borderId="4" xfId="1" applyNumberFormat="1" applyBorder="1" applyAlignment="1">
      <alignment horizontal="center" vertical="center" shrinkToFit="1"/>
    </xf>
    <xf numFmtId="0" fontId="3" fillId="0" borderId="17" xfId="1" applyBorder="1" applyAlignment="1">
      <alignment horizontal="center" vertical="center" shrinkToFit="1"/>
    </xf>
    <xf numFmtId="0" fontId="3" fillId="0" borderId="4" xfId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4" xfId="1" quotePrefix="1" applyBorder="1" applyAlignment="1">
      <alignment horizontal="center" vertical="center" shrinkToFit="1"/>
    </xf>
    <xf numFmtId="0" fontId="3" fillId="0" borderId="12" xfId="1" applyBorder="1" applyAlignment="1">
      <alignment horizontal="center" vertical="center" shrinkToFit="1"/>
    </xf>
    <xf numFmtId="2" fontId="3" fillId="0" borderId="4" xfId="1" quotePrefix="1" applyNumberFormat="1" applyBorder="1" applyAlignment="1">
      <alignment horizontal="center" vertical="center" shrinkToFit="1"/>
    </xf>
    <xf numFmtId="0" fontId="3" fillId="0" borderId="17" xfId="1" quotePrefix="1" applyBorder="1" applyAlignment="1">
      <alignment horizontal="center" vertical="center" shrinkToFit="1"/>
    </xf>
    <xf numFmtId="2" fontId="3" fillId="0" borderId="15" xfId="1" applyNumberFormat="1" applyBorder="1" applyAlignment="1">
      <alignment horizontal="center" vertical="center" shrinkToFit="1"/>
    </xf>
    <xf numFmtId="0" fontId="3" fillId="0" borderId="15" xfId="1" applyBorder="1" applyAlignment="1">
      <alignment horizontal="center" vertical="center" shrinkToFit="1"/>
    </xf>
    <xf numFmtId="0" fontId="3" fillId="0" borderId="2" xfId="1" applyBorder="1" applyAlignment="1">
      <alignment horizontal="center" vertical="center" shrinkToFit="1"/>
    </xf>
    <xf numFmtId="2" fontId="3" fillId="0" borderId="2" xfId="1" applyNumberFormat="1" applyBorder="1" applyAlignment="1">
      <alignment horizontal="center" vertical="center" shrinkToFit="1"/>
    </xf>
    <xf numFmtId="0" fontId="3" fillId="0" borderId="13" xfId="1" applyBorder="1" applyAlignment="1">
      <alignment horizontal="center" vertical="center" shrinkToFit="1"/>
    </xf>
    <xf numFmtId="0" fontId="3" fillId="0" borderId="14" xfId="1" applyBorder="1" applyAlignment="1">
      <alignment horizontal="center" vertical="center" shrinkToFit="1"/>
    </xf>
    <xf numFmtId="2" fontId="29" fillId="0" borderId="0" xfId="1" applyNumberFormat="1" applyFont="1" applyAlignment="1">
      <alignment horizontal="right"/>
    </xf>
    <xf numFmtId="0" fontId="29" fillId="0" borderId="0" xfId="1" applyFont="1" applyAlignment="1">
      <alignment horizontal="center"/>
    </xf>
    <xf numFmtId="41" fontId="30" fillId="0" borderId="4" xfId="1" applyNumberFormat="1" applyFont="1" applyBorder="1" applyAlignment="1">
      <alignment shrinkToFit="1"/>
    </xf>
    <xf numFmtId="41" fontId="30" fillId="0" borderId="6" xfId="1" applyNumberFormat="1" applyFont="1" applyBorder="1" applyAlignment="1">
      <alignment shrinkToFit="1"/>
    </xf>
    <xf numFmtId="0" fontId="30" fillId="0" borderId="0" xfId="1" applyFont="1" applyAlignment="1">
      <alignment shrinkToFit="1"/>
    </xf>
    <xf numFmtId="2" fontId="30" fillId="0" borderId="4" xfId="1" applyNumberFormat="1" applyFont="1" applyBorder="1" applyAlignment="1">
      <alignment shrinkToFit="1"/>
    </xf>
    <xf numFmtId="0" fontId="30" fillId="0" borderId="0" xfId="1" applyFont="1" applyBorder="1" applyAlignment="1">
      <alignment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187" fontId="22" fillId="0" borderId="17" xfId="3" applyNumberFormat="1" applyFont="1" applyFill="1" applyBorder="1" applyAlignment="1">
      <alignment horizontal="left" shrinkToFit="1"/>
    </xf>
    <xf numFmtId="187" fontId="22" fillId="0" borderId="17" xfId="3" applyNumberFormat="1" applyFont="1" applyFill="1" applyBorder="1" applyAlignment="1" applyProtection="1">
      <alignment horizontal="left" shrinkToFit="1"/>
    </xf>
    <xf numFmtId="187" fontId="22" fillId="0" borderId="17" xfId="4" applyNumberFormat="1" applyFont="1" applyFill="1" applyBorder="1" applyAlignment="1">
      <alignment horizontal="left" shrinkToFit="1"/>
    </xf>
    <xf numFmtId="0" fontId="22" fillId="0" borderId="5" xfId="0" applyFont="1" applyBorder="1" applyAlignment="1"/>
    <xf numFmtId="0" fontId="22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shrinkToFit="1"/>
    </xf>
    <xf numFmtId="1" fontId="22" fillId="0" borderId="2" xfId="3" applyNumberFormat="1" applyFont="1" applyFill="1" applyBorder="1" applyAlignment="1" applyProtection="1">
      <alignment horizontal="center" shrinkToFit="1"/>
    </xf>
    <xf numFmtId="0" fontId="10" fillId="0" borderId="2" xfId="0" applyFont="1" applyBorder="1" applyAlignment="1">
      <alignment horizontal="left" vertical="center" shrinkToFit="1"/>
    </xf>
    <xf numFmtId="3" fontId="22" fillId="0" borderId="2" xfId="5" applyNumberFormat="1" applyFont="1" applyFill="1" applyBorder="1" applyAlignment="1">
      <alignment horizontal="center" shrinkToFit="1"/>
    </xf>
    <xf numFmtId="188" fontId="22" fillId="0" borderId="2" xfId="2" applyNumberFormat="1" applyFont="1" applyFill="1" applyBorder="1" applyAlignment="1">
      <alignment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4" xfId="0" applyFont="1" applyBorder="1" applyAlignment="1">
      <alignment shrinkToFit="1"/>
    </xf>
    <xf numFmtId="0" fontId="10" fillId="0" borderId="4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center" shrinkToFit="1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 shrinkToFit="1"/>
    </xf>
    <xf numFmtId="0" fontId="22" fillId="0" borderId="6" xfId="0" applyFont="1" applyBorder="1" applyAlignment="1">
      <alignment shrinkToFit="1"/>
    </xf>
    <xf numFmtId="0" fontId="22" fillId="0" borderId="6" xfId="0" applyFont="1" applyBorder="1" applyAlignment="1">
      <alignment horizontal="left" shrinkToFit="1"/>
    </xf>
    <xf numFmtId="0" fontId="22" fillId="0" borderId="6" xfId="0" applyFont="1" applyBorder="1" applyAlignment="1">
      <alignment horizontal="center" shrinkToFit="1"/>
    </xf>
    <xf numFmtId="3" fontId="22" fillId="0" borderId="6" xfId="0" applyNumberFormat="1" applyFont="1" applyBorder="1" applyAlignment="1">
      <alignment horizontal="center" shrinkToFit="1"/>
    </xf>
    <xf numFmtId="0" fontId="22" fillId="0" borderId="6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4" xfId="0" applyNumberFormat="1" applyFont="1" applyBorder="1" applyAlignment="1">
      <alignment horizontal="center" vertical="center" shrinkToFit="1"/>
    </xf>
    <xf numFmtId="2" fontId="5" fillId="0" borderId="0" xfId="0" applyNumberFormat="1" applyFont="1"/>
    <xf numFmtId="2" fontId="5" fillId="0" borderId="0" xfId="0" applyNumberFormat="1" applyFont="1" applyAlignment="1"/>
    <xf numFmtId="0" fontId="5" fillId="0" borderId="0" xfId="0" applyFont="1" applyAlignment="1">
      <alignment horizontal="right"/>
    </xf>
    <xf numFmtId="0" fontId="22" fillId="0" borderId="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2" fontId="8" fillId="0" borderId="6" xfId="0" quotePrefix="1" applyNumberFormat="1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5" fillId="3" borderId="19" xfId="0" applyFont="1" applyFill="1" applyBorder="1"/>
    <xf numFmtId="0" fontId="5" fillId="0" borderId="9" xfId="0" applyFont="1" applyFill="1" applyBorder="1" applyAlignment="1" applyProtection="1">
      <alignment horizontal="center" shrinkToFit="1"/>
      <protection hidden="1"/>
    </xf>
    <xf numFmtId="1" fontId="8" fillId="0" borderId="7" xfId="0" applyNumberFormat="1" applyFont="1" applyFill="1" applyBorder="1" applyAlignment="1">
      <alignment horizontal="center" shrinkToFit="1"/>
    </xf>
    <xf numFmtId="0" fontId="5" fillId="0" borderId="7" xfId="0" applyFont="1" applyFill="1" applyBorder="1" applyAlignment="1">
      <alignment shrinkToFit="1"/>
    </xf>
    <xf numFmtId="0" fontId="5" fillId="0" borderId="7" xfId="0" applyFont="1" applyFill="1" applyBorder="1" applyAlignment="1" applyProtection="1">
      <alignment horizontal="center" shrinkToFit="1"/>
      <protection hidden="1"/>
    </xf>
    <xf numFmtId="0" fontId="8" fillId="0" borderId="8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shrinkToFit="1"/>
    </xf>
    <xf numFmtId="0" fontId="5" fillId="3" borderId="8" xfId="0" applyFont="1" applyFill="1" applyBorder="1"/>
    <xf numFmtId="1" fontId="8" fillId="0" borderId="9" xfId="0" applyNumberFormat="1" applyFont="1" applyFill="1" applyBorder="1" applyAlignment="1" applyProtection="1">
      <alignment horizontal="right" shrinkToFit="1"/>
      <protection hidden="1"/>
    </xf>
    <xf numFmtId="0" fontId="5" fillId="0" borderId="9" xfId="0" applyFont="1" applyFill="1" applyBorder="1" applyAlignment="1" applyProtection="1">
      <alignment horizontal="left" shrinkToFit="1"/>
      <protection hidden="1"/>
    </xf>
    <xf numFmtId="41" fontId="3" fillId="0" borderId="9" xfId="1" applyNumberFormat="1" applyBorder="1" applyAlignment="1">
      <alignment shrinkToFit="1"/>
    </xf>
    <xf numFmtId="41" fontId="5" fillId="0" borderId="9" xfId="0" applyNumberFormat="1" applyFont="1" applyFill="1" applyBorder="1" applyAlignment="1" applyProtection="1">
      <alignment horizontal="center" shrinkToFit="1"/>
      <protection hidden="1"/>
    </xf>
    <xf numFmtId="0" fontId="5" fillId="0" borderId="9" xfId="0" applyNumberFormat="1" applyFont="1" applyFill="1" applyBorder="1" applyAlignment="1" applyProtection="1">
      <alignment horizontal="center" shrinkToFit="1"/>
    </xf>
    <xf numFmtId="2" fontId="8" fillId="0" borderId="9" xfId="0" applyNumberFormat="1" applyFont="1" applyFill="1" applyBorder="1" applyAlignment="1" applyProtection="1">
      <alignment horizontal="center" vertical="center" shrinkToFit="1"/>
    </xf>
    <xf numFmtId="41" fontId="5" fillId="0" borderId="9" xfId="0" applyNumberFormat="1" applyFont="1" applyFill="1" applyBorder="1" applyAlignment="1" applyProtection="1">
      <alignment horizontal="center" shrinkToFit="1"/>
    </xf>
    <xf numFmtId="1" fontId="8" fillId="0" borderId="7" xfId="0" applyNumberFormat="1" applyFont="1" applyFill="1" applyBorder="1" applyAlignment="1" applyProtection="1">
      <alignment horizontal="right" shrinkToFit="1"/>
      <protection hidden="1"/>
    </xf>
    <xf numFmtId="0" fontId="5" fillId="0" borderId="7" xfId="0" applyFont="1" applyFill="1" applyBorder="1" applyAlignment="1" applyProtection="1">
      <alignment horizontal="left" shrinkToFit="1"/>
      <protection hidden="1"/>
    </xf>
    <xf numFmtId="41" fontId="3" fillId="0" borderId="7" xfId="1" applyNumberFormat="1" applyBorder="1" applyAlignment="1">
      <alignment shrinkToFit="1"/>
    </xf>
    <xf numFmtId="41" fontId="5" fillId="0" borderId="7" xfId="0" applyNumberFormat="1" applyFont="1" applyFill="1" applyBorder="1" applyAlignment="1" applyProtection="1">
      <alignment horizontal="center" shrinkToFit="1"/>
      <protection hidden="1"/>
    </xf>
    <xf numFmtId="0" fontId="5" fillId="0" borderId="7" xfId="0" applyNumberFormat="1" applyFont="1" applyFill="1" applyBorder="1" applyAlignment="1" applyProtection="1">
      <alignment horizontal="center" shrinkToFit="1"/>
    </xf>
    <xf numFmtId="2" fontId="8" fillId="0" borderId="7" xfId="0" applyNumberFormat="1" applyFont="1" applyFill="1" applyBorder="1" applyAlignment="1" applyProtection="1">
      <alignment horizontal="center" vertical="center" shrinkToFit="1"/>
    </xf>
    <xf numFmtId="41" fontId="5" fillId="0" borderId="7" xfId="0" applyNumberFormat="1" applyFont="1" applyFill="1" applyBorder="1" applyAlignment="1" applyProtection="1">
      <alignment horizontal="center" shrinkToFit="1"/>
    </xf>
    <xf numFmtId="0" fontId="8" fillId="0" borderId="8" xfId="0" applyNumberFormat="1" applyFont="1" applyFill="1" applyBorder="1" applyAlignment="1" applyProtection="1">
      <alignment horizontal="right" shrinkToFit="1"/>
      <protection hidden="1"/>
    </xf>
    <xf numFmtId="0" fontId="5" fillId="0" borderId="8" xfId="0" applyFont="1" applyFill="1" applyBorder="1" applyAlignment="1" applyProtection="1">
      <alignment horizontal="center" shrinkToFit="1"/>
      <protection hidden="1"/>
    </xf>
    <xf numFmtId="3" fontId="5" fillId="0" borderId="8" xfId="0" applyNumberFormat="1" applyFont="1" applyFill="1" applyBorder="1" applyAlignment="1" applyProtection="1">
      <alignment horizontal="center" shrinkToFit="1"/>
      <protection hidden="1"/>
    </xf>
    <xf numFmtId="41" fontId="5" fillId="0" borderId="8" xfId="0" applyNumberFormat="1" applyFont="1" applyFill="1" applyBorder="1" applyAlignment="1" applyProtection="1">
      <alignment horizontal="center" shrinkToFit="1"/>
    </xf>
    <xf numFmtId="49" fontId="31" fillId="0" borderId="7" xfId="0" applyNumberFormat="1" applyFont="1" applyFill="1" applyBorder="1" applyAlignment="1">
      <alignment horizontal="left" shrinkToFit="1"/>
    </xf>
    <xf numFmtId="0" fontId="31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" fontId="8" fillId="0" borderId="10" xfId="0" applyNumberFormat="1" applyFont="1" applyFill="1" applyBorder="1" applyAlignment="1">
      <alignment horizontal="center" shrinkToFit="1"/>
    </xf>
    <xf numFmtId="0" fontId="5" fillId="0" borderId="10" xfId="0" applyFont="1" applyFill="1" applyBorder="1" applyAlignment="1">
      <alignment shrinkToFit="1"/>
    </xf>
    <xf numFmtId="0" fontId="5" fillId="0" borderId="10" xfId="0" applyFont="1" applyFill="1" applyBorder="1" applyAlignment="1" applyProtection="1">
      <alignment horizontal="center" shrinkToFit="1"/>
      <protection hidden="1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shrinkToFit="1"/>
    </xf>
    <xf numFmtId="3" fontId="5" fillId="0" borderId="10" xfId="0" applyNumberFormat="1" applyFont="1" applyBorder="1" applyAlignment="1">
      <alignment horizontal="center" shrinkToFit="1"/>
    </xf>
    <xf numFmtId="1" fontId="8" fillId="0" borderId="19" xfId="0" applyNumberFormat="1" applyFont="1" applyFill="1" applyBorder="1" applyAlignment="1">
      <alignment horizontal="center" shrinkToFit="1"/>
    </xf>
    <xf numFmtId="0" fontId="5" fillId="0" borderId="19" xfId="0" applyFont="1" applyFill="1" applyBorder="1" applyAlignment="1">
      <alignment shrinkToFit="1"/>
    </xf>
    <xf numFmtId="0" fontId="5" fillId="0" borderId="19" xfId="0" applyFont="1" applyFill="1" applyBorder="1" applyAlignment="1" applyProtection="1">
      <alignment horizontal="center" shrinkToFit="1"/>
      <protection hidden="1"/>
    </xf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shrinkToFit="1"/>
    </xf>
    <xf numFmtId="3" fontId="5" fillId="0" borderId="19" xfId="0" applyNumberFormat="1" applyFont="1" applyBorder="1" applyAlignment="1">
      <alignment horizontal="center" shrinkToFit="1"/>
    </xf>
    <xf numFmtId="0" fontId="5" fillId="0" borderId="19" xfId="0" applyFont="1" applyBorder="1"/>
    <xf numFmtId="1" fontId="8" fillId="0" borderId="0" xfId="0" applyNumberFormat="1" applyFont="1" applyFill="1" applyBorder="1" applyAlignment="1">
      <alignment horizontal="center" shrinkToFit="1"/>
    </xf>
    <xf numFmtId="0" fontId="5" fillId="0" borderId="0" xfId="0" applyFont="1" applyFill="1" applyBorder="1" applyAlignment="1">
      <alignment shrinkToFit="1"/>
    </xf>
    <xf numFmtId="0" fontId="5" fillId="0" borderId="0" xfId="0" applyFont="1" applyFill="1" applyBorder="1" applyAlignment="1" applyProtection="1">
      <alignment horizontal="center" shrinkToFit="1"/>
      <protection hidden="1"/>
    </xf>
    <xf numFmtId="0" fontId="5" fillId="0" borderId="0" xfId="0" applyFont="1" applyBorder="1" applyAlignment="1">
      <alignment horizontal="center" shrinkToFit="1"/>
    </xf>
    <xf numFmtId="0" fontId="5" fillId="3" borderId="0" xfId="0" applyFont="1" applyFill="1" applyBorder="1"/>
    <xf numFmtId="0" fontId="8" fillId="0" borderId="2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shrinkToFit="1"/>
    </xf>
    <xf numFmtId="49" fontId="23" fillId="0" borderId="2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shrinkToFit="1"/>
    </xf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left" shrinkToFit="1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shrinkToFit="1"/>
    </xf>
    <xf numFmtId="0" fontId="2" fillId="4" borderId="3" xfId="0" applyFont="1" applyFill="1" applyBorder="1" applyAlignment="1">
      <alignment horizontal="center" textRotation="88" shrinkToFit="1"/>
    </xf>
    <xf numFmtId="0" fontId="2" fillId="4" borderId="25" xfId="0" applyFont="1" applyFill="1" applyBorder="1" applyAlignment="1">
      <alignment horizontal="center" textRotation="88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textRotation="90" shrinkToFit="1"/>
    </xf>
    <xf numFmtId="0" fontId="8" fillId="0" borderId="4" xfId="0" applyFont="1" applyBorder="1" applyAlignment="1">
      <alignment horizontal="center" vertical="center" textRotation="90" shrinkToFit="1"/>
    </xf>
    <xf numFmtId="0" fontId="8" fillId="0" borderId="26" xfId="0" applyFont="1" applyBorder="1" applyAlignment="1">
      <alignment horizontal="center" vertical="center" textRotation="90" shrinkToFit="1"/>
    </xf>
    <xf numFmtId="0" fontId="3" fillId="0" borderId="3" xfId="0" applyFont="1" applyFill="1" applyBorder="1" applyAlignment="1">
      <alignment horizontal="center" textRotation="90" shrinkToFit="1"/>
    </xf>
    <xf numFmtId="0" fontId="3" fillId="0" borderId="25" xfId="0" applyFont="1" applyFill="1" applyBorder="1" applyAlignment="1">
      <alignment horizontal="center" textRotation="90" shrinkToFit="1"/>
    </xf>
    <xf numFmtId="0" fontId="2" fillId="0" borderId="3" xfId="0" applyFont="1" applyBorder="1" applyAlignment="1">
      <alignment horizontal="center" textRotation="90" shrinkToFit="1"/>
    </xf>
    <xf numFmtId="0" fontId="2" fillId="0" borderId="25" xfId="0" applyFont="1" applyBorder="1" applyAlignment="1">
      <alignment horizontal="center" textRotation="90" shrinkToFit="1"/>
    </xf>
    <xf numFmtId="0" fontId="3" fillId="0" borderId="2" xfId="0" applyFont="1" applyFill="1" applyBorder="1" applyAlignment="1">
      <alignment horizontal="center" textRotation="90" shrinkToFit="1"/>
    </xf>
    <xf numFmtId="0" fontId="3" fillId="0" borderId="4" xfId="0" applyFont="1" applyFill="1" applyBorder="1" applyAlignment="1">
      <alignment horizontal="center" textRotation="90" shrinkToFit="1"/>
    </xf>
    <xf numFmtId="0" fontId="3" fillId="0" borderId="26" xfId="0" applyFont="1" applyFill="1" applyBorder="1" applyAlignment="1">
      <alignment horizontal="center" textRotation="90" shrinkToFit="1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18" xfId="0" applyFont="1" applyBorder="1" applyAlignment="1">
      <alignment horizont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textRotation="90" shrinkToFit="1"/>
    </xf>
    <xf numFmtId="0" fontId="10" fillId="0" borderId="4" xfId="0" applyFont="1" applyFill="1" applyBorder="1" applyAlignment="1">
      <alignment horizontal="center" textRotation="90" shrinkToFit="1"/>
    </xf>
    <xf numFmtId="0" fontId="10" fillId="0" borderId="6" xfId="0" applyFont="1" applyFill="1" applyBorder="1" applyAlignment="1">
      <alignment horizontal="center" textRotation="90" shrinkToFit="1"/>
    </xf>
    <xf numFmtId="0" fontId="10" fillId="0" borderId="3" xfId="0" applyFont="1" applyBorder="1" applyAlignment="1">
      <alignment horizontal="center" textRotation="90" shrinkToFit="1"/>
    </xf>
    <xf numFmtId="0" fontId="10" fillId="4" borderId="3" xfId="0" applyFont="1" applyFill="1" applyBorder="1" applyAlignment="1">
      <alignment horizontal="center" textRotation="88" shrinkToFit="1"/>
    </xf>
    <xf numFmtId="0" fontId="10" fillId="0" borderId="1" xfId="0" applyFont="1" applyBorder="1" applyAlignment="1">
      <alignment horizontal="center" shrinkToFit="1"/>
    </xf>
    <xf numFmtId="0" fontId="10" fillId="0" borderId="23" xfId="0" applyFont="1" applyBorder="1" applyAlignment="1">
      <alignment horizontal="center" shrinkToFit="1"/>
    </xf>
    <xf numFmtId="0" fontId="10" fillId="0" borderId="22" xfId="0" applyFont="1" applyBorder="1" applyAlignment="1">
      <alignment horizontal="center" shrinkToFit="1"/>
    </xf>
    <xf numFmtId="0" fontId="10" fillId="0" borderId="0" xfId="0" applyFont="1" applyAlignment="1">
      <alignment horizontal="left"/>
    </xf>
    <xf numFmtId="0" fontId="10" fillId="0" borderId="3" xfId="0" applyFont="1" applyFill="1" applyBorder="1" applyAlignment="1">
      <alignment horizontal="center" textRotation="90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textRotation="90" shrinkToFit="1"/>
    </xf>
    <xf numFmtId="0" fontId="10" fillId="0" borderId="4" xfId="0" applyFont="1" applyBorder="1" applyAlignment="1">
      <alignment horizontal="center" vertical="center" textRotation="90" shrinkToFit="1"/>
    </xf>
    <xf numFmtId="0" fontId="10" fillId="0" borderId="6" xfId="0" applyFont="1" applyBorder="1" applyAlignment="1">
      <alignment horizontal="center" vertical="center" textRotation="90" shrinkToFit="1"/>
    </xf>
    <xf numFmtId="0" fontId="3" fillId="0" borderId="6" xfId="0" applyFont="1" applyFill="1" applyBorder="1" applyAlignment="1">
      <alignment horizontal="center" textRotation="90" shrinkToFit="1"/>
    </xf>
    <xf numFmtId="0" fontId="5" fillId="0" borderId="1" xfId="0" applyFont="1" applyBorder="1" applyAlignment="1">
      <alignment horizontal="center" shrinkToFit="1"/>
    </xf>
    <xf numFmtId="0" fontId="5" fillId="0" borderId="23" xfId="0" applyFont="1" applyBorder="1" applyAlignment="1">
      <alignment horizontal="center" shrinkToFit="1"/>
    </xf>
    <xf numFmtId="0" fontId="5" fillId="0" borderId="22" xfId="0" applyFont="1" applyBorder="1" applyAlignment="1">
      <alignment horizont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textRotation="90" shrinkToFi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shrinkToFit="1"/>
    </xf>
    <xf numFmtId="2" fontId="8" fillId="0" borderId="2" xfId="0" applyNumberFormat="1" applyFont="1" applyBorder="1" applyAlignment="1">
      <alignment horizontal="center" vertical="center" shrinkToFit="1"/>
    </xf>
    <xf numFmtId="2" fontId="8" fillId="0" borderId="4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10" fillId="0" borderId="12" xfId="1" applyFont="1" applyBorder="1" applyAlignment="1">
      <alignment horizontal="left" shrinkToFit="1"/>
    </xf>
    <xf numFmtId="0" fontId="10" fillId="0" borderId="0" xfId="1" applyFont="1" applyBorder="1" applyAlignment="1">
      <alignment horizontal="left" shrinkToFit="1"/>
    </xf>
    <xf numFmtId="0" fontId="10" fillId="0" borderId="17" xfId="1" applyFont="1" applyBorder="1" applyAlignment="1">
      <alignment horizontal="left" shrinkToFit="1"/>
    </xf>
    <xf numFmtId="0" fontId="10" fillId="0" borderId="5" xfId="1" applyFont="1" applyBorder="1" applyAlignment="1">
      <alignment horizontal="center" shrinkToFit="1"/>
    </xf>
    <xf numFmtId="0" fontId="10" fillId="0" borderId="16" xfId="1" applyFont="1" applyBorder="1" applyAlignment="1">
      <alignment horizontal="center" shrinkToFit="1"/>
    </xf>
    <xf numFmtId="0" fontId="10" fillId="0" borderId="18" xfId="1" applyFont="1" applyBorder="1" applyAlignment="1">
      <alignment horizontal="center" shrinkToFit="1"/>
    </xf>
    <xf numFmtId="0" fontId="10" fillId="0" borderId="12" xfId="1" applyFont="1" applyBorder="1" applyAlignment="1">
      <alignment horizontal="center" shrinkToFit="1"/>
    </xf>
    <xf numFmtId="0" fontId="10" fillId="0" borderId="0" xfId="1" applyFont="1" applyBorder="1" applyAlignment="1">
      <alignment horizontal="center" shrinkToFit="1"/>
    </xf>
    <xf numFmtId="0" fontId="10" fillId="0" borderId="17" xfId="1" applyFont="1" applyBorder="1" applyAlignment="1">
      <alignment horizontal="center" shrinkToFit="1"/>
    </xf>
    <xf numFmtId="3" fontId="10" fillId="0" borderId="1" xfId="1" applyNumberFormat="1" applyFont="1" applyFill="1" applyBorder="1" applyAlignment="1">
      <alignment horizontal="center"/>
    </xf>
    <xf numFmtId="3" fontId="10" fillId="0" borderId="22" xfId="1" applyNumberFormat="1" applyFont="1" applyFill="1" applyBorder="1" applyAlignment="1">
      <alignment horizontal="center"/>
    </xf>
    <xf numFmtId="0" fontId="10" fillId="0" borderId="5" xfId="1" applyFont="1" applyBorder="1" applyAlignment="1">
      <alignment horizontal="left"/>
    </xf>
    <xf numFmtId="0" fontId="10" fillId="0" borderId="16" xfId="1" applyFont="1" applyBorder="1" applyAlignment="1">
      <alignment horizontal="left"/>
    </xf>
    <xf numFmtId="0" fontId="7" fillId="0" borderId="0" xfId="1" applyFont="1" applyAlignment="1">
      <alignment horizontal="center" shrinkToFit="1"/>
    </xf>
    <xf numFmtId="0" fontId="10" fillId="0" borderId="12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shrinkToFit="1"/>
    </xf>
    <xf numFmtId="0" fontId="7" fillId="0" borderId="18" xfId="1" applyFont="1" applyBorder="1" applyAlignment="1">
      <alignment horizontal="center" shrinkToFit="1"/>
    </xf>
    <xf numFmtId="0" fontId="7" fillId="0" borderId="13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3" fontId="10" fillId="6" borderId="1" xfId="1" applyNumberFormat="1" applyFont="1" applyFill="1" applyBorder="1" applyAlignment="1">
      <alignment horizontal="center"/>
    </xf>
    <xf numFmtId="3" fontId="10" fillId="6" borderId="22" xfId="1" applyNumberFormat="1" applyFont="1" applyFill="1" applyBorder="1" applyAlignment="1">
      <alignment horizontal="center"/>
    </xf>
    <xf numFmtId="0" fontId="14" fillId="0" borderId="12" xfId="1" applyFont="1" applyBorder="1" applyAlignment="1">
      <alignment horizontal="left" shrinkToFit="1"/>
    </xf>
    <xf numFmtId="0" fontId="14" fillId="0" borderId="0" xfId="1" applyFont="1" applyBorder="1" applyAlignment="1">
      <alignment horizontal="left" shrinkToFit="1"/>
    </xf>
    <xf numFmtId="0" fontId="7" fillId="0" borderId="0" xfId="1" applyFont="1" applyAlignment="1">
      <alignment horizontal="center"/>
    </xf>
    <xf numFmtId="0" fontId="32" fillId="0" borderId="0" xfId="0" applyFont="1" applyBorder="1" applyAlignment="1">
      <alignment horizontal="left" shrinkToFit="1"/>
    </xf>
    <xf numFmtId="0" fontId="32" fillId="0" borderId="17" xfId="0" applyFont="1" applyBorder="1" applyAlignment="1">
      <alignment horizontal="left" shrinkToFit="1"/>
    </xf>
    <xf numFmtId="0" fontId="32" fillId="0" borderId="16" xfId="0" applyFont="1" applyBorder="1" applyAlignment="1">
      <alignment horizontal="left" shrinkToFit="1"/>
    </xf>
    <xf numFmtId="0" fontId="32" fillId="0" borderId="18" xfId="0" applyFont="1" applyBorder="1" applyAlignment="1">
      <alignment horizontal="left" shrinkToFit="1"/>
    </xf>
    <xf numFmtId="0" fontId="10" fillId="0" borderId="13" xfId="1" applyFont="1" applyBorder="1" applyAlignment="1">
      <alignment horizontal="left" shrinkToFit="1"/>
    </xf>
    <xf numFmtId="0" fontId="10" fillId="0" borderId="14" xfId="1" applyFont="1" applyBorder="1" applyAlignment="1">
      <alignment horizontal="left" shrinkToFit="1"/>
    </xf>
    <xf numFmtId="0" fontId="10" fillId="0" borderId="5" xfId="1" applyFont="1" applyBorder="1" applyAlignment="1">
      <alignment horizontal="left" shrinkToFit="1"/>
    </xf>
    <xf numFmtId="0" fontId="10" fillId="0" borderId="16" xfId="1" applyFont="1" applyBorder="1" applyAlignment="1">
      <alignment horizontal="left" shrinkToFit="1"/>
    </xf>
    <xf numFmtId="0" fontId="10" fillId="0" borderId="13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3" fontId="10" fillId="6" borderId="5" xfId="1" applyNumberFormat="1" applyFont="1" applyFill="1" applyBorder="1" applyAlignment="1">
      <alignment horizontal="center"/>
    </xf>
    <xf numFmtId="3" fontId="10" fillId="6" borderId="18" xfId="1" applyNumberFormat="1" applyFont="1" applyFill="1" applyBorder="1" applyAlignment="1">
      <alignment horizontal="center"/>
    </xf>
    <xf numFmtId="0" fontId="7" fillId="0" borderId="13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10" fillId="0" borderId="5" xfId="1" applyFont="1" applyFill="1" applyBorder="1" applyAlignment="1">
      <alignment horizontal="center"/>
    </xf>
    <xf numFmtId="0" fontId="10" fillId="0" borderId="18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2" xfId="1" applyFont="1" applyFill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5" xfId="1" applyFont="1" applyFill="1" applyBorder="1" applyAlignment="1">
      <alignment horizontal="center"/>
    </xf>
    <xf numFmtId="3" fontId="10" fillId="0" borderId="13" xfId="1" applyNumberFormat="1" applyFont="1" applyFill="1" applyBorder="1" applyAlignment="1">
      <alignment horizontal="center"/>
    </xf>
    <xf numFmtId="3" fontId="10" fillId="0" borderId="15" xfId="1" applyNumberFormat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10" fillId="0" borderId="17" xfId="1" applyFont="1" applyBorder="1" applyAlignment="1">
      <alignment horizontal="left"/>
    </xf>
    <xf numFmtId="0" fontId="10" fillId="0" borderId="0" xfId="1" applyFont="1" applyAlignment="1">
      <alignment horizontal="left" shrinkToFit="1"/>
    </xf>
    <xf numFmtId="0" fontId="10" fillId="6" borderId="5" xfId="1" applyFont="1" applyFill="1" applyBorder="1" applyAlignment="1">
      <alignment horizontal="center"/>
    </xf>
    <xf numFmtId="0" fontId="10" fillId="6" borderId="18" xfId="1" applyFont="1" applyFill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shrinkToFit="1"/>
    </xf>
    <xf numFmtId="0" fontId="7" fillId="3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shrinkToFit="1"/>
    </xf>
    <xf numFmtId="0" fontId="7" fillId="5" borderId="23" xfId="0" applyFont="1" applyFill="1" applyBorder="1" applyAlignment="1">
      <alignment horizontal="center" shrinkToFit="1"/>
    </xf>
    <xf numFmtId="0" fontId="7" fillId="5" borderId="22" xfId="0" applyFont="1" applyFill="1" applyBorder="1" applyAlignment="1">
      <alignment horizontal="center" shrinkToFit="1"/>
    </xf>
    <xf numFmtId="0" fontId="28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3" fillId="0" borderId="1" xfId="1" applyBorder="1" applyAlignment="1">
      <alignment horizontal="center" vertical="center" shrinkToFit="1"/>
    </xf>
    <xf numFmtId="0" fontId="3" fillId="0" borderId="23" xfId="1" applyBorder="1" applyAlignment="1">
      <alignment horizontal="center" vertical="center" shrinkToFit="1"/>
    </xf>
    <xf numFmtId="0" fontId="3" fillId="0" borderId="22" xfId="1" applyBorder="1" applyAlignment="1">
      <alignment horizontal="center" vertical="center" shrinkToFit="1"/>
    </xf>
    <xf numFmtId="0" fontId="3" fillId="0" borderId="13" xfId="1" applyBorder="1" applyAlignment="1">
      <alignment horizontal="center" vertical="center" shrinkToFit="1"/>
    </xf>
    <xf numFmtId="0" fontId="3" fillId="0" borderId="14" xfId="1" applyBorder="1" applyAlignment="1">
      <alignment horizontal="center" vertical="center" shrinkToFit="1"/>
    </xf>
    <xf numFmtId="0" fontId="3" fillId="0" borderId="15" xfId="1" applyBorder="1" applyAlignment="1">
      <alignment horizontal="center" vertical="center" shrinkToFit="1"/>
    </xf>
    <xf numFmtId="0" fontId="3" fillId="0" borderId="5" xfId="1" applyBorder="1" applyAlignment="1">
      <alignment horizontal="center" vertical="center" shrinkToFit="1"/>
    </xf>
    <xf numFmtId="0" fontId="3" fillId="0" borderId="16" xfId="1" applyBorder="1" applyAlignment="1">
      <alignment horizontal="center" vertical="center" shrinkToFit="1"/>
    </xf>
    <xf numFmtId="0" fontId="3" fillId="0" borderId="18" xfId="1" applyBorder="1" applyAlignment="1">
      <alignment horizontal="center" vertical="center" shrinkToFit="1"/>
    </xf>
    <xf numFmtId="0" fontId="3" fillId="0" borderId="2" xfId="1" applyBorder="1" applyAlignment="1">
      <alignment horizontal="center" vertical="center" shrinkToFit="1"/>
    </xf>
    <xf numFmtId="0" fontId="3" fillId="0" borderId="4" xfId="1" applyBorder="1" applyAlignment="1">
      <alignment horizontal="center" vertical="center" shrinkToFit="1"/>
    </xf>
    <xf numFmtId="0" fontId="3" fillId="0" borderId="6" xfId="1" applyBorder="1" applyAlignment="1">
      <alignment horizontal="center" vertical="center" shrinkToFit="1"/>
    </xf>
    <xf numFmtId="0" fontId="3" fillId="0" borderId="1" xfId="1" applyFont="1" applyBorder="1" applyAlignment="1">
      <alignment horizontal="center" shrinkToFit="1"/>
    </xf>
    <xf numFmtId="0" fontId="3" fillId="0" borderId="23" xfId="1" applyBorder="1" applyAlignment="1">
      <alignment horizontal="center" shrinkToFit="1"/>
    </xf>
    <xf numFmtId="0" fontId="3" fillId="0" borderId="22" xfId="1" applyBorder="1" applyAlignment="1">
      <alignment horizontal="center" shrinkToFit="1"/>
    </xf>
  </cellXfs>
  <cellStyles count="6">
    <cellStyle name="เครื่องหมายจุลภาค" xfId="2" builtinId="3"/>
    <cellStyle name="ปกติ" xfId="0" builtinId="0"/>
    <cellStyle name="ปกติ 2" xfId="1"/>
    <cellStyle name="ปกติ_Book1" xfId="4"/>
    <cellStyle name="ปกติ_จ.18 (1 เม.ย.49)" xfId="3"/>
    <cellStyle name="ปกติ_จ.18 (1 เม.ย.49) 2" xf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65</xdr:row>
      <xdr:rowOff>38100</xdr:rowOff>
    </xdr:from>
    <xdr:ext cx="2143126" cy="1162050"/>
    <xdr:sp macro="" textlink="">
      <xdr:nvSpPr>
        <xdr:cNvPr id="3" name="TextBox 2"/>
        <xdr:cNvSpPr txBox="1"/>
      </xdr:nvSpPr>
      <xdr:spPr>
        <a:xfrm>
          <a:off x="5495925" y="16659225"/>
          <a:ext cx="2143126" cy="116205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b="1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ขอรับรองว่าข้อมูลถูกต้อง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>
              <a:latin typeface="TH SarabunPSK" pitchFamily="34" charset="-34"/>
              <a:cs typeface="TH SarabunPSK" pitchFamily="34" charset="-34"/>
            </a:rPr>
            <a:t>ลงชื่อ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         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(นางสาวภิรญา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นิยมเดชา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)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ตำแหน่ง ผอ. กลุ่มบริหารงานบุคคล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27  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ตุลาคม  255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7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5</xdr:col>
      <xdr:colOff>228600</xdr:colOff>
      <xdr:row>66</xdr:row>
      <xdr:rowOff>57150</xdr:rowOff>
    </xdr:from>
    <xdr:to>
      <xdr:col>6</xdr:col>
      <xdr:colOff>228098</xdr:colOff>
      <xdr:row>67</xdr:row>
      <xdr:rowOff>37828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05525" y="16935450"/>
          <a:ext cx="894848" cy="237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966097</xdr:colOff>
      <xdr:row>28</xdr:row>
      <xdr:rowOff>0</xdr:rowOff>
    </xdr:from>
    <xdr:ext cx="2278380" cy="1460500"/>
    <xdr:sp macro="" textlink="">
      <xdr:nvSpPr>
        <xdr:cNvPr id="4" name="TextBox 3"/>
        <xdr:cNvSpPr txBox="1"/>
      </xdr:nvSpPr>
      <xdr:spPr>
        <a:xfrm>
          <a:off x="4041311" y="8259536"/>
          <a:ext cx="2278380" cy="146050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b="1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</a:t>
          </a:r>
          <a:r>
            <a:rPr lang="th-TH" sz="1400" b="1" i="0" u="none" strike="noStrike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ขอรับรองว่าข้อมูลถูกต้อง</a:t>
          </a:r>
          <a:r>
            <a:rPr lang="th-TH" sz="1400">
              <a:latin typeface="Angsana New" pitchFamily="18" charset="-34"/>
              <a:cs typeface="Angsana New" pitchFamily="18" charset="-34"/>
            </a:rPr>
            <a:t> 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 </a:t>
          </a:r>
          <a:r>
            <a:rPr lang="th-TH" sz="1400" b="0" i="0" u="none" strike="noStrike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.</a:t>
          </a:r>
          <a:r>
            <a:rPr lang="th-TH" sz="1400">
              <a:latin typeface="Angsana New" pitchFamily="18" charset="-34"/>
              <a:cs typeface="Angsana New" pitchFamily="18" charset="-34"/>
            </a:rPr>
            <a:t>           </a:t>
          </a:r>
        </a:p>
        <a:p>
          <a:r>
            <a:rPr lang="en-US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</a:t>
          </a:r>
          <a:r>
            <a:rPr lang="th-TH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(นางสาวภิรญา</a:t>
          </a:r>
          <a:r>
            <a:rPr lang="th-TH" sz="14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นิยมเดชา</a:t>
          </a:r>
          <a:r>
            <a:rPr lang="th-TH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)     </a:t>
          </a:r>
          <a:r>
            <a:rPr lang="en-US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</a:t>
          </a:r>
          <a:r>
            <a:rPr lang="th-TH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</a:t>
          </a:r>
          <a:r>
            <a:rPr lang="en-US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</a:t>
          </a:r>
          <a:br>
            <a:rPr lang="en-US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</a:br>
          <a:r>
            <a:rPr lang="en-US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</a:t>
          </a:r>
          <a:r>
            <a:rPr lang="th-TH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ตำแหน่ง ผอ. กลุ่มบริหารงานบุคคล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endParaRPr lang="th-TH" sz="1400">
            <a:latin typeface="Angsana New" pitchFamily="18" charset="-34"/>
            <a:cs typeface="Angsana New" pitchFamily="18" charset="-34"/>
          </a:endParaRPr>
        </a:p>
        <a:p>
          <a:r>
            <a:rPr lang="th-TH" sz="1400" b="0" i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</a:t>
          </a:r>
          <a:r>
            <a:rPr lang="en-US" sz="14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</a:t>
          </a:r>
          <a:r>
            <a:rPr lang="th-TH" sz="14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en-US" sz="14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29  </a:t>
          </a:r>
          <a:r>
            <a:rPr lang="th-TH" sz="14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ตุลาคม  255</a:t>
          </a:r>
          <a:r>
            <a:rPr lang="en-US" sz="1400" b="0" i="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7</a:t>
          </a:r>
          <a:endParaRPr lang="th-TH" sz="14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</xdr:txBody>
    </xdr:sp>
    <xdr:clientData/>
  </xdr:oneCellAnchor>
  <xdr:twoCellAnchor>
    <xdr:from>
      <xdr:col>2</xdr:col>
      <xdr:colOff>1533525</xdr:colOff>
      <xdr:row>29</xdr:row>
      <xdr:rowOff>38100</xdr:rowOff>
    </xdr:from>
    <xdr:to>
      <xdr:col>3</xdr:col>
      <xdr:colOff>580523</xdr:colOff>
      <xdr:row>30</xdr:row>
      <xdr:rowOff>9253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8429625"/>
          <a:ext cx="894848" cy="237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966097</xdr:colOff>
      <xdr:row>28</xdr:row>
      <xdr:rowOff>0</xdr:rowOff>
    </xdr:from>
    <xdr:ext cx="2190760" cy="1115786"/>
    <xdr:sp macro="" textlink="">
      <xdr:nvSpPr>
        <xdr:cNvPr id="2" name="TextBox 3"/>
        <xdr:cNvSpPr txBox="1"/>
      </xdr:nvSpPr>
      <xdr:spPr>
        <a:xfrm>
          <a:off x="4286240" y="7701643"/>
          <a:ext cx="2190760" cy="111578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b="1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ขอรับรองว่าข้อมูลถูกต้อง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>
              <a:latin typeface="TH SarabunPSK" pitchFamily="34" charset="-34"/>
              <a:cs typeface="TH SarabunPSK" pitchFamily="34" charset="-34"/>
            </a:rPr>
            <a:t>ลงชื่อ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....................................................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           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(</a:t>
          </a:r>
          <a:r>
            <a:rPr lang="en-US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)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ตำแหน่ง ผอ. กลุ่มบริหารงานบุคคล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......................................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255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7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137</xdr:row>
      <xdr:rowOff>0</xdr:rowOff>
    </xdr:from>
    <xdr:to>
      <xdr:col>50</xdr:col>
      <xdr:colOff>142764</xdr:colOff>
      <xdr:row>142</xdr:row>
      <xdr:rowOff>160670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603200" y="37842825"/>
          <a:ext cx="5629164" cy="15417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/>
          </a:r>
          <a:b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</a:b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/>
          </a:r>
          <a:b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</a:b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(นางสาวภิรณา  นิยมเดชา)</a:t>
          </a: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ตำแหน่ง ผอ.กลุ่มบริหารงานบุคคล</a:t>
          </a: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สพป.พัทลุง   เขต  </a:t>
          </a: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2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วัน/เดือน/ปี </a:t>
          </a: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4  </a:t>
          </a: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กรกฎาคม  </a:t>
          </a: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2557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44</xdr:col>
      <xdr:colOff>47969</xdr:colOff>
      <xdr:row>138</xdr:row>
      <xdr:rowOff>28140</xdr:rowOff>
    </xdr:from>
    <xdr:to>
      <xdr:col>46</xdr:col>
      <xdr:colOff>117800</xdr:colOff>
      <xdr:row>139</xdr:row>
      <xdr:rowOff>132643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79969" y="38147190"/>
          <a:ext cx="1289031" cy="3807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419100</xdr:colOff>
      <xdr:row>17</xdr:row>
      <xdr:rowOff>28575</xdr:rowOff>
    </xdr:from>
    <xdr:ext cx="2140743" cy="1123950"/>
    <xdr:sp macro="" textlink="">
      <xdr:nvSpPr>
        <xdr:cNvPr id="3" name="TextBox 2"/>
        <xdr:cNvSpPr txBox="1"/>
      </xdr:nvSpPr>
      <xdr:spPr>
        <a:xfrm>
          <a:off x="5915025" y="5181600"/>
          <a:ext cx="2140743" cy="112395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b="1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ขอรับรองว่าข้อมูลถูกต้อง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>
              <a:latin typeface="TH SarabunPSK" pitchFamily="34" charset="-34"/>
              <a:cs typeface="TH SarabunPSK" pitchFamily="34" charset="-34"/>
            </a:rPr>
            <a:t>ลงชื่อ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....................................................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           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(</a:t>
          </a:r>
          <a:r>
            <a:rPr lang="en-US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)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ตำแหน่ง ผอ. กลุ่มบริหารงานบุคคล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......................................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255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7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252415</xdr:colOff>
      <xdr:row>62</xdr:row>
      <xdr:rowOff>250031</xdr:rowOff>
    </xdr:from>
    <xdr:ext cx="2278380" cy="1178720"/>
    <xdr:sp macro="" textlink="">
      <xdr:nvSpPr>
        <xdr:cNvPr id="3" name="TextBox 2"/>
        <xdr:cNvSpPr txBox="1"/>
      </xdr:nvSpPr>
      <xdr:spPr>
        <a:xfrm>
          <a:off x="8653465" y="15404306"/>
          <a:ext cx="2278380" cy="117872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b="1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          ขอรับรองว่าข้อมูลถูกต้อง</a:t>
          </a:r>
          <a:r>
            <a:rPr lang="th-TH" sz="140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endParaRPr lang="th-TH" sz="1400">
            <a:latin typeface="TH SarabunIT๙" pitchFamily="34" charset="-34"/>
            <a:cs typeface="TH SarabunIT๙" pitchFamily="34" charset="-34"/>
          </a:endParaRPr>
        </a:p>
        <a:p>
          <a:r>
            <a:rPr lang="th-TH" sz="140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ลงชื่อ             </a:t>
          </a:r>
          <a:endParaRPr lang="th-TH" sz="1400">
            <a:latin typeface="TH SarabunIT๙" pitchFamily="34" charset="-34"/>
            <a:cs typeface="TH SarabunIT๙" pitchFamily="34" charset="-34"/>
          </a:endParaRPr>
        </a:p>
        <a:p>
          <a:r>
            <a:rPr lang="th-TH" sz="1400" b="0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        (นางสาวภิรญา</a:t>
          </a:r>
          <a:r>
            <a:rPr lang="th-TH" sz="14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นิยมเดชา</a:t>
          </a:r>
          <a:r>
            <a:rPr lang="th-TH" sz="1400" b="0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)</a:t>
          </a:r>
          <a:r>
            <a:rPr lang="th-TH" sz="140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endParaRPr lang="th-TH" sz="1400">
            <a:latin typeface="TH SarabunIT๙" pitchFamily="34" charset="-34"/>
            <a:cs typeface="TH SarabunIT๙" pitchFamily="34" charset="-34"/>
          </a:endParaRPr>
        </a:p>
        <a:p>
          <a:r>
            <a:rPr lang="th-TH" sz="1400" b="0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     ตำแหน่ง ผอ. กลุ่มบริหารงานบุคคล</a:t>
          </a:r>
          <a:r>
            <a:rPr lang="th-TH" sz="140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endParaRPr lang="th-TH" sz="1400">
            <a:latin typeface="TH SarabunIT๙" pitchFamily="34" charset="-34"/>
            <a:cs typeface="TH SarabunIT๙" pitchFamily="34" charset="-34"/>
          </a:endParaRPr>
        </a:p>
        <a:p>
          <a:r>
            <a:rPr lang="th-TH" sz="1400" b="0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  </a:t>
          </a:r>
          <a:r>
            <a:rPr lang="en-US" sz="14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     </a:t>
          </a:r>
          <a:r>
            <a:rPr lang="th-TH" sz="14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</a:t>
          </a:r>
          <a:r>
            <a:rPr lang="en-US" sz="14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29  </a:t>
          </a:r>
          <a:r>
            <a:rPr lang="th-TH" sz="14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ตุลาคม  255</a:t>
          </a:r>
          <a:r>
            <a:rPr lang="en-US" sz="14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7</a:t>
          </a:r>
          <a:endParaRPr lang="th-TH" sz="1400">
            <a:solidFill>
              <a:schemeClr val="tx1"/>
            </a:solidFill>
            <a:latin typeface="TH SarabunIT๙" pitchFamily="34" charset="-34"/>
            <a:ea typeface="+mn-ea"/>
            <a:cs typeface="TH SarabunIT๙" pitchFamily="34" charset="-34"/>
          </a:endParaRPr>
        </a:p>
      </xdr:txBody>
    </xdr:sp>
    <xdr:clientData/>
  </xdr:oneCellAnchor>
  <xdr:twoCellAnchor>
    <xdr:from>
      <xdr:col>28</xdr:col>
      <xdr:colOff>13183</xdr:colOff>
      <xdr:row>64</xdr:row>
      <xdr:rowOff>9524</xdr:rowOff>
    </xdr:from>
    <xdr:to>
      <xdr:col>31</xdr:col>
      <xdr:colOff>136506</xdr:colOff>
      <xdr:row>65</xdr:row>
      <xdr:rowOff>9252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4808" y="16421099"/>
          <a:ext cx="894848" cy="237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252415</xdr:colOff>
      <xdr:row>19</xdr:row>
      <xdr:rowOff>14707</xdr:rowOff>
    </xdr:from>
    <xdr:ext cx="2278380" cy="1184323"/>
    <xdr:sp macro="" textlink="">
      <xdr:nvSpPr>
        <xdr:cNvPr id="2" name="TextBox 2"/>
        <xdr:cNvSpPr txBox="1"/>
      </xdr:nvSpPr>
      <xdr:spPr>
        <a:xfrm>
          <a:off x="8757680" y="5315089"/>
          <a:ext cx="2278380" cy="1184323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b="1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ขอรับรองว่าข้อมูลถูกต้อง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>
              <a:latin typeface="TH SarabunPSK" pitchFamily="34" charset="-34"/>
              <a:cs typeface="TH SarabunPSK" pitchFamily="34" charset="-34"/>
            </a:rPr>
            <a:t>ลงชื่อ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....................................................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           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(</a:t>
          </a:r>
          <a:r>
            <a:rPr lang="en-US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)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ตำแหน่ง ผอ. กลุ่มบริหารงานบุคคล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......................................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255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7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252415</xdr:colOff>
      <xdr:row>25</xdr:row>
      <xdr:rowOff>250030</xdr:rowOff>
    </xdr:from>
    <xdr:ext cx="2278380" cy="1381125"/>
    <xdr:sp macro="" textlink="">
      <xdr:nvSpPr>
        <xdr:cNvPr id="2" name="TextBox 2"/>
        <xdr:cNvSpPr txBox="1"/>
      </xdr:nvSpPr>
      <xdr:spPr>
        <a:xfrm>
          <a:off x="8586790" y="6393655"/>
          <a:ext cx="2278380" cy="1381125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b="1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ขอรับรองว่าข้อมูลถูกต้อง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>
              <a:latin typeface="TH SarabunPSK" pitchFamily="34" charset="-34"/>
              <a:cs typeface="TH SarabunPSK" pitchFamily="34" charset="-34"/>
            </a:rPr>
            <a:t>ลงชื่อ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....................................................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           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(</a:t>
          </a:r>
          <a:r>
            <a:rPr lang="en-US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)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ตำแหน่ง ผอ. กลุ่มบริหารงานบุคคล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......................................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255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7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243840</xdr:colOff>
      <xdr:row>57</xdr:row>
      <xdr:rowOff>9525</xdr:rowOff>
    </xdr:from>
    <xdr:to>
      <xdr:col>51</xdr:col>
      <xdr:colOff>222888</xdr:colOff>
      <xdr:row>61</xdr:row>
      <xdr:rowOff>87661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326850" y="5172075"/>
          <a:ext cx="4848225" cy="1190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……………………………….</a:t>
          </a: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(………………………………..)</a:t>
          </a: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ตำแหน่ง ผอ.กลุ่มบริหารงานบุคคล</a:t>
          </a: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สพป. …………………. เขต ..</a:t>
          </a:r>
        </a:p>
      </xdr:txBody>
    </xdr:sp>
    <xdr:clientData/>
  </xdr:twoCellAnchor>
  <xdr:oneCellAnchor>
    <xdr:from>
      <xdr:col>20</xdr:col>
      <xdr:colOff>349703</xdr:colOff>
      <xdr:row>57</xdr:row>
      <xdr:rowOff>0</xdr:rowOff>
    </xdr:from>
    <xdr:ext cx="2711903" cy="1272268"/>
    <xdr:sp macro="" textlink="">
      <xdr:nvSpPr>
        <xdr:cNvPr id="5" name="TextBox 4"/>
        <xdr:cNvSpPr txBox="1"/>
      </xdr:nvSpPr>
      <xdr:spPr>
        <a:xfrm>
          <a:off x="9575346" y="5191125"/>
          <a:ext cx="2711903" cy="1272268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100" b="1" i="0">
              <a:solidFill>
                <a:schemeClr val="tx1"/>
              </a:solidFill>
              <a:latin typeface="+mn-lt"/>
              <a:ea typeface="+mn-ea"/>
              <a:cs typeface="+mn-cs"/>
            </a:rPr>
            <a:t>            </a:t>
          </a:r>
          <a:r>
            <a:rPr lang="th-TH" sz="1600" b="1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ขอรับรองว่าข้อมูลถูกต้อง</a:t>
          </a:r>
          <a:r>
            <a:rPr lang="th-TH" sz="160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ลงชื่อ            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 b="0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        (นางสาวภิรญา</a:t>
          </a:r>
          <a:r>
            <a:rPr lang="th-TH" sz="16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นิยมเดชา</a:t>
          </a:r>
          <a:r>
            <a:rPr lang="th-TH" sz="1600" b="0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)</a:t>
          </a:r>
          <a:r>
            <a:rPr lang="th-TH" sz="160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 b="0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     ตำแหน่ง ผอ. กลุ่มบริหารงานบุคคล</a:t>
          </a:r>
          <a:r>
            <a:rPr lang="th-TH" sz="160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 b="0" i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  </a:t>
          </a:r>
          <a:r>
            <a:rPr lang="en-US" sz="16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      </a:t>
          </a:r>
          <a:r>
            <a:rPr lang="th-TH" sz="16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  </a:t>
          </a:r>
          <a:r>
            <a:rPr lang="en-US" sz="16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29  </a:t>
          </a:r>
          <a:r>
            <a:rPr lang="th-TH" sz="16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ตุลาคม  255</a:t>
          </a:r>
          <a:r>
            <a:rPr lang="en-US" sz="1600" b="0" i="0" baseline="0">
              <a:solidFill>
                <a:schemeClr val="tx1"/>
              </a:solidFill>
              <a:latin typeface="TH SarabunIT๙" pitchFamily="34" charset="-34"/>
              <a:ea typeface="+mn-ea"/>
              <a:cs typeface="TH SarabunIT๙" pitchFamily="34" charset="-34"/>
            </a:rPr>
            <a:t>7</a:t>
          </a:r>
          <a:endParaRPr lang="th-TH" sz="1600">
            <a:solidFill>
              <a:schemeClr val="tx1"/>
            </a:solidFill>
            <a:latin typeface="TH SarabunIT๙" pitchFamily="34" charset="-34"/>
            <a:ea typeface="+mn-ea"/>
            <a:cs typeface="TH SarabunIT๙" pitchFamily="34" charset="-34"/>
          </a:endParaRPr>
        </a:p>
      </xdr:txBody>
    </xdr:sp>
    <xdr:clientData/>
  </xdr:oneCellAnchor>
  <xdr:twoCellAnchor>
    <xdr:from>
      <xdr:col>22</xdr:col>
      <xdr:colOff>381000</xdr:colOff>
      <xdr:row>58</xdr:row>
      <xdr:rowOff>66675</xdr:rowOff>
    </xdr:from>
    <xdr:to>
      <xdr:col>25</xdr:col>
      <xdr:colOff>142373</xdr:colOff>
      <xdr:row>59</xdr:row>
      <xdr:rowOff>66403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29775" y="15573375"/>
          <a:ext cx="894848" cy="237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243840</xdr:colOff>
      <xdr:row>16</xdr:row>
      <xdr:rowOff>9525</xdr:rowOff>
    </xdr:from>
    <xdr:to>
      <xdr:col>53</xdr:col>
      <xdr:colOff>222888</xdr:colOff>
      <xdr:row>20</xdr:row>
      <xdr:rowOff>87661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332440" y="5753100"/>
          <a:ext cx="4855848" cy="10306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……………………………….</a:t>
          </a: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(………………………………..)</a:t>
          </a: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ตำแหน่ง ผอ.กลุ่มบริหารงานบุคคล</a:t>
          </a:r>
        </a:p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สพป. …………………. เขต ..</a:t>
          </a:r>
        </a:p>
      </xdr:txBody>
    </xdr:sp>
    <xdr:clientData/>
  </xdr:twoCellAnchor>
  <xdr:oneCellAnchor>
    <xdr:from>
      <xdr:col>18</xdr:col>
      <xdr:colOff>222250</xdr:colOff>
      <xdr:row>16</xdr:row>
      <xdr:rowOff>15875</xdr:rowOff>
    </xdr:from>
    <xdr:ext cx="2608514" cy="1143000"/>
    <xdr:sp macro="" textlink="">
      <xdr:nvSpPr>
        <xdr:cNvPr id="3" name="TextBox 4"/>
        <xdr:cNvSpPr txBox="1"/>
      </xdr:nvSpPr>
      <xdr:spPr>
        <a:xfrm>
          <a:off x="7747000" y="3730625"/>
          <a:ext cx="2608514" cy="114300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b="1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ขอรับรองว่าข้อมูลถูกต้อง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>
              <a:latin typeface="TH SarabunPSK" pitchFamily="34" charset="-34"/>
              <a:cs typeface="TH SarabunPSK" pitchFamily="34" charset="-34"/>
            </a:rPr>
            <a:t>ลงชื่อ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....................................................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           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(</a:t>
          </a:r>
          <a:r>
            <a:rPr lang="en-US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)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ตำแหน่ง ผอ. กลุ่มบริหารงานบุคคล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</a:t>
          </a:r>
        </a:p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......................................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255</a:t>
          </a:r>
          <a:r>
            <a:rPr lang="en-US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7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3143250</xdr:colOff>
      <xdr:row>26</xdr:row>
      <xdr:rowOff>228599</xdr:rowOff>
    </xdr:from>
    <xdr:to>
      <xdr:col>0</xdr:col>
      <xdr:colOff>5762625</xdr:colOff>
      <xdr:row>32</xdr:row>
      <xdr:rowOff>228600</xdr:rowOff>
    </xdr:to>
    <xdr:sp macro="" textlink="">
      <xdr:nvSpPr>
        <xdr:cNvPr id="2" name="กล่องข้อความ 1"/>
        <xdr:cNvSpPr txBox="1"/>
      </xdr:nvSpPr>
      <xdr:spPr>
        <a:xfrm>
          <a:off x="3143250" y="7324724"/>
          <a:ext cx="2619375" cy="16002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Angsana New" pitchFamily="18" charset="-34"/>
              <a:cs typeface="Angsana New" pitchFamily="18" charset="-34"/>
            </a:rPr>
            <a:t>ขอรับรองว่าข้อมูลถูกต้อง</a:t>
          </a:r>
        </a:p>
        <a:p>
          <a:endParaRPr lang="th-TH" sz="1400">
            <a:latin typeface="Angsana New" pitchFamily="18" charset="-34"/>
            <a:cs typeface="Angsana New" pitchFamily="18" charset="-34"/>
          </a:endParaRPr>
        </a:p>
        <a:p>
          <a:r>
            <a:rPr lang="en-US" sz="14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400">
              <a:latin typeface="Angsana New" pitchFamily="18" charset="-34"/>
              <a:cs typeface="Angsana New" pitchFamily="18" charset="-34"/>
            </a:rPr>
            <a:t>ลงชื่อ......................................................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      </a:t>
          </a:r>
          <a:r>
            <a:rPr lang="th-TH" sz="14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</a:t>
          </a:r>
          <a:r>
            <a:rPr lang="en-US" sz="14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</a:t>
          </a:r>
          <a:r>
            <a:rPr lang="th-TH" sz="14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(นางสาวภิรญา</a:t>
          </a:r>
          <a:r>
            <a:rPr lang="th-TH" sz="1400" b="0" i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นิยมเดชา</a:t>
          </a:r>
          <a:r>
            <a:rPr lang="th-TH" sz="14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)</a:t>
          </a:r>
          <a:r>
            <a:rPr lang="th-TH" sz="140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</a:p>
        <a:p>
          <a:r>
            <a:rPr lang="th-TH" sz="14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</a:t>
          </a:r>
          <a:r>
            <a:rPr lang="en-US" sz="14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</a:t>
          </a:r>
          <a:r>
            <a:rPr lang="th-TH" sz="14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ตำแหน่ง ผอ. กลุ่มบริหารงานบุคคล</a:t>
          </a:r>
          <a:r>
            <a:rPr lang="th-TH" sz="140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</a:p>
        <a:p>
          <a:r>
            <a:rPr lang="th-TH" sz="1400" b="0" i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</a:t>
          </a:r>
          <a:r>
            <a:rPr lang="en-US" sz="1400" b="0" i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                     </a:t>
          </a:r>
          <a:r>
            <a:rPr lang="th-TH" sz="1400" b="0" i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  </a:t>
          </a:r>
          <a:r>
            <a:rPr lang="en-US" sz="1400" b="0" i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29    </a:t>
          </a:r>
          <a:r>
            <a:rPr lang="th-TH" sz="1400" b="0" i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ตุลาคม  255</a:t>
          </a:r>
          <a:r>
            <a:rPr lang="en-US" sz="1400" b="0" i="0" baseline="0">
              <a:solidFill>
                <a:schemeClr val="dk1"/>
              </a:solidFill>
              <a:latin typeface="Angsana New" pitchFamily="18" charset="-34"/>
              <a:ea typeface="+mn-ea"/>
              <a:cs typeface="Angsana New" pitchFamily="18" charset="-34"/>
            </a:rPr>
            <a:t>7</a:t>
          </a:r>
          <a:endParaRPr lang="th-TH" sz="1400">
            <a:solidFill>
              <a:schemeClr val="dk1"/>
            </a:solidFill>
            <a:latin typeface="Angsana New" pitchFamily="18" charset="-34"/>
            <a:ea typeface="+mn-ea"/>
            <a:cs typeface="Angsana New" pitchFamily="18" charset="-34"/>
          </a:endParaRPr>
        </a:p>
      </xdr:txBody>
    </xdr:sp>
    <xdr:clientData/>
  </xdr:twoCellAnchor>
  <xdr:twoCellAnchor>
    <xdr:from>
      <xdr:col>0</xdr:col>
      <xdr:colOff>3971925</xdr:colOff>
      <xdr:row>28</xdr:row>
      <xdr:rowOff>66675</xdr:rowOff>
    </xdr:from>
    <xdr:to>
      <xdr:col>0</xdr:col>
      <xdr:colOff>4866773</xdr:colOff>
      <xdr:row>29</xdr:row>
      <xdr:rowOff>37828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1925" y="7696200"/>
          <a:ext cx="894848" cy="237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2695575</xdr:colOff>
      <xdr:row>25</xdr:row>
      <xdr:rowOff>190500</xdr:rowOff>
    </xdr:from>
    <xdr:to>
      <xdr:col>0</xdr:col>
      <xdr:colOff>5429250</xdr:colOff>
      <xdr:row>31</xdr:row>
      <xdr:rowOff>152400</xdr:rowOff>
    </xdr:to>
    <xdr:sp macro="" textlink="">
      <xdr:nvSpPr>
        <xdr:cNvPr id="2" name="กล่องข้อความ 1"/>
        <xdr:cNvSpPr txBox="1"/>
      </xdr:nvSpPr>
      <xdr:spPr>
        <a:xfrm>
          <a:off x="2695575" y="4143375"/>
          <a:ext cx="2733675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(.....................................................)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ผอ. กลุ่มบริหารงานบุคคล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วัน.........เดือน..................................พ.ศ.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4;&#3633;&#3607;&#3621;&#3640;&#3591;%202/&#3649;&#3610;&#3610;&#3611;&#3619;&#3636;&#3617;&#3634;&#3603;&#3591;&#3634;&#3609;&#3611;&#3637;57&#3626;&#3614;&#3611;.&#3614;&#3633;&#3607;&#3621;&#3640;&#3591;%202&#3648;&#3626;&#3619;&#3655;&#3592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เกณฑ์ กคศ."/>
      <sheetName val="เรียนร่วม-ปกติ"/>
      <sheetName val="ม.พิเศษ"/>
      <sheetName val="สศศ."/>
      <sheetName val="ตรวจนร&lt;120"/>
      <sheetName val="ตรวจปกติ"/>
      <sheetName val="แบบโรงเรียน1"/>
      <sheetName val="แบบโรงเรียน2"/>
      <sheetName val="ป1"/>
      <sheetName val="ป2"/>
      <sheetName val="ป3"/>
      <sheetName val="ป4"/>
      <sheetName val="ป5"/>
      <sheetName val="ป6"/>
      <sheetName val="ป7"/>
      <sheetName val="สรุปป"/>
      <sheetName val="ข1"/>
      <sheetName val="ข2"/>
      <sheetName val="ข3"/>
      <sheetName val="ข4"/>
      <sheetName val="ข5"/>
      <sheetName val="ข6"/>
      <sheetName val="ข7"/>
      <sheetName val="สรุปข"/>
      <sheetName val="งบหน้า"/>
      <sheetName val="totalรว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Q13">
            <v>2066</v>
          </cell>
          <cell r="R13">
            <v>120</v>
          </cell>
          <cell r="S13">
            <v>2265</v>
          </cell>
          <cell r="T13">
            <v>122</v>
          </cell>
          <cell r="U13">
            <v>2438</v>
          </cell>
          <cell r="V13">
            <v>126</v>
          </cell>
          <cell r="W13">
            <v>2424</v>
          </cell>
          <cell r="X13">
            <v>123</v>
          </cell>
          <cell r="Y13">
            <v>2441</v>
          </cell>
          <cell r="Z13">
            <v>124</v>
          </cell>
          <cell r="AA13">
            <v>2570</v>
          </cell>
          <cell r="AB13">
            <v>124</v>
          </cell>
          <cell r="AC13">
            <v>2455</v>
          </cell>
          <cell r="AD13">
            <v>123</v>
          </cell>
          <cell r="AE13">
            <v>2419</v>
          </cell>
          <cell r="AF13">
            <v>123</v>
          </cell>
          <cell r="AG13">
            <v>303</v>
          </cell>
          <cell r="AH13">
            <v>18</v>
          </cell>
          <cell r="AI13">
            <v>283</v>
          </cell>
          <cell r="AJ13">
            <v>16</v>
          </cell>
          <cell r="AK13">
            <v>245</v>
          </cell>
          <cell r="AL13">
            <v>17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19909</v>
          </cell>
          <cell r="AT13">
            <v>1036</v>
          </cell>
          <cell r="AU13">
            <v>135</v>
          </cell>
          <cell r="AV13">
            <v>1289</v>
          </cell>
          <cell r="AW13">
            <v>1424</v>
          </cell>
          <cell r="AX13">
            <v>126</v>
          </cell>
          <cell r="AY13">
            <v>1085</v>
          </cell>
          <cell r="AZ13">
            <v>1211</v>
          </cell>
          <cell r="BA13">
            <v>9</v>
          </cell>
          <cell r="BB13">
            <v>204</v>
          </cell>
          <cell r="BC13">
            <v>213</v>
          </cell>
          <cell r="BD13">
            <v>17.588769611890999</v>
          </cell>
          <cell r="BE13">
            <v>45</v>
          </cell>
          <cell r="BF13">
            <v>11</v>
          </cell>
          <cell r="BG13">
            <v>3</v>
          </cell>
          <cell r="BH13">
            <v>11</v>
          </cell>
          <cell r="BI13">
            <v>171</v>
          </cell>
          <cell r="BJ13">
            <v>14.120561519405451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5"/>
  <sheetViews>
    <sheetView topLeftCell="A77" zoomScaleSheetLayoutView="100" workbookViewId="0">
      <selection sqref="A1:G83"/>
    </sheetView>
  </sheetViews>
  <sheetFormatPr defaultColWidth="9.140625" defaultRowHeight="20.25"/>
  <cols>
    <col min="1" max="1" width="6.5703125" style="244" customWidth="1"/>
    <col min="2" max="2" width="41.5703125" style="245" customWidth="1"/>
    <col min="3" max="3" width="13" style="245" customWidth="1"/>
    <col min="4" max="4" width="21.28515625" style="271" customWidth="1"/>
    <col min="5" max="5" width="5.7109375" style="244" customWidth="1"/>
    <col min="6" max="6" width="13.42578125" style="244" customWidth="1"/>
    <col min="7" max="7" width="16.140625" style="244" customWidth="1"/>
    <col min="8" max="8" width="29" style="245" hidden="1" customWidth="1"/>
    <col min="9" max="10" width="27.28515625" style="245" hidden="1" customWidth="1"/>
    <col min="11" max="11" width="13.28515625" style="245" hidden="1" customWidth="1"/>
    <col min="12" max="12" width="5.28515625" style="245" hidden="1" customWidth="1"/>
    <col min="13" max="13" width="7.85546875" style="245" hidden="1" customWidth="1"/>
    <col min="14" max="14" width="10.85546875" style="245" hidden="1" customWidth="1"/>
    <col min="15" max="19" width="0" style="245" hidden="1" customWidth="1"/>
    <col min="20" max="16384" width="9.140625" style="245"/>
  </cols>
  <sheetData>
    <row r="1" spans="1:18" ht="18" customHeight="1">
      <c r="E1" s="415" t="s">
        <v>148</v>
      </c>
      <c r="F1" s="415"/>
      <c r="G1" s="415"/>
      <c r="H1" s="415"/>
      <c r="I1" s="415"/>
      <c r="J1" s="265"/>
      <c r="K1" s="418"/>
      <c r="L1" s="418"/>
      <c r="M1" s="418"/>
      <c r="N1" s="418"/>
    </row>
    <row r="2" spans="1:18">
      <c r="A2" s="419" t="s">
        <v>95</v>
      </c>
      <c r="B2" s="419"/>
      <c r="C2" s="419"/>
      <c r="D2" s="419"/>
      <c r="E2" s="419"/>
      <c r="F2" s="419"/>
      <c r="G2" s="419"/>
      <c r="H2" s="265"/>
      <c r="I2" s="265"/>
      <c r="J2" s="265"/>
      <c r="K2" s="265"/>
      <c r="L2" s="265"/>
      <c r="M2" s="265"/>
      <c r="N2" s="265"/>
    </row>
    <row r="3" spans="1:18">
      <c r="A3" s="415" t="s">
        <v>536</v>
      </c>
      <c r="B3" s="415"/>
      <c r="C3" s="415"/>
      <c r="D3" s="415"/>
      <c r="E3" s="415"/>
      <c r="F3" s="415"/>
      <c r="G3" s="415"/>
      <c r="H3" s="265"/>
      <c r="I3" s="265"/>
      <c r="J3" s="265"/>
      <c r="K3" s="265"/>
      <c r="L3" s="265"/>
      <c r="M3" s="265"/>
      <c r="N3" s="265"/>
    </row>
    <row r="4" spans="1:18" ht="13.5" customHeight="1">
      <c r="A4" s="415"/>
      <c r="B4" s="415"/>
      <c r="C4" s="415"/>
      <c r="D4" s="415"/>
      <c r="E4" s="415"/>
      <c r="F4" s="415"/>
      <c r="G4" s="415"/>
      <c r="H4" s="265"/>
      <c r="I4" s="265"/>
      <c r="J4" s="265"/>
      <c r="K4" s="265"/>
      <c r="L4" s="265"/>
      <c r="M4" s="265"/>
      <c r="N4" s="265"/>
    </row>
    <row r="5" spans="1:18" ht="13.5" customHeight="1"/>
    <row r="6" spans="1:18" s="266" customFormat="1" ht="19.5" customHeight="1">
      <c r="A6" s="361" t="s">
        <v>1</v>
      </c>
      <c r="B6" s="423" t="s">
        <v>185</v>
      </c>
      <c r="C6" s="424"/>
      <c r="D6" s="424"/>
      <c r="E6" s="424"/>
      <c r="F6" s="425"/>
      <c r="G6" s="420" t="s">
        <v>0</v>
      </c>
      <c r="H6" s="261"/>
      <c r="I6" s="261"/>
      <c r="J6" s="261"/>
      <c r="K6" s="261"/>
      <c r="L6" s="261"/>
      <c r="M6" s="261"/>
      <c r="N6" s="261"/>
    </row>
    <row r="7" spans="1:18" s="266" customFormat="1" ht="18.75" customHeight="1">
      <c r="A7" s="246" t="s">
        <v>50</v>
      </c>
      <c r="B7" s="430" t="s">
        <v>156</v>
      </c>
      <c r="C7" s="361" t="s">
        <v>5</v>
      </c>
      <c r="D7" s="426" t="s">
        <v>9</v>
      </c>
      <c r="E7" s="432" t="s">
        <v>114</v>
      </c>
      <c r="F7" s="433"/>
      <c r="G7" s="421"/>
      <c r="H7" s="416"/>
      <c r="I7" s="417"/>
      <c r="J7" s="267"/>
      <c r="K7" s="416"/>
      <c r="L7" s="416"/>
      <c r="M7" s="416"/>
      <c r="N7" s="261"/>
    </row>
    <row r="8" spans="1:18" s="261" customFormat="1">
      <c r="A8" s="362"/>
      <c r="B8" s="431"/>
      <c r="C8" s="362" t="s">
        <v>6</v>
      </c>
      <c r="D8" s="427"/>
      <c r="E8" s="359" t="s">
        <v>2</v>
      </c>
      <c r="F8" s="392" t="s">
        <v>113</v>
      </c>
      <c r="G8" s="422"/>
      <c r="H8" s="416"/>
      <c r="I8" s="416"/>
      <c r="K8" s="416"/>
    </row>
    <row r="9" spans="1:18" s="261" customFormat="1" ht="21">
      <c r="A9" s="335">
        <v>1</v>
      </c>
      <c r="B9" s="336" t="s">
        <v>346</v>
      </c>
      <c r="C9" s="337">
        <v>1520</v>
      </c>
      <c r="D9" s="338" t="s">
        <v>52</v>
      </c>
      <c r="E9" s="339">
        <v>3</v>
      </c>
      <c r="F9" s="340">
        <v>59190</v>
      </c>
      <c r="G9" s="335" t="s">
        <v>240</v>
      </c>
      <c r="H9" s="251" t="s">
        <v>331</v>
      </c>
      <c r="I9" s="252" t="s">
        <v>293</v>
      </c>
      <c r="J9" s="253" t="s">
        <v>336</v>
      </c>
      <c r="K9" s="251" t="s">
        <v>253</v>
      </c>
      <c r="L9" s="252" t="s">
        <v>294</v>
      </c>
      <c r="M9" s="247">
        <v>1520</v>
      </c>
      <c r="N9" s="254" t="s">
        <v>328</v>
      </c>
      <c r="O9" s="252" t="s">
        <v>293</v>
      </c>
      <c r="P9" s="248" t="s">
        <v>329</v>
      </c>
      <c r="Q9" s="249">
        <v>4</v>
      </c>
      <c r="R9" s="250">
        <v>59190</v>
      </c>
    </row>
    <row r="10" spans="1:18" s="261" customFormat="1" ht="21">
      <c r="A10" s="341">
        <v>2</v>
      </c>
      <c r="B10" s="342" t="s">
        <v>349</v>
      </c>
      <c r="C10" s="247">
        <v>2614</v>
      </c>
      <c r="D10" s="343" t="s">
        <v>52</v>
      </c>
      <c r="E10" s="249">
        <v>3</v>
      </c>
      <c r="F10" s="250">
        <v>57330</v>
      </c>
      <c r="G10" s="341" t="s">
        <v>241</v>
      </c>
      <c r="H10" s="251" t="s">
        <v>332</v>
      </c>
      <c r="I10" s="252" t="s">
        <v>297</v>
      </c>
      <c r="J10" s="252" t="s">
        <v>337</v>
      </c>
      <c r="K10" s="251" t="s">
        <v>253</v>
      </c>
      <c r="L10" s="252" t="s">
        <v>294</v>
      </c>
      <c r="M10" s="247">
        <v>2614</v>
      </c>
      <c r="N10" s="254" t="s">
        <v>328</v>
      </c>
      <c r="O10" s="252" t="s">
        <v>297</v>
      </c>
      <c r="P10" s="248" t="s">
        <v>329</v>
      </c>
      <c r="Q10" s="249">
        <v>4</v>
      </c>
      <c r="R10" s="250">
        <v>57330</v>
      </c>
    </row>
    <row r="11" spans="1:18" s="261" customFormat="1" ht="21">
      <c r="A11" s="341">
        <v>3</v>
      </c>
      <c r="B11" s="342" t="s">
        <v>355</v>
      </c>
      <c r="C11" s="247">
        <v>3237</v>
      </c>
      <c r="D11" s="343" t="s">
        <v>52</v>
      </c>
      <c r="E11" s="249">
        <v>3</v>
      </c>
      <c r="F11" s="250">
        <v>51170</v>
      </c>
      <c r="G11" s="344" t="s">
        <v>245</v>
      </c>
      <c r="H11" s="251" t="s">
        <v>333</v>
      </c>
      <c r="I11" s="252" t="s">
        <v>303</v>
      </c>
      <c r="J11" s="252" t="s">
        <v>337</v>
      </c>
      <c r="K11" s="251" t="s">
        <v>253</v>
      </c>
      <c r="L11" s="252" t="s">
        <v>294</v>
      </c>
      <c r="M11" s="247">
        <v>3237</v>
      </c>
      <c r="N11" s="254" t="s">
        <v>328</v>
      </c>
      <c r="O11" s="252" t="s">
        <v>303</v>
      </c>
      <c r="P11" s="248" t="s">
        <v>329</v>
      </c>
      <c r="Q11" s="249">
        <v>3</v>
      </c>
      <c r="R11" s="250">
        <v>51170</v>
      </c>
    </row>
    <row r="12" spans="1:18" s="261" customFormat="1" ht="21">
      <c r="A12" s="341">
        <v>4</v>
      </c>
      <c r="B12" s="342" t="s">
        <v>365</v>
      </c>
      <c r="C12" s="247">
        <v>3673</v>
      </c>
      <c r="D12" s="343" t="s">
        <v>52</v>
      </c>
      <c r="E12" s="249">
        <v>3</v>
      </c>
      <c r="F12" s="250">
        <v>57330</v>
      </c>
      <c r="G12" s="344" t="s">
        <v>244</v>
      </c>
      <c r="H12" s="251" t="s">
        <v>334</v>
      </c>
      <c r="I12" s="252" t="s">
        <v>312</v>
      </c>
      <c r="J12" s="252" t="s">
        <v>339</v>
      </c>
      <c r="K12" s="251" t="s">
        <v>253</v>
      </c>
      <c r="L12" s="252" t="s">
        <v>294</v>
      </c>
      <c r="M12" s="247">
        <v>3673</v>
      </c>
      <c r="N12" s="254" t="s">
        <v>328</v>
      </c>
      <c r="O12" s="252" t="s">
        <v>312</v>
      </c>
      <c r="P12" s="248" t="s">
        <v>329</v>
      </c>
      <c r="Q12" s="249">
        <v>4</v>
      </c>
      <c r="R12" s="250">
        <v>57330</v>
      </c>
    </row>
    <row r="13" spans="1:18" s="261" customFormat="1" ht="21">
      <c r="A13" s="341">
        <v>5</v>
      </c>
      <c r="B13" s="342" t="s">
        <v>378</v>
      </c>
      <c r="C13" s="247">
        <v>1398</v>
      </c>
      <c r="D13" s="343" t="s">
        <v>52</v>
      </c>
      <c r="E13" s="249">
        <v>3</v>
      </c>
      <c r="F13" s="250">
        <v>61110</v>
      </c>
      <c r="G13" s="344" t="s">
        <v>242</v>
      </c>
      <c r="H13" s="251" t="s">
        <v>335</v>
      </c>
      <c r="I13" s="252" t="s">
        <v>326</v>
      </c>
      <c r="J13" s="252" t="s">
        <v>341</v>
      </c>
      <c r="K13" s="251" t="s">
        <v>253</v>
      </c>
      <c r="L13" s="252" t="s">
        <v>294</v>
      </c>
      <c r="M13" s="247">
        <v>1398</v>
      </c>
      <c r="N13" s="254" t="s">
        <v>328</v>
      </c>
      <c r="O13" s="252" t="s">
        <v>326</v>
      </c>
      <c r="P13" s="248" t="s">
        <v>329</v>
      </c>
      <c r="Q13" s="249">
        <v>4</v>
      </c>
      <c r="R13" s="250">
        <v>61110</v>
      </c>
    </row>
    <row r="14" spans="1:18" s="261" customFormat="1" ht="21">
      <c r="A14" s="341">
        <v>6</v>
      </c>
      <c r="B14" s="342" t="s">
        <v>358</v>
      </c>
      <c r="C14" s="247">
        <v>668</v>
      </c>
      <c r="D14" s="343" t="s">
        <v>92</v>
      </c>
      <c r="E14" s="249">
        <v>3</v>
      </c>
      <c r="F14" s="250">
        <v>41580</v>
      </c>
      <c r="G14" s="344" t="s">
        <v>243</v>
      </c>
      <c r="H14" s="331" t="s">
        <v>263</v>
      </c>
      <c r="I14" s="252" t="s">
        <v>306</v>
      </c>
      <c r="J14" s="252" t="s">
        <v>338</v>
      </c>
      <c r="K14" s="255" t="s">
        <v>263</v>
      </c>
      <c r="L14" s="252" t="s">
        <v>307</v>
      </c>
      <c r="M14" s="247">
        <v>668</v>
      </c>
      <c r="N14" s="254" t="s">
        <v>328</v>
      </c>
      <c r="O14" s="252" t="s">
        <v>306</v>
      </c>
      <c r="P14" s="248" t="s">
        <v>330</v>
      </c>
      <c r="Q14" s="249">
        <v>3</v>
      </c>
      <c r="R14" s="250">
        <v>41580</v>
      </c>
    </row>
    <row r="15" spans="1:18" s="261" customFormat="1" ht="21">
      <c r="A15" s="341">
        <v>7</v>
      </c>
      <c r="B15" s="342" t="s">
        <v>363</v>
      </c>
      <c r="C15" s="247">
        <v>3510</v>
      </c>
      <c r="D15" s="343" t="s">
        <v>383</v>
      </c>
      <c r="E15" s="249">
        <v>3</v>
      </c>
      <c r="F15" s="250">
        <v>62760</v>
      </c>
      <c r="G15" s="341"/>
      <c r="H15" s="331" t="s">
        <v>269</v>
      </c>
      <c r="I15" s="252" t="s">
        <v>311</v>
      </c>
      <c r="J15" s="252" t="s">
        <v>339</v>
      </c>
      <c r="K15" s="255" t="s">
        <v>269</v>
      </c>
      <c r="L15" s="252" t="s">
        <v>307</v>
      </c>
      <c r="M15" s="247">
        <v>3510</v>
      </c>
      <c r="N15" s="254" t="s">
        <v>328</v>
      </c>
      <c r="O15" s="252" t="s">
        <v>311</v>
      </c>
      <c r="P15" s="248" t="s">
        <v>329</v>
      </c>
      <c r="Q15" s="249">
        <v>4</v>
      </c>
      <c r="R15" s="250">
        <v>62760</v>
      </c>
    </row>
    <row r="16" spans="1:18" s="261" customFormat="1" ht="21">
      <c r="A16" s="341">
        <v>8</v>
      </c>
      <c r="B16" s="342" t="s">
        <v>369</v>
      </c>
      <c r="C16" s="247">
        <v>2994</v>
      </c>
      <c r="D16" s="343" t="s">
        <v>383</v>
      </c>
      <c r="E16" s="249">
        <v>3</v>
      </c>
      <c r="F16" s="250">
        <v>62760</v>
      </c>
      <c r="G16" s="344"/>
      <c r="H16" s="331" t="s">
        <v>274</v>
      </c>
      <c r="I16" s="252" t="s">
        <v>316</v>
      </c>
      <c r="J16" s="252" t="s">
        <v>340</v>
      </c>
      <c r="K16" s="255" t="s">
        <v>274</v>
      </c>
      <c r="L16" s="252" t="s">
        <v>307</v>
      </c>
      <c r="M16" s="247">
        <v>2994</v>
      </c>
      <c r="N16" s="254" t="s">
        <v>328</v>
      </c>
      <c r="O16" s="252" t="s">
        <v>316</v>
      </c>
      <c r="P16" s="248" t="s">
        <v>329</v>
      </c>
      <c r="Q16" s="249">
        <v>4</v>
      </c>
      <c r="R16" s="250">
        <v>62760</v>
      </c>
    </row>
    <row r="17" spans="1:18" s="261" customFormat="1">
      <c r="A17" s="341">
        <v>9</v>
      </c>
      <c r="B17" s="342" t="s">
        <v>342</v>
      </c>
      <c r="C17" s="247">
        <v>1054</v>
      </c>
      <c r="D17" s="272" t="s">
        <v>10</v>
      </c>
      <c r="E17" s="249">
        <v>3</v>
      </c>
      <c r="F17" s="250">
        <v>46040</v>
      </c>
      <c r="G17" s="341"/>
      <c r="H17" s="332" t="s">
        <v>248</v>
      </c>
      <c r="I17" s="253" t="s">
        <v>288</v>
      </c>
      <c r="J17" s="253" t="s">
        <v>336</v>
      </c>
      <c r="K17" s="252" t="s">
        <v>248</v>
      </c>
      <c r="L17" s="252" t="s">
        <v>289</v>
      </c>
      <c r="M17" s="247">
        <v>1054</v>
      </c>
      <c r="N17" s="254" t="s">
        <v>328</v>
      </c>
      <c r="O17" s="253" t="s">
        <v>288</v>
      </c>
      <c r="P17" s="248" t="s">
        <v>329</v>
      </c>
      <c r="Q17" s="249">
        <v>3</v>
      </c>
      <c r="R17" s="250">
        <v>46040</v>
      </c>
    </row>
    <row r="18" spans="1:18" s="261" customFormat="1">
      <c r="A18" s="341">
        <v>10</v>
      </c>
      <c r="B18" s="342" t="s">
        <v>342</v>
      </c>
      <c r="C18" s="247">
        <v>994</v>
      </c>
      <c r="D18" s="272" t="s">
        <v>28</v>
      </c>
      <c r="E18" s="249">
        <v>2</v>
      </c>
      <c r="F18" s="250">
        <v>41580</v>
      </c>
      <c r="G18" s="341"/>
      <c r="H18" s="332" t="s">
        <v>249</v>
      </c>
      <c r="I18" s="253" t="s">
        <v>288</v>
      </c>
      <c r="J18" s="253" t="s">
        <v>336</v>
      </c>
      <c r="K18" s="252" t="s">
        <v>249</v>
      </c>
      <c r="L18" s="252" t="s">
        <v>289</v>
      </c>
      <c r="M18" s="247">
        <v>994</v>
      </c>
      <c r="N18" s="254" t="s">
        <v>328</v>
      </c>
      <c r="O18" s="253" t="s">
        <v>288</v>
      </c>
      <c r="P18" s="248" t="s">
        <v>330</v>
      </c>
      <c r="Q18" s="249">
        <v>3</v>
      </c>
      <c r="R18" s="250">
        <v>41580</v>
      </c>
    </row>
    <row r="19" spans="1:18" s="261" customFormat="1">
      <c r="A19" s="341">
        <v>11</v>
      </c>
      <c r="B19" s="342" t="s">
        <v>343</v>
      </c>
      <c r="C19" s="247">
        <v>1147</v>
      </c>
      <c r="D19" s="272" t="s">
        <v>28</v>
      </c>
      <c r="E19" s="249">
        <v>2</v>
      </c>
      <c r="F19" s="250">
        <v>41580</v>
      </c>
      <c r="G19" s="341"/>
      <c r="H19" s="332" t="s">
        <v>250</v>
      </c>
      <c r="I19" s="252" t="s">
        <v>290</v>
      </c>
      <c r="J19" s="253" t="s">
        <v>336</v>
      </c>
      <c r="K19" s="252" t="s">
        <v>250</v>
      </c>
      <c r="L19" s="252" t="s">
        <v>289</v>
      </c>
      <c r="M19" s="247">
        <v>1147</v>
      </c>
      <c r="N19" s="254" t="s">
        <v>328</v>
      </c>
      <c r="O19" s="252" t="s">
        <v>290</v>
      </c>
      <c r="P19" s="248" t="s">
        <v>330</v>
      </c>
      <c r="Q19" s="249">
        <v>3</v>
      </c>
      <c r="R19" s="250">
        <v>41580</v>
      </c>
    </row>
    <row r="20" spans="1:18" s="261" customFormat="1">
      <c r="A20" s="341">
        <v>12</v>
      </c>
      <c r="B20" s="342" t="s">
        <v>344</v>
      </c>
      <c r="C20" s="247">
        <v>1378</v>
      </c>
      <c r="D20" s="272" t="s">
        <v>10</v>
      </c>
      <c r="E20" s="249">
        <v>3</v>
      </c>
      <c r="F20" s="250">
        <v>52940</v>
      </c>
      <c r="G20" s="341"/>
      <c r="H20" s="332" t="s">
        <v>251</v>
      </c>
      <c r="I20" s="252" t="s">
        <v>291</v>
      </c>
      <c r="J20" s="253" t="s">
        <v>336</v>
      </c>
      <c r="K20" s="252" t="s">
        <v>251</v>
      </c>
      <c r="L20" s="252" t="s">
        <v>289</v>
      </c>
      <c r="M20" s="247">
        <v>1378</v>
      </c>
      <c r="N20" s="254" t="s">
        <v>328</v>
      </c>
      <c r="O20" s="252" t="s">
        <v>291</v>
      </c>
      <c r="P20" s="248" t="s">
        <v>329</v>
      </c>
      <c r="Q20" s="249">
        <v>3</v>
      </c>
      <c r="R20" s="250">
        <v>52940</v>
      </c>
    </row>
    <row r="21" spans="1:18" s="261" customFormat="1">
      <c r="A21" s="341">
        <v>13</v>
      </c>
      <c r="B21" s="342" t="s">
        <v>345</v>
      </c>
      <c r="C21" s="247">
        <v>1310</v>
      </c>
      <c r="D21" s="272" t="s">
        <v>28</v>
      </c>
      <c r="E21" s="249">
        <v>2</v>
      </c>
      <c r="F21" s="250">
        <v>41580</v>
      </c>
      <c r="G21" s="341"/>
      <c r="H21" s="332" t="s">
        <v>252</v>
      </c>
      <c r="I21" s="252" t="s">
        <v>292</v>
      </c>
      <c r="J21" s="253" t="s">
        <v>336</v>
      </c>
      <c r="K21" s="252" t="s">
        <v>252</v>
      </c>
      <c r="L21" s="252" t="s">
        <v>289</v>
      </c>
      <c r="M21" s="247">
        <v>1310</v>
      </c>
      <c r="N21" s="254" t="s">
        <v>328</v>
      </c>
      <c r="O21" s="252" t="s">
        <v>292</v>
      </c>
      <c r="P21" s="248" t="s">
        <v>330</v>
      </c>
      <c r="Q21" s="249">
        <v>3</v>
      </c>
      <c r="R21" s="250">
        <v>41580</v>
      </c>
    </row>
    <row r="22" spans="1:18" s="261" customFormat="1">
      <c r="A22" s="341">
        <v>14</v>
      </c>
      <c r="B22" s="342" t="s">
        <v>347</v>
      </c>
      <c r="C22" s="247">
        <v>1558</v>
      </c>
      <c r="D22" s="272" t="s">
        <v>10</v>
      </c>
      <c r="E22" s="249">
        <v>3</v>
      </c>
      <c r="F22" s="250">
        <v>48540</v>
      </c>
      <c r="G22" s="344"/>
      <c r="H22" s="332" t="s">
        <v>254</v>
      </c>
      <c r="I22" s="252" t="s">
        <v>295</v>
      </c>
      <c r="J22" s="253" t="s">
        <v>336</v>
      </c>
      <c r="K22" s="252" t="s">
        <v>254</v>
      </c>
      <c r="L22" s="252" t="s">
        <v>289</v>
      </c>
      <c r="M22" s="247">
        <v>1558</v>
      </c>
      <c r="N22" s="254" t="s">
        <v>328</v>
      </c>
      <c r="O22" s="252" t="s">
        <v>295</v>
      </c>
      <c r="P22" s="248" t="s">
        <v>329</v>
      </c>
      <c r="Q22" s="249">
        <v>3</v>
      </c>
      <c r="R22" s="250">
        <v>48540</v>
      </c>
    </row>
    <row r="23" spans="1:18" s="261" customFormat="1">
      <c r="A23" s="341">
        <v>15</v>
      </c>
      <c r="B23" s="342" t="s">
        <v>348</v>
      </c>
      <c r="C23" s="247">
        <v>2542</v>
      </c>
      <c r="D23" s="272" t="s">
        <v>28</v>
      </c>
      <c r="E23" s="249">
        <v>2</v>
      </c>
      <c r="F23" s="250">
        <v>40860</v>
      </c>
      <c r="G23" s="344"/>
      <c r="H23" s="332" t="s">
        <v>255</v>
      </c>
      <c r="I23" s="252" t="s">
        <v>296</v>
      </c>
      <c r="J23" s="252" t="s">
        <v>337</v>
      </c>
      <c r="K23" s="252" t="s">
        <v>255</v>
      </c>
      <c r="L23" s="252" t="s">
        <v>289</v>
      </c>
      <c r="M23" s="247">
        <v>2542</v>
      </c>
      <c r="N23" s="254" t="s">
        <v>328</v>
      </c>
      <c r="O23" s="252" t="s">
        <v>296</v>
      </c>
      <c r="P23" s="248" t="s">
        <v>330</v>
      </c>
      <c r="Q23" s="249">
        <v>3</v>
      </c>
      <c r="R23" s="250">
        <v>40860</v>
      </c>
    </row>
    <row r="24" spans="1:18" s="261" customFormat="1">
      <c r="A24" s="341">
        <v>16</v>
      </c>
      <c r="B24" s="342" t="s">
        <v>350</v>
      </c>
      <c r="C24" s="247">
        <v>2746</v>
      </c>
      <c r="D24" s="272" t="s">
        <v>28</v>
      </c>
      <c r="E24" s="249">
        <v>2</v>
      </c>
      <c r="F24" s="250">
        <v>40860</v>
      </c>
      <c r="G24" s="344"/>
      <c r="H24" s="331" t="s">
        <v>256</v>
      </c>
      <c r="I24" s="252" t="s">
        <v>298</v>
      </c>
      <c r="J24" s="252" t="s">
        <v>337</v>
      </c>
      <c r="K24" s="255" t="s">
        <v>256</v>
      </c>
      <c r="L24" s="252" t="s">
        <v>289</v>
      </c>
      <c r="M24" s="247">
        <v>2746</v>
      </c>
      <c r="N24" s="254" t="s">
        <v>328</v>
      </c>
      <c r="O24" s="252" t="s">
        <v>298</v>
      </c>
      <c r="P24" s="248" t="s">
        <v>330</v>
      </c>
      <c r="Q24" s="249">
        <v>3</v>
      </c>
      <c r="R24" s="250">
        <v>40860</v>
      </c>
    </row>
    <row r="25" spans="1:18" s="261" customFormat="1">
      <c r="A25" s="341">
        <v>17</v>
      </c>
      <c r="B25" s="342" t="s">
        <v>351</v>
      </c>
      <c r="C25" s="247">
        <v>2908</v>
      </c>
      <c r="D25" s="272" t="s">
        <v>10</v>
      </c>
      <c r="E25" s="249">
        <v>3</v>
      </c>
      <c r="F25" s="250">
        <v>41580</v>
      </c>
      <c r="G25" s="344"/>
      <c r="H25" s="331" t="s">
        <v>257</v>
      </c>
      <c r="I25" s="252" t="s">
        <v>299</v>
      </c>
      <c r="J25" s="252" t="s">
        <v>337</v>
      </c>
      <c r="K25" s="255" t="s">
        <v>257</v>
      </c>
      <c r="L25" s="252" t="s">
        <v>289</v>
      </c>
      <c r="M25" s="247">
        <v>2908</v>
      </c>
      <c r="N25" s="254" t="s">
        <v>328</v>
      </c>
      <c r="O25" s="252" t="s">
        <v>299</v>
      </c>
      <c r="P25" s="248" t="s">
        <v>329</v>
      </c>
      <c r="Q25" s="249">
        <v>3</v>
      </c>
      <c r="R25" s="250">
        <v>41580</v>
      </c>
    </row>
    <row r="26" spans="1:18" s="261" customFormat="1">
      <c r="A26" s="341">
        <v>18</v>
      </c>
      <c r="B26" s="342" t="s">
        <v>352</v>
      </c>
      <c r="C26" s="247">
        <v>2969</v>
      </c>
      <c r="D26" s="272" t="s">
        <v>28</v>
      </c>
      <c r="E26" s="249">
        <v>2</v>
      </c>
      <c r="F26" s="250">
        <v>41580</v>
      </c>
      <c r="G26" s="344"/>
      <c r="H26" s="331" t="s">
        <v>258</v>
      </c>
      <c r="I26" s="252" t="s">
        <v>300</v>
      </c>
      <c r="J26" s="252" t="s">
        <v>337</v>
      </c>
      <c r="K26" s="255" t="s">
        <v>258</v>
      </c>
      <c r="L26" s="252" t="s">
        <v>289</v>
      </c>
      <c r="M26" s="247">
        <v>2969</v>
      </c>
      <c r="N26" s="254" t="s">
        <v>328</v>
      </c>
      <c r="O26" s="252" t="s">
        <v>300</v>
      </c>
      <c r="P26" s="248" t="s">
        <v>330</v>
      </c>
      <c r="Q26" s="249">
        <v>3</v>
      </c>
      <c r="R26" s="250">
        <v>41580</v>
      </c>
    </row>
    <row r="27" spans="1:18" s="261" customFormat="1">
      <c r="A27" s="341">
        <v>19</v>
      </c>
      <c r="B27" s="342" t="s">
        <v>353</v>
      </c>
      <c r="C27" s="247">
        <v>3197</v>
      </c>
      <c r="D27" s="272" t="s">
        <v>10</v>
      </c>
      <c r="E27" s="249">
        <v>3</v>
      </c>
      <c r="F27" s="250">
        <v>41580</v>
      </c>
      <c r="G27" s="344"/>
      <c r="H27" s="331" t="s">
        <v>259</v>
      </c>
      <c r="I27" s="252" t="s">
        <v>301</v>
      </c>
      <c r="J27" s="252" t="s">
        <v>337</v>
      </c>
      <c r="K27" s="255" t="s">
        <v>259</v>
      </c>
      <c r="L27" s="252" t="s">
        <v>289</v>
      </c>
      <c r="M27" s="247">
        <v>3197</v>
      </c>
      <c r="N27" s="254" t="s">
        <v>328</v>
      </c>
      <c r="O27" s="252" t="s">
        <v>301</v>
      </c>
      <c r="P27" s="248" t="s">
        <v>329</v>
      </c>
      <c r="Q27" s="249">
        <v>3</v>
      </c>
      <c r="R27" s="250">
        <v>41580</v>
      </c>
    </row>
    <row r="28" spans="1:18" s="261" customFormat="1">
      <c r="A28" s="341">
        <v>20</v>
      </c>
      <c r="B28" s="342" t="s">
        <v>354</v>
      </c>
      <c r="C28" s="247">
        <v>3222</v>
      </c>
      <c r="D28" s="272" t="s">
        <v>10</v>
      </c>
      <c r="E28" s="249">
        <v>3</v>
      </c>
      <c r="F28" s="250">
        <v>59190</v>
      </c>
      <c r="G28" s="344"/>
      <c r="H28" s="331" t="s">
        <v>260</v>
      </c>
      <c r="I28" s="252" t="s">
        <v>302</v>
      </c>
      <c r="J28" s="252" t="s">
        <v>337</v>
      </c>
      <c r="K28" s="255" t="s">
        <v>260</v>
      </c>
      <c r="L28" s="252" t="s">
        <v>289</v>
      </c>
      <c r="M28" s="247">
        <v>3222</v>
      </c>
      <c r="N28" s="254" t="s">
        <v>328</v>
      </c>
      <c r="O28" s="252" t="s">
        <v>302</v>
      </c>
      <c r="P28" s="248" t="s">
        <v>329</v>
      </c>
      <c r="Q28" s="249">
        <v>4</v>
      </c>
      <c r="R28" s="250">
        <v>59190</v>
      </c>
    </row>
    <row r="29" spans="1:18" s="261" customFormat="1">
      <c r="A29" s="341">
        <v>21</v>
      </c>
      <c r="B29" s="342" t="s">
        <v>356</v>
      </c>
      <c r="C29" s="247">
        <v>3278</v>
      </c>
      <c r="D29" s="272" t="s">
        <v>10</v>
      </c>
      <c r="E29" s="249">
        <v>3</v>
      </c>
      <c r="F29" s="250">
        <v>41580</v>
      </c>
      <c r="G29" s="344"/>
      <c r="H29" s="331" t="s">
        <v>261</v>
      </c>
      <c r="I29" s="252" t="s">
        <v>304</v>
      </c>
      <c r="J29" s="252" t="s">
        <v>338</v>
      </c>
      <c r="K29" s="255" t="s">
        <v>261</v>
      </c>
      <c r="L29" s="252" t="s">
        <v>289</v>
      </c>
      <c r="M29" s="247">
        <v>3278</v>
      </c>
      <c r="N29" s="254" t="s">
        <v>328</v>
      </c>
      <c r="O29" s="252" t="s">
        <v>304</v>
      </c>
      <c r="P29" s="248" t="s">
        <v>329</v>
      </c>
      <c r="Q29" s="249">
        <v>3</v>
      </c>
      <c r="R29" s="250">
        <v>41580</v>
      </c>
    </row>
    <row r="30" spans="1:18" s="261" customFormat="1">
      <c r="A30" s="341">
        <v>22</v>
      </c>
      <c r="B30" s="342" t="s">
        <v>357</v>
      </c>
      <c r="C30" s="247">
        <v>3364</v>
      </c>
      <c r="D30" s="272" t="s">
        <v>28</v>
      </c>
      <c r="E30" s="249">
        <v>2</v>
      </c>
      <c r="F30" s="250">
        <v>38620</v>
      </c>
      <c r="G30" s="344"/>
      <c r="H30" s="331" t="s">
        <v>262</v>
      </c>
      <c r="I30" s="252" t="s">
        <v>305</v>
      </c>
      <c r="J30" s="252" t="s">
        <v>338</v>
      </c>
      <c r="K30" s="255" t="s">
        <v>262</v>
      </c>
      <c r="L30" s="252" t="s">
        <v>289</v>
      </c>
      <c r="M30" s="247">
        <v>3364</v>
      </c>
      <c r="N30" s="254" t="s">
        <v>328</v>
      </c>
      <c r="O30" s="252" t="s">
        <v>305</v>
      </c>
      <c r="P30" s="248" t="s">
        <v>330</v>
      </c>
      <c r="Q30" s="249">
        <v>3</v>
      </c>
      <c r="R30" s="250">
        <v>38620</v>
      </c>
    </row>
    <row r="31" spans="1:18" s="261" customFormat="1">
      <c r="A31" s="341">
        <v>23</v>
      </c>
      <c r="B31" s="342" t="s">
        <v>359</v>
      </c>
      <c r="C31" s="247">
        <v>3872</v>
      </c>
      <c r="D31" s="272" t="s">
        <v>10</v>
      </c>
      <c r="E31" s="249">
        <v>3</v>
      </c>
      <c r="F31" s="250">
        <v>30620</v>
      </c>
      <c r="G31" s="344"/>
      <c r="H31" s="331" t="s">
        <v>264</v>
      </c>
      <c r="I31" s="252" t="s">
        <v>306</v>
      </c>
      <c r="J31" s="252" t="s">
        <v>338</v>
      </c>
      <c r="K31" s="255" t="s">
        <v>264</v>
      </c>
      <c r="L31" s="252" t="s">
        <v>289</v>
      </c>
      <c r="M31" s="247">
        <v>3872</v>
      </c>
      <c r="N31" s="254" t="s">
        <v>328</v>
      </c>
      <c r="O31" s="252" t="s">
        <v>306</v>
      </c>
      <c r="P31" s="248" t="s">
        <v>329</v>
      </c>
      <c r="Q31" s="249">
        <v>3</v>
      </c>
      <c r="R31" s="250">
        <v>30620</v>
      </c>
    </row>
    <row r="32" spans="1:18" s="261" customFormat="1">
      <c r="A32" s="341">
        <v>24</v>
      </c>
      <c r="B32" s="342" t="s">
        <v>360</v>
      </c>
      <c r="C32" s="247">
        <v>3456</v>
      </c>
      <c r="D32" s="272" t="s">
        <v>28</v>
      </c>
      <c r="E32" s="249">
        <v>2</v>
      </c>
      <c r="F32" s="250">
        <v>41580</v>
      </c>
      <c r="G32" s="344"/>
      <c r="H32" s="331" t="s">
        <v>265</v>
      </c>
      <c r="I32" s="252" t="s">
        <v>308</v>
      </c>
      <c r="J32" s="252" t="s">
        <v>338</v>
      </c>
      <c r="K32" s="255" t="s">
        <v>265</v>
      </c>
      <c r="L32" s="252" t="s">
        <v>289</v>
      </c>
      <c r="M32" s="247">
        <v>3456</v>
      </c>
      <c r="N32" s="254" t="s">
        <v>328</v>
      </c>
      <c r="O32" s="252" t="s">
        <v>308</v>
      </c>
      <c r="P32" s="248" t="s">
        <v>330</v>
      </c>
      <c r="Q32" s="249">
        <v>3</v>
      </c>
      <c r="R32" s="250">
        <v>41580</v>
      </c>
    </row>
    <row r="33" spans="1:18" s="261" customFormat="1">
      <c r="A33" s="341">
        <v>25</v>
      </c>
      <c r="B33" s="342" t="s">
        <v>361</v>
      </c>
      <c r="C33" s="247">
        <v>3461</v>
      </c>
      <c r="D33" s="272" t="s">
        <v>28</v>
      </c>
      <c r="E33" s="249">
        <v>2</v>
      </c>
      <c r="F33" s="250">
        <v>40860</v>
      </c>
      <c r="G33" s="344"/>
      <c r="H33" s="331" t="s">
        <v>266</v>
      </c>
      <c r="I33" s="252" t="s">
        <v>309</v>
      </c>
      <c r="J33" s="252" t="s">
        <v>338</v>
      </c>
      <c r="K33" s="255" t="s">
        <v>266</v>
      </c>
      <c r="L33" s="252" t="s">
        <v>289</v>
      </c>
      <c r="M33" s="247">
        <v>3461</v>
      </c>
      <c r="N33" s="254" t="s">
        <v>328</v>
      </c>
      <c r="O33" s="252" t="s">
        <v>309</v>
      </c>
      <c r="P33" s="248" t="s">
        <v>330</v>
      </c>
      <c r="Q33" s="249">
        <v>3</v>
      </c>
      <c r="R33" s="250">
        <v>40860</v>
      </c>
    </row>
    <row r="34" spans="1:18" s="261" customFormat="1">
      <c r="A34" s="341">
        <v>26</v>
      </c>
      <c r="B34" s="342" t="s">
        <v>361</v>
      </c>
      <c r="C34" s="247">
        <v>3468</v>
      </c>
      <c r="D34" s="272" t="s">
        <v>28</v>
      </c>
      <c r="E34" s="249">
        <v>2</v>
      </c>
      <c r="F34" s="250">
        <v>41580</v>
      </c>
      <c r="G34" s="344"/>
      <c r="H34" s="331" t="s">
        <v>267</v>
      </c>
      <c r="I34" s="252" t="s">
        <v>309</v>
      </c>
      <c r="J34" s="252" t="s">
        <v>338</v>
      </c>
      <c r="K34" s="255" t="s">
        <v>267</v>
      </c>
      <c r="L34" s="252" t="s">
        <v>289</v>
      </c>
      <c r="M34" s="247">
        <v>3468</v>
      </c>
      <c r="N34" s="254" t="s">
        <v>328</v>
      </c>
      <c r="O34" s="252" t="s">
        <v>309</v>
      </c>
      <c r="P34" s="248" t="s">
        <v>330</v>
      </c>
      <c r="Q34" s="249">
        <v>3</v>
      </c>
      <c r="R34" s="250">
        <v>41580</v>
      </c>
    </row>
    <row r="35" spans="1:18" s="261" customFormat="1">
      <c r="A35" s="341">
        <v>27</v>
      </c>
      <c r="B35" s="342" t="s">
        <v>362</v>
      </c>
      <c r="C35" s="247">
        <v>3501</v>
      </c>
      <c r="D35" s="272" t="s">
        <v>28</v>
      </c>
      <c r="E35" s="249">
        <v>2</v>
      </c>
      <c r="F35" s="250">
        <v>40860</v>
      </c>
      <c r="G35" s="344"/>
      <c r="H35" s="331" t="s">
        <v>268</v>
      </c>
      <c r="I35" s="252" t="s">
        <v>310</v>
      </c>
      <c r="J35" s="252" t="s">
        <v>338</v>
      </c>
      <c r="K35" s="255" t="s">
        <v>268</v>
      </c>
      <c r="L35" s="252" t="s">
        <v>289</v>
      </c>
      <c r="M35" s="247">
        <v>3501</v>
      </c>
      <c r="N35" s="254" t="s">
        <v>328</v>
      </c>
      <c r="O35" s="252" t="s">
        <v>310</v>
      </c>
      <c r="P35" s="248" t="s">
        <v>330</v>
      </c>
      <c r="Q35" s="249">
        <v>3</v>
      </c>
      <c r="R35" s="250">
        <v>40860</v>
      </c>
    </row>
    <row r="36" spans="1:18" s="261" customFormat="1">
      <c r="A36" s="341">
        <v>28</v>
      </c>
      <c r="B36" s="342" t="s">
        <v>364</v>
      </c>
      <c r="C36" s="247">
        <v>3523</v>
      </c>
      <c r="D36" s="272" t="s">
        <v>10</v>
      </c>
      <c r="E36" s="249">
        <v>3</v>
      </c>
      <c r="F36" s="250">
        <v>58260</v>
      </c>
      <c r="G36" s="344"/>
      <c r="H36" s="331" t="s">
        <v>270</v>
      </c>
      <c r="I36" s="252" t="s">
        <v>311</v>
      </c>
      <c r="J36" s="252" t="s">
        <v>339</v>
      </c>
      <c r="K36" s="255" t="s">
        <v>270</v>
      </c>
      <c r="L36" s="252" t="s">
        <v>289</v>
      </c>
      <c r="M36" s="247">
        <v>3523</v>
      </c>
      <c r="N36" s="254" t="s">
        <v>328</v>
      </c>
      <c r="O36" s="252" t="s">
        <v>311</v>
      </c>
      <c r="P36" s="248" t="s">
        <v>329</v>
      </c>
      <c r="Q36" s="249">
        <v>4</v>
      </c>
      <c r="R36" s="250">
        <v>58260</v>
      </c>
    </row>
    <row r="37" spans="1:18" s="261" customFormat="1">
      <c r="A37" s="341">
        <v>29</v>
      </c>
      <c r="B37" s="342" t="s">
        <v>366</v>
      </c>
      <c r="C37" s="247">
        <v>3665</v>
      </c>
      <c r="D37" s="272" t="s">
        <v>10</v>
      </c>
      <c r="E37" s="249">
        <v>3</v>
      </c>
      <c r="F37" s="250">
        <v>52940</v>
      </c>
      <c r="G37" s="344"/>
      <c r="H37" s="331" t="s">
        <v>271</v>
      </c>
      <c r="I37" s="252" t="s">
        <v>313</v>
      </c>
      <c r="J37" s="252" t="s">
        <v>339</v>
      </c>
      <c r="K37" s="255" t="s">
        <v>271</v>
      </c>
      <c r="L37" s="252" t="s">
        <v>289</v>
      </c>
      <c r="M37" s="247">
        <v>3665</v>
      </c>
      <c r="N37" s="254" t="s">
        <v>328</v>
      </c>
      <c r="O37" s="252" t="s">
        <v>313</v>
      </c>
      <c r="P37" s="248" t="s">
        <v>329</v>
      </c>
      <c r="Q37" s="249">
        <v>3</v>
      </c>
      <c r="R37" s="250">
        <v>52940</v>
      </c>
    </row>
    <row r="38" spans="1:18" s="261" customFormat="1">
      <c r="A38" s="341">
        <v>30</v>
      </c>
      <c r="B38" s="342" t="s">
        <v>367</v>
      </c>
      <c r="C38" s="247">
        <v>3716</v>
      </c>
      <c r="D38" s="272" t="s">
        <v>28</v>
      </c>
      <c r="E38" s="249">
        <v>2</v>
      </c>
      <c r="F38" s="250">
        <v>40860</v>
      </c>
      <c r="G38" s="344"/>
      <c r="H38" s="331" t="s">
        <v>272</v>
      </c>
      <c r="I38" s="252" t="s">
        <v>314</v>
      </c>
      <c r="J38" s="252" t="s">
        <v>339</v>
      </c>
      <c r="K38" s="255" t="s">
        <v>272</v>
      </c>
      <c r="L38" s="252" t="s">
        <v>289</v>
      </c>
      <c r="M38" s="247">
        <v>3716</v>
      </c>
      <c r="N38" s="254" t="s">
        <v>328</v>
      </c>
      <c r="O38" s="252" t="s">
        <v>314</v>
      </c>
      <c r="P38" s="248" t="s">
        <v>330</v>
      </c>
      <c r="Q38" s="249">
        <v>3</v>
      </c>
      <c r="R38" s="250">
        <v>40860</v>
      </c>
    </row>
    <row r="39" spans="1:18" s="261" customFormat="1">
      <c r="A39" s="341">
        <v>31</v>
      </c>
      <c r="B39" s="342" t="s">
        <v>368</v>
      </c>
      <c r="C39" s="247">
        <v>1124</v>
      </c>
      <c r="D39" s="272" t="s">
        <v>10</v>
      </c>
      <c r="E39" s="249">
        <v>3</v>
      </c>
      <c r="F39" s="250">
        <v>41580</v>
      </c>
      <c r="G39" s="344"/>
      <c r="H39" s="331" t="s">
        <v>273</v>
      </c>
      <c r="I39" s="252" t="s">
        <v>315</v>
      </c>
      <c r="J39" s="252" t="s">
        <v>339</v>
      </c>
      <c r="K39" s="255" t="s">
        <v>273</v>
      </c>
      <c r="L39" s="252" t="s">
        <v>289</v>
      </c>
      <c r="M39" s="247">
        <v>1124</v>
      </c>
      <c r="N39" s="254" t="s">
        <v>328</v>
      </c>
      <c r="O39" s="252" t="s">
        <v>315</v>
      </c>
      <c r="P39" s="248" t="s">
        <v>329</v>
      </c>
      <c r="Q39" s="249">
        <v>3</v>
      </c>
      <c r="R39" s="250">
        <v>41580</v>
      </c>
    </row>
    <row r="40" spans="1:18" s="261" customFormat="1">
      <c r="A40" s="341">
        <v>32</v>
      </c>
      <c r="B40" s="342" t="s">
        <v>370</v>
      </c>
      <c r="C40" s="247" t="s">
        <v>318</v>
      </c>
      <c r="D40" s="272" t="s">
        <v>28</v>
      </c>
      <c r="E40" s="249">
        <v>2</v>
      </c>
      <c r="F40" s="250">
        <v>40860</v>
      </c>
      <c r="G40" s="344"/>
      <c r="H40" s="333" t="s">
        <v>275</v>
      </c>
      <c r="I40" s="252" t="s">
        <v>317</v>
      </c>
      <c r="J40" s="252" t="s">
        <v>340</v>
      </c>
      <c r="K40" s="256" t="s">
        <v>275</v>
      </c>
      <c r="L40" s="252" t="s">
        <v>289</v>
      </c>
      <c r="M40" s="247" t="s">
        <v>318</v>
      </c>
      <c r="N40" s="254" t="s">
        <v>328</v>
      </c>
      <c r="O40" s="252" t="s">
        <v>317</v>
      </c>
      <c r="P40" s="248" t="s">
        <v>330</v>
      </c>
      <c r="Q40" s="249">
        <v>3</v>
      </c>
      <c r="R40" s="250">
        <v>40860</v>
      </c>
    </row>
    <row r="41" spans="1:18" s="261" customFormat="1">
      <c r="A41" s="341">
        <v>33</v>
      </c>
      <c r="B41" s="342" t="s">
        <v>371</v>
      </c>
      <c r="C41" s="247">
        <v>3090</v>
      </c>
      <c r="D41" s="272" t="s">
        <v>10</v>
      </c>
      <c r="E41" s="249">
        <v>3</v>
      </c>
      <c r="F41" s="250">
        <v>49420</v>
      </c>
      <c r="G41" s="344"/>
      <c r="H41" s="331" t="s">
        <v>276</v>
      </c>
      <c r="I41" s="252" t="s">
        <v>319</v>
      </c>
      <c r="J41" s="252" t="s">
        <v>340</v>
      </c>
      <c r="K41" s="255" t="s">
        <v>276</v>
      </c>
      <c r="L41" s="252" t="s">
        <v>289</v>
      </c>
      <c r="M41" s="247">
        <v>3090</v>
      </c>
      <c r="N41" s="254" t="s">
        <v>328</v>
      </c>
      <c r="O41" s="252" t="s">
        <v>319</v>
      </c>
      <c r="P41" s="248" t="s">
        <v>329</v>
      </c>
      <c r="Q41" s="249">
        <v>3</v>
      </c>
      <c r="R41" s="250">
        <v>49420</v>
      </c>
    </row>
    <row r="42" spans="1:18" s="358" customFormat="1">
      <c r="A42" s="341">
        <v>34</v>
      </c>
      <c r="B42" s="342" t="s">
        <v>372</v>
      </c>
      <c r="C42" s="247">
        <v>3159</v>
      </c>
      <c r="D42" s="272" t="s">
        <v>28</v>
      </c>
      <c r="E42" s="249">
        <v>2</v>
      </c>
      <c r="F42" s="250">
        <v>41580</v>
      </c>
      <c r="G42" s="344"/>
      <c r="H42" s="331"/>
      <c r="I42" s="252"/>
      <c r="J42" s="252"/>
      <c r="K42" s="255"/>
      <c r="L42" s="252"/>
      <c r="M42" s="247"/>
      <c r="N42" s="254"/>
      <c r="O42" s="252"/>
      <c r="P42" s="248"/>
      <c r="Q42" s="249"/>
      <c r="R42" s="250"/>
    </row>
    <row r="43" spans="1:18" s="358" customFormat="1">
      <c r="B43" s="342"/>
      <c r="C43" s="247"/>
      <c r="D43" s="272"/>
      <c r="E43" s="249"/>
      <c r="F43" s="250"/>
      <c r="G43" s="344"/>
      <c r="H43" s="331"/>
      <c r="I43" s="252"/>
      <c r="J43" s="252"/>
      <c r="K43" s="255"/>
      <c r="L43" s="252"/>
      <c r="M43" s="247"/>
      <c r="N43" s="254"/>
      <c r="O43" s="252"/>
      <c r="P43" s="248"/>
      <c r="Q43" s="249"/>
      <c r="R43" s="250"/>
    </row>
    <row r="44" spans="1:18" s="358" customFormat="1">
      <c r="A44" s="341"/>
      <c r="B44" s="342"/>
      <c r="C44" s="247"/>
      <c r="D44" s="272"/>
      <c r="E44" s="249"/>
      <c r="F44" s="250"/>
      <c r="G44" s="344"/>
      <c r="H44" s="331"/>
      <c r="I44" s="252"/>
      <c r="J44" s="252"/>
      <c r="K44" s="255"/>
      <c r="L44" s="252"/>
      <c r="M44" s="247"/>
      <c r="N44" s="254"/>
      <c r="O44" s="252"/>
      <c r="P44" s="248"/>
      <c r="Q44" s="249"/>
      <c r="R44" s="250"/>
    </row>
    <row r="45" spans="1:18" s="261" customFormat="1">
      <c r="H45" s="331" t="s">
        <v>277</v>
      </c>
      <c r="I45" s="252" t="s">
        <v>320</v>
      </c>
      <c r="J45" s="252" t="s">
        <v>340</v>
      </c>
      <c r="K45" s="255" t="s">
        <v>277</v>
      </c>
      <c r="L45" s="252" t="s">
        <v>289</v>
      </c>
      <c r="M45" s="247">
        <v>3159</v>
      </c>
      <c r="N45" s="254" t="s">
        <v>328</v>
      </c>
      <c r="O45" s="252" t="s">
        <v>320</v>
      </c>
      <c r="P45" s="248" t="s">
        <v>330</v>
      </c>
      <c r="Q45" s="249">
        <v>3</v>
      </c>
      <c r="R45" s="250">
        <v>41580</v>
      </c>
    </row>
    <row r="46" spans="1:18" s="261" customFormat="1">
      <c r="A46" s="341">
        <v>35</v>
      </c>
      <c r="B46" s="342" t="s">
        <v>373</v>
      </c>
      <c r="C46" s="247">
        <v>1070</v>
      </c>
      <c r="D46" s="272" t="s">
        <v>28</v>
      </c>
      <c r="E46" s="249">
        <v>2</v>
      </c>
      <c r="F46" s="250">
        <v>40860</v>
      </c>
      <c r="G46" s="344"/>
      <c r="H46" s="331" t="s">
        <v>278</v>
      </c>
      <c r="I46" s="252" t="s">
        <v>321</v>
      </c>
      <c r="J46" s="252" t="s">
        <v>341</v>
      </c>
      <c r="K46" s="255" t="s">
        <v>278</v>
      </c>
      <c r="L46" s="252" t="s">
        <v>289</v>
      </c>
      <c r="M46" s="247">
        <v>1070</v>
      </c>
      <c r="N46" s="254" t="s">
        <v>328</v>
      </c>
      <c r="O46" s="252" t="s">
        <v>321</v>
      </c>
      <c r="P46" s="248" t="s">
        <v>330</v>
      </c>
      <c r="Q46" s="249">
        <v>3</v>
      </c>
      <c r="R46" s="250">
        <v>40860</v>
      </c>
    </row>
    <row r="47" spans="1:18" s="261" customFormat="1">
      <c r="A47" s="341">
        <v>36</v>
      </c>
      <c r="B47" s="342" t="s">
        <v>374</v>
      </c>
      <c r="C47" s="247">
        <v>1118</v>
      </c>
      <c r="D47" s="272" t="s">
        <v>10</v>
      </c>
      <c r="E47" s="249">
        <v>3</v>
      </c>
      <c r="F47" s="250">
        <v>47660</v>
      </c>
      <c r="G47" s="344"/>
      <c r="H47" s="332" t="s">
        <v>279</v>
      </c>
      <c r="I47" s="252" t="s">
        <v>322</v>
      </c>
      <c r="J47" s="252" t="s">
        <v>341</v>
      </c>
      <c r="K47" s="252" t="s">
        <v>279</v>
      </c>
      <c r="L47" s="252" t="s">
        <v>289</v>
      </c>
      <c r="M47" s="247">
        <v>1118</v>
      </c>
      <c r="N47" s="254" t="s">
        <v>328</v>
      </c>
      <c r="O47" s="252" t="s">
        <v>322</v>
      </c>
      <c r="P47" s="248" t="s">
        <v>329</v>
      </c>
      <c r="Q47" s="249">
        <v>3</v>
      </c>
      <c r="R47" s="250">
        <v>47660</v>
      </c>
    </row>
    <row r="48" spans="1:18" s="261" customFormat="1">
      <c r="A48" s="341">
        <v>37</v>
      </c>
      <c r="B48" s="342" t="s">
        <v>375</v>
      </c>
      <c r="C48" s="247">
        <v>1217</v>
      </c>
      <c r="D48" s="272" t="s">
        <v>28</v>
      </c>
      <c r="E48" s="249">
        <v>2</v>
      </c>
      <c r="F48" s="250">
        <v>41580</v>
      </c>
      <c r="G48" s="344"/>
      <c r="H48" s="332" t="s">
        <v>280</v>
      </c>
      <c r="I48" s="252" t="s">
        <v>323</v>
      </c>
      <c r="J48" s="252" t="s">
        <v>341</v>
      </c>
      <c r="K48" s="252" t="s">
        <v>280</v>
      </c>
      <c r="L48" s="252" t="s">
        <v>289</v>
      </c>
      <c r="M48" s="247">
        <v>1217</v>
      </c>
      <c r="N48" s="254" t="s">
        <v>328</v>
      </c>
      <c r="O48" s="252" t="s">
        <v>323</v>
      </c>
      <c r="P48" s="248" t="s">
        <v>330</v>
      </c>
      <c r="Q48" s="249">
        <v>3</v>
      </c>
      <c r="R48" s="250">
        <v>41580</v>
      </c>
    </row>
    <row r="49" spans="1:18" s="261" customFormat="1">
      <c r="A49" s="341">
        <v>38</v>
      </c>
      <c r="B49" s="342" t="s">
        <v>376</v>
      </c>
      <c r="C49" s="247">
        <v>1318</v>
      </c>
      <c r="D49" s="272" t="s">
        <v>28</v>
      </c>
      <c r="E49" s="249">
        <v>2</v>
      </c>
      <c r="F49" s="250">
        <v>41580</v>
      </c>
      <c r="G49" s="344"/>
      <c r="H49" s="332" t="s">
        <v>281</v>
      </c>
      <c r="I49" s="252" t="s">
        <v>324</v>
      </c>
      <c r="J49" s="252" t="s">
        <v>341</v>
      </c>
      <c r="K49" s="252" t="s">
        <v>281</v>
      </c>
      <c r="L49" s="252" t="s">
        <v>289</v>
      </c>
      <c r="M49" s="247">
        <v>1318</v>
      </c>
      <c r="N49" s="254" t="s">
        <v>328</v>
      </c>
      <c r="O49" s="252" t="s">
        <v>324</v>
      </c>
      <c r="P49" s="248" t="s">
        <v>330</v>
      </c>
      <c r="Q49" s="249">
        <v>3</v>
      </c>
      <c r="R49" s="250">
        <v>41580</v>
      </c>
    </row>
    <row r="50" spans="1:18" s="261" customFormat="1">
      <c r="A50" s="341">
        <v>39</v>
      </c>
      <c r="B50" s="342" t="s">
        <v>376</v>
      </c>
      <c r="C50" s="247">
        <v>1015</v>
      </c>
      <c r="D50" s="272" t="s">
        <v>10</v>
      </c>
      <c r="E50" s="249">
        <v>3</v>
      </c>
      <c r="F50" s="250">
        <v>53080</v>
      </c>
      <c r="G50" s="344"/>
      <c r="H50" s="332" t="s">
        <v>282</v>
      </c>
      <c r="I50" s="252" t="s">
        <v>324</v>
      </c>
      <c r="J50" s="252" t="s">
        <v>341</v>
      </c>
      <c r="K50" s="252" t="s">
        <v>282</v>
      </c>
      <c r="L50" s="252" t="s">
        <v>289</v>
      </c>
      <c r="M50" s="247">
        <v>1015</v>
      </c>
      <c r="N50" s="254" t="s">
        <v>328</v>
      </c>
      <c r="O50" s="252" t="s">
        <v>324</v>
      </c>
      <c r="P50" s="248" t="s">
        <v>329</v>
      </c>
      <c r="Q50" s="249">
        <v>3</v>
      </c>
      <c r="R50" s="250">
        <v>53080</v>
      </c>
    </row>
    <row r="51" spans="1:18" s="261" customFormat="1">
      <c r="A51" s="341">
        <v>40</v>
      </c>
      <c r="B51" s="342" t="s">
        <v>377</v>
      </c>
      <c r="C51" s="247">
        <v>1339</v>
      </c>
      <c r="D51" s="272" t="s">
        <v>10</v>
      </c>
      <c r="E51" s="249">
        <v>3</v>
      </c>
      <c r="F51" s="250">
        <v>41580</v>
      </c>
      <c r="G51" s="344"/>
      <c r="H51" s="332" t="s">
        <v>283</v>
      </c>
      <c r="I51" s="252" t="s">
        <v>325</v>
      </c>
      <c r="J51" s="252" t="s">
        <v>341</v>
      </c>
      <c r="K51" s="252" t="s">
        <v>283</v>
      </c>
      <c r="L51" s="252" t="s">
        <v>289</v>
      </c>
      <c r="M51" s="247">
        <v>1339</v>
      </c>
      <c r="N51" s="254" t="s">
        <v>328</v>
      </c>
      <c r="O51" s="252" t="s">
        <v>325</v>
      </c>
      <c r="P51" s="248" t="s">
        <v>329</v>
      </c>
      <c r="Q51" s="249">
        <v>3</v>
      </c>
      <c r="R51" s="250">
        <v>41580</v>
      </c>
    </row>
    <row r="52" spans="1:18" s="261" customFormat="1">
      <c r="A52" s="341">
        <v>41</v>
      </c>
      <c r="B52" s="342" t="s">
        <v>377</v>
      </c>
      <c r="C52" s="247">
        <v>945</v>
      </c>
      <c r="D52" s="272" t="s">
        <v>28</v>
      </c>
      <c r="E52" s="249">
        <v>2</v>
      </c>
      <c r="F52" s="250">
        <v>40860</v>
      </c>
      <c r="G52" s="341"/>
      <c r="H52" s="332" t="s">
        <v>284</v>
      </c>
      <c r="I52" s="252" t="s">
        <v>325</v>
      </c>
      <c r="J52" s="252" t="s">
        <v>341</v>
      </c>
      <c r="K52" s="252" t="s">
        <v>284</v>
      </c>
      <c r="L52" s="252" t="s">
        <v>289</v>
      </c>
      <c r="M52" s="247">
        <v>945</v>
      </c>
      <c r="N52" s="254" t="s">
        <v>328</v>
      </c>
      <c r="O52" s="252" t="s">
        <v>325</v>
      </c>
      <c r="P52" s="248" t="s">
        <v>330</v>
      </c>
      <c r="Q52" s="249">
        <v>3</v>
      </c>
      <c r="R52" s="250">
        <v>40860</v>
      </c>
    </row>
    <row r="53" spans="1:18" s="261" customFormat="1">
      <c r="A53" s="341">
        <v>42</v>
      </c>
      <c r="B53" s="252" t="s">
        <v>381</v>
      </c>
      <c r="C53" s="247">
        <v>1402</v>
      </c>
      <c r="D53" s="272" t="s">
        <v>10</v>
      </c>
      <c r="E53" s="345">
        <v>3</v>
      </c>
      <c r="F53" s="250">
        <v>53080</v>
      </c>
      <c r="G53" s="252" t="s">
        <v>538</v>
      </c>
    </row>
    <row r="54" spans="1:18" s="257" customFormat="1">
      <c r="A54" s="341">
        <v>43</v>
      </c>
      <c r="B54" s="342" t="s">
        <v>379</v>
      </c>
      <c r="C54" s="247">
        <v>1406</v>
      </c>
      <c r="D54" s="272" t="s">
        <v>28</v>
      </c>
      <c r="E54" s="249">
        <v>2</v>
      </c>
      <c r="F54" s="250">
        <v>40860</v>
      </c>
      <c r="G54" s="341"/>
      <c r="H54" s="332" t="s">
        <v>285</v>
      </c>
      <c r="I54" s="252" t="s">
        <v>326</v>
      </c>
      <c r="J54" s="252" t="s">
        <v>341</v>
      </c>
      <c r="K54" s="252" t="s">
        <v>285</v>
      </c>
      <c r="L54" s="252" t="s">
        <v>289</v>
      </c>
      <c r="M54" s="247">
        <v>1406</v>
      </c>
      <c r="N54" s="254" t="s">
        <v>328</v>
      </c>
      <c r="O54" s="252" t="s">
        <v>326</v>
      </c>
      <c r="P54" s="248" t="s">
        <v>330</v>
      </c>
      <c r="Q54" s="249">
        <v>3</v>
      </c>
      <c r="R54" s="250">
        <v>40860</v>
      </c>
    </row>
    <row r="55" spans="1:18" s="257" customFormat="1">
      <c r="A55" s="341">
        <v>44</v>
      </c>
      <c r="B55" s="342" t="s">
        <v>380</v>
      </c>
      <c r="C55" s="247">
        <v>1420</v>
      </c>
      <c r="D55" s="272" t="s">
        <v>28</v>
      </c>
      <c r="E55" s="249">
        <v>2</v>
      </c>
      <c r="F55" s="250">
        <v>41580</v>
      </c>
      <c r="G55" s="346"/>
      <c r="H55" s="332" t="s">
        <v>286</v>
      </c>
      <c r="I55" s="252" t="s">
        <v>327</v>
      </c>
      <c r="J55" s="252" t="s">
        <v>341</v>
      </c>
      <c r="K55" s="252" t="s">
        <v>286</v>
      </c>
      <c r="L55" s="252" t="s">
        <v>289</v>
      </c>
      <c r="M55" s="247">
        <v>1420</v>
      </c>
      <c r="N55" s="254" t="s">
        <v>328</v>
      </c>
      <c r="O55" s="252" t="s">
        <v>327</v>
      </c>
      <c r="P55" s="248" t="s">
        <v>330</v>
      </c>
      <c r="Q55" s="249">
        <v>3</v>
      </c>
      <c r="R55" s="250">
        <v>41580</v>
      </c>
    </row>
    <row r="56" spans="1:18" s="257" customFormat="1">
      <c r="A56" s="341">
        <v>45</v>
      </c>
      <c r="B56" s="342" t="s">
        <v>380</v>
      </c>
      <c r="C56" s="247">
        <v>1424</v>
      </c>
      <c r="D56" s="272" t="s">
        <v>28</v>
      </c>
      <c r="E56" s="249">
        <v>2</v>
      </c>
      <c r="F56" s="250">
        <v>40860</v>
      </c>
      <c r="G56" s="346"/>
      <c r="H56" s="332" t="s">
        <v>287</v>
      </c>
      <c r="I56" s="252" t="s">
        <v>327</v>
      </c>
      <c r="J56" s="252" t="s">
        <v>341</v>
      </c>
      <c r="K56" s="252" t="s">
        <v>287</v>
      </c>
      <c r="L56" s="252" t="s">
        <v>289</v>
      </c>
      <c r="M56" s="247">
        <v>1424</v>
      </c>
      <c r="N56" s="254" t="s">
        <v>328</v>
      </c>
      <c r="O56" s="252" t="s">
        <v>327</v>
      </c>
      <c r="P56" s="248" t="s">
        <v>330</v>
      </c>
      <c r="Q56" s="249">
        <v>3</v>
      </c>
      <c r="R56" s="250">
        <v>40860</v>
      </c>
    </row>
    <row r="57" spans="1:18" ht="21" customHeight="1">
      <c r="A57" s="347"/>
      <c r="B57" s="348"/>
      <c r="C57" s="348"/>
      <c r="D57" s="349"/>
      <c r="E57" s="350"/>
      <c r="F57" s="351">
        <f>SUM(F9:F56)</f>
        <v>2075920</v>
      </c>
      <c r="G57" s="352"/>
    </row>
    <row r="58" spans="1:18">
      <c r="A58" s="334" t="s">
        <v>537</v>
      </c>
      <c r="B58" s="268"/>
      <c r="C58" s="268"/>
      <c r="D58" s="273"/>
      <c r="E58" s="268"/>
      <c r="F58" s="269"/>
      <c r="G58" s="270"/>
    </row>
    <row r="59" spans="1:18" s="257" customFormat="1" ht="21" customHeight="1">
      <c r="A59" s="244"/>
      <c r="B59" s="245"/>
      <c r="C59" s="245"/>
      <c r="D59" s="271"/>
      <c r="E59" s="244"/>
      <c r="F59" s="244"/>
      <c r="G59" s="263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</row>
    <row r="60" spans="1:18" s="261" customFormat="1" ht="25.5" customHeight="1">
      <c r="A60" s="258" t="s">
        <v>153</v>
      </c>
      <c r="B60" s="259"/>
      <c r="C60" s="259"/>
      <c r="D60" s="274"/>
      <c r="E60" s="260"/>
      <c r="F60" s="260"/>
      <c r="G60" s="260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</row>
    <row r="61" spans="1:18" s="261" customFormat="1" ht="19.5" customHeight="1">
      <c r="A61" s="435" t="s">
        <v>154</v>
      </c>
      <c r="B61" s="435"/>
      <c r="C61" s="435"/>
      <c r="D61" s="435"/>
      <c r="E61" s="262"/>
      <c r="F61" s="263"/>
      <c r="G61" s="263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</row>
    <row r="62" spans="1:18" s="261" customFormat="1" ht="19.899999999999999" customHeight="1">
      <c r="A62" s="434" t="s">
        <v>186</v>
      </c>
      <c r="B62" s="434"/>
      <c r="C62" s="434"/>
      <c r="D62" s="434"/>
      <c r="E62" s="264"/>
      <c r="F62" s="264"/>
      <c r="G62" s="264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</row>
    <row r="63" spans="1:18" s="261" customFormat="1" ht="19.899999999999999" customHeight="1">
      <c r="A63" s="436" t="s">
        <v>246</v>
      </c>
      <c r="B63" s="436"/>
      <c r="C63" s="436"/>
      <c r="D63" s="436"/>
      <c r="E63" s="416"/>
      <c r="F63" s="416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</row>
    <row r="64" spans="1:18">
      <c r="A64" s="429" t="s">
        <v>238</v>
      </c>
      <c r="B64" s="429"/>
      <c r="C64" s="429"/>
      <c r="D64" s="429"/>
      <c r="E64" s="429"/>
      <c r="F64" s="261"/>
      <c r="G64" s="261"/>
    </row>
    <row r="65" spans="1:4">
      <c r="A65" s="428" t="s">
        <v>382</v>
      </c>
      <c r="B65" s="428"/>
      <c r="C65" s="428"/>
      <c r="D65" s="428"/>
    </row>
  </sheetData>
  <sortState ref="A57:X96">
    <sortCondition ref="E57:E96"/>
    <sortCondition ref="B57:B96"/>
  </sortState>
  <mergeCells count="21">
    <mergeCell ref="A65:D65"/>
    <mergeCell ref="A64:E64"/>
    <mergeCell ref="B7:B8"/>
    <mergeCell ref="E7:F7"/>
    <mergeCell ref="A4:G4"/>
    <mergeCell ref="E63:F63"/>
    <mergeCell ref="A62:D62"/>
    <mergeCell ref="A61:D61"/>
    <mergeCell ref="A63:D63"/>
    <mergeCell ref="E1:G1"/>
    <mergeCell ref="A2:G2"/>
    <mergeCell ref="A3:G3"/>
    <mergeCell ref="G6:G8"/>
    <mergeCell ref="B6:F6"/>
    <mergeCell ref="D7:D8"/>
    <mergeCell ref="H1:I1"/>
    <mergeCell ref="H7:H8"/>
    <mergeCell ref="I7:I8"/>
    <mergeCell ref="K1:N1"/>
    <mergeCell ref="K7:K8"/>
    <mergeCell ref="L7:M7"/>
  </mergeCells>
  <phoneticPr fontId="0" type="noConversion"/>
  <printOptions horizontalCentered="1"/>
  <pageMargins left="0.23622047244094491" right="0.23622047244094491" top="0.86614173228346458" bottom="0.19685039370078741" header="0.39370078740157483" footer="0.51181102362204722"/>
  <pageSetup paperSize="9" scale="90" orientation="portrait" r:id="rId1"/>
  <headerFooter alignWithMargins="0">
    <oddFooter>หน้าที่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1"/>
  <sheetViews>
    <sheetView topLeftCell="A25" workbookViewId="0">
      <selection sqref="A1:O31"/>
    </sheetView>
  </sheetViews>
  <sheetFormatPr defaultRowHeight="21"/>
  <cols>
    <col min="1" max="1" width="9.140625" style="201"/>
    <col min="2" max="2" width="6.140625" style="201" customWidth="1"/>
    <col min="3" max="4" width="9.140625" style="201"/>
    <col min="5" max="5" width="23" style="201" customWidth="1"/>
    <col min="6" max="6" width="22.28515625" style="201" customWidth="1"/>
    <col min="7" max="7" width="1.140625" style="201" customWidth="1"/>
    <col min="8" max="8" width="9.140625" style="201"/>
    <col min="9" max="10" width="7.140625" style="201" customWidth="1"/>
    <col min="11" max="11" width="9" style="201" customWidth="1"/>
    <col min="12" max="14" width="7.140625" style="201" customWidth="1"/>
    <col min="15" max="15" width="13.42578125" style="201" customWidth="1"/>
    <col min="16" max="16384" width="9.140625" style="201"/>
  </cols>
  <sheetData>
    <row r="1" spans="1:16" ht="20.25" customHeight="1">
      <c r="D1" s="209"/>
      <c r="M1" s="537" t="s">
        <v>214</v>
      </c>
      <c r="N1" s="537"/>
      <c r="O1" s="537"/>
    </row>
    <row r="2" spans="1:16" ht="18.75" customHeight="1">
      <c r="A2" s="559" t="s">
        <v>41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</row>
    <row r="3" spans="1:16" ht="18.75" customHeight="1">
      <c r="A3" s="220" t="s">
        <v>42</v>
      </c>
      <c r="D3" s="209"/>
    </row>
    <row r="4" spans="1:16" ht="20.100000000000001" customHeight="1">
      <c r="A4" s="219" t="s">
        <v>53</v>
      </c>
      <c r="B4" s="218"/>
      <c r="C4" s="218"/>
      <c r="D4" s="218"/>
      <c r="E4" s="211"/>
      <c r="F4" s="212" t="s">
        <v>88</v>
      </c>
      <c r="G4" s="211"/>
      <c r="H4" s="211"/>
      <c r="I4" s="211"/>
      <c r="J4" s="211"/>
      <c r="K4" s="211"/>
      <c r="L4" s="211"/>
      <c r="M4" s="211"/>
      <c r="N4" s="211"/>
      <c r="O4" s="210"/>
    </row>
    <row r="5" spans="1:16" ht="20.100000000000001" customHeight="1">
      <c r="A5" s="202" t="s">
        <v>550</v>
      </c>
      <c r="B5" s="217"/>
      <c r="C5" s="217"/>
      <c r="D5" s="216"/>
      <c r="E5" s="208"/>
      <c r="F5" s="530" t="s">
        <v>548</v>
      </c>
      <c r="G5" s="531"/>
      <c r="H5" s="531"/>
      <c r="I5" s="531"/>
      <c r="J5" s="560" t="s">
        <v>551</v>
      </c>
      <c r="K5" s="560"/>
      <c r="L5" s="560"/>
      <c r="M5" s="560"/>
      <c r="N5" s="560"/>
      <c r="O5" s="561"/>
    </row>
    <row r="6" spans="1:16" ht="20.100000000000001" customHeight="1">
      <c r="A6" s="215"/>
      <c r="B6" s="213"/>
      <c r="C6" s="213"/>
      <c r="D6" s="214"/>
      <c r="E6" s="213"/>
      <c r="F6" s="527" t="s">
        <v>549</v>
      </c>
      <c r="G6" s="528"/>
      <c r="H6" s="528"/>
      <c r="I6" s="528"/>
      <c r="J6" s="562" t="s">
        <v>552</v>
      </c>
      <c r="K6" s="562"/>
      <c r="L6" s="562"/>
      <c r="M6" s="562"/>
      <c r="N6" s="562"/>
      <c r="O6" s="563"/>
    </row>
    <row r="7" spans="1:16" ht="20.100000000000001" customHeight="1">
      <c r="A7" s="564" t="s">
        <v>107</v>
      </c>
      <c r="B7" s="565"/>
      <c r="C7" s="565"/>
      <c r="D7" s="565"/>
      <c r="E7" s="565"/>
      <c r="F7" s="211" t="s">
        <v>545</v>
      </c>
      <c r="G7" s="211"/>
      <c r="H7" s="211"/>
      <c r="I7" s="211"/>
      <c r="J7" s="211"/>
      <c r="K7" s="211"/>
      <c r="L7" s="211"/>
      <c r="M7" s="211"/>
      <c r="N7" s="211"/>
      <c r="O7" s="211"/>
    </row>
    <row r="8" spans="1:16" ht="20.100000000000001" customHeight="1">
      <c r="A8" s="530" t="s">
        <v>108</v>
      </c>
      <c r="B8" s="531"/>
      <c r="C8" s="531"/>
      <c r="D8" s="531"/>
      <c r="E8" s="531"/>
      <c r="F8" s="208" t="s">
        <v>546</v>
      </c>
      <c r="G8" s="208"/>
      <c r="H8" s="208"/>
      <c r="I8" s="208"/>
      <c r="J8" s="208"/>
      <c r="K8" s="208"/>
      <c r="L8" s="208"/>
      <c r="M8" s="208"/>
      <c r="N8" s="208"/>
      <c r="O8" s="208"/>
    </row>
    <row r="9" spans="1:16" ht="18.75" customHeight="1">
      <c r="A9" s="566" t="s">
        <v>200</v>
      </c>
      <c r="B9" s="567"/>
      <c r="C9" s="567"/>
      <c r="D9" s="567"/>
      <c r="E9" s="567"/>
      <c r="F9" s="208"/>
      <c r="G9" s="208"/>
      <c r="H9" s="208"/>
      <c r="I9" s="208"/>
      <c r="J9" s="208"/>
      <c r="K9" s="208"/>
      <c r="L9" s="208"/>
      <c r="M9" s="208"/>
      <c r="N9" s="208"/>
      <c r="O9" s="208"/>
    </row>
    <row r="10" spans="1:16" ht="18.95" customHeight="1">
      <c r="A10" s="540" t="s">
        <v>8</v>
      </c>
      <c r="B10" s="541"/>
      <c r="C10" s="541"/>
      <c r="D10" s="541"/>
      <c r="E10" s="542"/>
      <c r="F10" s="551" t="s">
        <v>43</v>
      </c>
      <c r="G10" s="552"/>
      <c r="H10" s="540" t="s">
        <v>0</v>
      </c>
      <c r="I10" s="541"/>
      <c r="J10" s="541"/>
      <c r="K10" s="541"/>
      <c r="L10" s="541"/>
      <c r="M10" s="541"/>
      <c r="N10" s="541"/>
      <c r="O10" s="542"/>
    </row>
    <row r="11" spans="1:16" ht="18.95" customHeight="1">
      <c r="A11" s="543"/>
      <c r="B11" s="544"/>
      <c r="C11" s="544"/>
      <c r="D11" s="544"/>
      <c r="E11" s="545"/>
      <c r="F11" s="549" t="s">
        <v>201</v>
      </c>
      <c r="G11" s="550"/>
      <c r="H11" s="543"/>
      <c r="I11" s="544"/>
      <c r="J11" s="544"/>
      <c r="K11" s="544"/>
      <c r="L11" s="544"/>
      <c r="M11" s="544"/>
      <c r="N11" s="544"/>
      <c r="O11" s="545"/>
    </row>
    <row r="12" spans="1:16" ht="18.95" customHeight="1">
      <c r="A12" s="546"/>
      <c r="B12" s="547"/>
      <c r="C12" s="547"/>
      <c r="D12" s="547"/>
      <c r="E12" s="548"/>
      <c r="F12" s="553" t="s">
        <v>4</v>
      </c>
      <c r="G12" s="554"/>
      <c r="H12" s="546"/>
      <c r="I12" s="547"/>
      <c r="J12" s="547"/>
      <c r="K12" s="547"/>
      <c r="L12" s="547"/>
      <c r="M12" s="547"/>
      <c r="N12" s="547"/>
      <c r="O12" s="548"/>
    </row>
    <row r="13" spans="1:16" ht="20.100000000000001" customHeight="1">
      <c r="A13" s="572" t="s">
        <v>151</v>
      </c>
      <c r="B13" s="573"/>
      <c r="C13" s="573"/>
      <c r="D13" s="573"/>
      <c r="E13" s="573"/>
      <c r="F13" s="568"/>
      <c r="G13" s="569"/>
      <c r="H13" s="212"/>
      <c r="I13" s="211"/>
      <c r="J13" s="211"/>
      <c r="K13" s="211"/>
      <c r="L13" s="211"/>
      <c r="M13" s="211"/>
      <c r="N13" s="211"/>
      <c r="O13" s="210"/>
    </row>
    <row r="14" spans="1:16" ht="20.100000000000001" customHeight="1">
      <c r="A14" s="557" t="s">
        <v>152</v>
      </c>
      <c r="B14" s="558"/>
      <c r="C14" s="558"/>
      <c r="D14" s="558"/>
      <c r="E14" s="558"/>
      <c r="F14" s="570">
        <f>F15+F29</f>
        <v>1436</v>
      </c>
      <c r="G14" s="571"/>
      <c r="H14" s="524" t="s">
        <v>210</v>
      </c>
      <c r="I14" s="525"/>
      <c r="J14" s="525"/>
      <c r="K14" s="525"/>
      <c r="L14" s="525"/>
      <c r="M14" s="525"/>
      <c r="N14" s="525"/>
      <c r="O14" s="526"/>
      <c r="P14" s="209"/>
    </row>
    <row r="15" spans="1:16" ht="20.100000000000001" customHeight="1">
      <c r="A15" s="538" t="s">
        <v>206</v>
      </c>
      <c r="B15" s="539"/>
      <c r="C15" s="539"/>
      <c r="D15" s="539"/>
      <c r="E15" s="539"/>
      <c r="F15" s="555">
        <f>F16+F18</f>
        <v>1436</v>
      </c>
      <c r="G15" s="556"/>
      <c r="H15" s="524" t="s">
        <v>209</v>
      </c>
      <c r="I15" s="525"/>
      <c r="J15" s="525"/>
      <c r="K15" s="525"/>
      <c r="L15" s="525"/>
      <c r="M15" s="525"/>
      <c r="N15" s="525"/>
      <c r="O15" s="526"/>
    </row>
    <row r="16" spans="1:16" ht="20.100000000000001" customHeight="1">
      <c r="A16" s="203"/>
      <c r="B16" s="525" t="s">
        <v>215</v>
      </c>
      <c r="C16" s="525"/>
      <c r="D16" s="525"/>
      <c r="E16" s="526"/>
      <c r="F16" s="533">
        <v>1353</v>
      </c>
      <c r="G16" s="534"/>
      <c r="H16" s="524" t="s">
        <v>235</v>
      </c>
      <c r="I16" s="525"/>
      <c r="J16" s="525"/>
      <c r="K16" s="525"/>
      <c r="L16" s="525"/>
      <c r="M16" s="525"/>
      <c r="N16" s="525"/>
      <c r="O16" s="526"/>
    </row>
    <row r="17" spans="1:23" ht="20.100000000000001" customHeight="1">
      <c r="A17" s="203"/>
      <c r="B17" s="525" t="s">
        <v>216</v>
      </c>
      <c r="C17" s="525"/>
      <c r="D17" s="525"/>
      <c r="E17" s="526"/>
      <c r="F17" s="582"/>
      <c r="G17" s="583"/>
      <c r="H17" s="524" t="s">
        <v>220</v>
      </c>
      <c r="I17" s="525"/>
      <c r="J17" s="525"/>
      <c r="K17" s="525"/>
      <c r="L17" s="525"/>
      <c r="M17" s="525"/>
      <c r="N17" s="525"/>
      <c r="O17" s="526"/>
    </row>
    <row r="18" spans="1:23" ht="20.100000000000001" customHeight="1">
      <c r="A18" s="203"/>
      <c r="B18" s="525" t="s">
        <v>236</v>
      </c>
      <c r="C18" s="525"/>
      <c r="D18" s="525"/>
      <c r="E18" s="525"/>
      <c r="F18" s="235">
        <f>F19+F20+F22+F27</f>
        <v>83</v>
      </c>
      <c r="G18" s="236"/>
      <c r="H18" s="524" t="s">
        <v>224</v>
      </c>
      <c r="I18" s="525"/>
      <c r="J18" s="525"/>
      <c r="K18" s="525"/>
      <c r="L18" s="525"/>
      <c r="M18" s="525"/>
      <c r="N18" s="525"/>
      <c r="O18" s="526"/>
    </row>
    <row r="19" spans="1:23" ht="20.100000000000001" customHeight="1">
      <c r="A19" s="203"/>
      <c r="B19" s="525" t="s">
        <v>219</v>
      </c>
      <c r="C19" s="525"/>
      <c r="D19" s="525"/>
      <c r="E19" s="526"/>
      <c r="F19" s="576">
        <v>0</v>
      </c>
      <c r="G19" s="577"/>
      <c r="H19" s="524" t="s">
        <v>212</v>
      </c>
      <c r="I19" s="525"/>
      <c r="J19" s="525"/>
      <c r="K19" s="525"/>
      <c r="L19" s="525"/>
      <c r="M19" s="525"/>
      <c r="N19" s="525"/>
      <c r="O19" s="526"/>
    </row>
    <row r="20" spans="1:23" ht="20.100000000000001" customHeight="1">
      <c r="A20" s="203"/>
      <c r="B20" s="525" t="s">
        <v>217</v>
      </c>
      <c r="C20" s="525"/>
      <c r="D20" s="525"/>
      <c r="E20" s="526"/>
      <c r="F20" s="576">
        <v>30</v>
      </c>
      <c r="G20" s="577"/>
      <c r="H20" s="530" t="s">
        <v>211</v>
      </c>
      <c r="I20" s="531"/>
      <c r="J20" s="531"/>
      <c r="K20" s="531"/>
      <c r="L20" s="531"/>
      <c r="M20" s="531"/>
      <c r="N20" s="531"/>
      <c r="O20" s="532"/>
      <c r="S20" s="525"/>
      <c r="T20" s="525"/>
      <c r="U20" s="525"/>
      <c r="V20" s="525"/>
      <c r="W20" s="208"/>
    </row>
    <row r="21" spans="1:23" ht="20.100000000000001" customHeight="1">
      <c r="A21" s="203"/>
      <c r="B21" s="584" t="s">
        <v>218</v>
      </c>
      <c r="C21" s="584"/>
      <c r="D21" s="584"/>
      <c r="E21" s="585"/>
      <c r="F21" s="207"/>
      <c r="G21" s="206"/>
      <c r="H21" s="524" t="s">
        <v>225</v>
      </c>
      <c r="I21" s="525"/>
      <c r="J21" s="525"/>
      <c r="K21" s="525"/>
      <c r="L21" s="525"/>
      <c r="M21" s="525"/>
      <c r="N21" s="525"/>
      <c r="O21" s="526"/>
      <c r="S21" s="208"/>
      <c r="T21" s="525"/>
      <c r="U21" s="525"/>
      <c r="V21" s="525"/>
    </row>
    <row r="22" spans="1:23" ht="20.100000000000001" customHeight="1">
      <c r="A22" s="203"/>
      <c r="B22" s="586" t="s">
        <v>222</v>
      </c>
      <c r="C22" s="586"/>
      <c r="D22" s="586"/>
      <c r="E22" s="526"/>
      <c r="F22" s="234">
        <f>+F23+F24</f>
        <v>2</v>
      </c>
      <c r="G22" s="237"/>
      <c r="H22" s="524" t="s">
        <v>226</v>
      </c>
      <c r="I22" s="525"/>
      <c r="J22" s="525"/>
      <c r="K22" s="525"/>
      <c r="L22" s="525"/>
      <c r="M22" s="525"/>
      <c r="N22" s="525"/>
      <c r="O22" s="526"/>
      <c r="S22" s="208"/>
      <c r="T22" s="525"/>
      <c r="U22" s="525"/>
      <c r="V22" s="525"/>
    </row>
    <row r="23" spans="1:23" ht="20.100000000000001" customHeight="1">
      <c r="A23" s="203"/>
      <c r="B23" s="531" t="s">
        <v>223</v>
      </c>
      <c r="C23" s="531"/>
      <c r="D23" s="531"/>
      <c r="E23" s="532"/>
      <c r="F23" s="576">
        <v>2</v>
      </c>
      <c r="G23" s="577"/>
      <c r="H23" s="524" t="s">
        <v>228</v>
      </c>
      <c r="I23" s="525"/>
      <c r="J23" s="525"/>
      <c r="K23" s="525"/>
      <c r="L23" s="525"/>
      <c r="M23" s="525"/>
      <c r="N23" s="525"/>
      <c r="O23" s="526"/>
    </row>
    <row r="24" spans="1:23" ht="20.100000000000001" customHeight="1">
      <c r="A24" s="203"/>
      <c r="B24" s="531" t="s">
        <v>229</v>
      </c>
      <c r="C24" s="531"/>
      <c r="D24" s="531"/>
      <c r="E24" s="532"/>
      <c r="F24" s="205"/>
      <c r="G24" s="204"/>
      <c r="H24" s="524" t="s">
        <v>227</v>
      </c>
      <c r="I24" s="525"/>
      <c r="J24" s="525"/>
      <c r="K24" s="525"/>
      <c r="L24" s="525"/>
      <c r="M24" s="525"/>
      <c r="N24" s="525"/>
      <c r="O24" s="526"/>
    </row>
    <row r="25" spans="1:23" ht="20.100000000000001" customHeight="1">
      <c r="A25" s="203"/>
      <c r="B25" s="525" t="s">
        <v>230</v>
      </c>
      <c r="C25" s="525"/>
      <c r="D25" s="525"/>
      <c r="E25" s="526"/>
      <c r="F25" s="224"/>
      <c r="G25" s="225"/>
      <c r="H25" s="530"/>
      <c r="I25" s="531"/>
      <c r="J25" s="531"/>
      <c r="K25" s="531"/>
      <c r="L25" s="531"/>
      <c r="M25" s="531"/>
      <c r="N25" s="531"/>
      <c r="O25" s="532"/>
    </row>
    <row r="26" spans="1:23" ht="20.100000000000001" customHeight="1">
      <c r="A26" s="203"/>
      <c r="B26" s="531" t="s">
        <v>231</v>
      </c>
      <c r="C26" s="531"/>
      <c r="D26" s="531"/>
      <c r="E26" s="532"/>
      <c r="F26" s="207"/>
      <c r="G26" s="206"/>
      <c r="H26" s="221"/>
      <c r="I26" s="222"/>
      <c r="J26" s="222"/>
      <c r="K26" s="222"/>
      <c r="L26" s="222"/>
      <c r="M26" s="222"/>
      <c r="N26" s="222"/>
      <c r="O26" s="223"/>
    </row>
    <row r="27" spans="1:23" ht="20.100000000000001" customHeight="1">
      <c r="A27" s="203"/>
      <c r="B27" s="525" t="s">
        <v>221</v>
      </c>
      <c r="C27" s="525"/>
      <c r="D27" s="525"/>
      <c r="E27" s="526"/>
      <c r="F27" s="574">
        <v>51</v>
      </c>
      <c r="G27" s="575"/>
      <c r="H27" s="530"/>
      <c r="I27" s="531"/>
      <c r="J27" s="531"/>
      <c r="K27" s="531"/>
      <c r="L27" s="531"/>
      <c r="M27" s="531"/>
      <c r="N27" s="531"/>
      <c r="O27" s="532"/>
    </row>
    <row r="28" spans="1:23" ht="20.100000000000001" customHeight="1">
      <c r="A28" s="203"/>
      <c r="B28" s="531" t="s">
        <v>208</v>
      </c>
      <c r="C28" s="531"/>
      <c r="D28" s="531"/>
      <c r="E28" s="532"/>
      <c r="F28" s="580"/>
      <c r="G28" s="581"/>
      <c r="H28" s="530"/>
      <c r="I28" s="531"/>
      <c r="J28" s="531"/>
      <c r="K28" s="531"/>
      <c r="L28" s="531"/>
      <c r="M28" s="531"/>
      <c r="N28" s="531"/>
      <c r="O28" s="532"/>
    </row>
    <row r="29" spans="1:23" ht="20.100000000000001" customHeight="1">
      <c r="A29" s="535" t="s">
        <v>207</v>
      </c>
      <c r="B29" s="536"/>
      <c r="C29" s="536"/>
      <c r="D29" s="536"/>
      <c r="E29" s="536"/>
      <c r="F29" s="578">
        <v>0</v>
      </c>
      <c r="G29" s="579"/>
      <c r="H29" s="527"/>
      <c r="I29" s="528"/>
      <c r="J29" s="528"/>
      <c r="K29" s="528"/>
      <c r="L29" s="528"/>
      <c r="M29" s="528"/>
      <c r="N29" s="528"/>
      <c r="O29" s="529"/>
    </row>
    <row r="30" spans="1:23" ht="11.25" customHeight="1"/>
    <row r="31" spans="1:23">
      <c r="A31" s="201" t="s">
        <v>547</v>
      </c>
    </row>
  </sheetData>
  <mergeCells count="60">
    <mergeCell ref="F29:G29"/>
    <mergeCell ref="B28:E28"/>
    <mergeCell ref="F28:G28"/>
    <mergeCell ref="B16:E16"/>
    <mergeCell ref="B19:E19"/>
    <mergeCell ref="B17:E17"/>
    <mergeCell ref="F17:G17"/>
    <mergeCell ref="F19:G19"/>
    <mergeCell ref="B20:E20"/>
    <mergeCell ref="B21:E21"/>
    <mergeCell ref="B22:E22"/>
    <mergeCell ref="B24:E24"/>
    <mergeCell ref="S20:V20"/>
    <mergeCell ref="T21:V21"/>
    <mergeCell ref="T22:V22"/>
    <mergeCell ref="B26:E26"/>
    <mergeCell ref="F27:G27"/>
    <mergeCell ref="F23:G23"/>
    <mergeCell ref="F20:G20"/>
    <mergeCell ref="H24:O24"/>
    <mergeCell ref="H21:O21"/>
    <mergeCell ref="H22:O22"/>
    <mergeCell ref="A7:E7"/>
    <mergeCell ref="A8:E8"/>
    <mergeCell ref="A9:E9"/>
    <mergeCell ref="F13:G13"/>
    <mergeCell ref="F14:G14"/>
    <mergeCell ref="A13:E13"/>
    <mergeCell ref="M1:O1"/>
    <mergeCell ref="A15:E15"/>
    <mergeCell ref="H10:O12"/>
    <mergeCell ref="H14:O14"/>
    <mergeCell ref="H15:O15"/>
    <mergeCell ref="A10:E12"/>
    <mergeCell ref="F11:G11"/>
    <mergeCell ref="F10:G10"/>
    <mergeCell ref="F12:G12"/>
    <mergeCell ref="F15:G15"/>
    <mergeCell ref="A14:E14"/>
    <mergeCell ref="A2:O2"/>
    <mergeCell ref="F5:I5"/>
    <mergeCell ref="F6:I6"/>
    <mergeCell ref="J5:O5"/>
    <mergeCell ref="J6:O6"/>
    <mergeCell ref="H16:O16"/>
    <mergeCell ref="H17:O17"/>
    <mergeCell ref="H29:O29"/>
    <mergeCell ref="B18:E18"/>
    <mergeCell ref="H23:O23"/>
    <mergeCell ref="H27:O27"/>
    <mergeCell ref="H28:O28"/>
    <mergeCell ref="H18:O18"/>
    <mergeCell ref="F16:G16"/>
    <mergeCell ref="B27:E27"/>
    <mergeCell ref="B23:E23"/>
    <mergeCell ref="A29:E29"/>
    <mergeCell ref="H19:O19"/>
    <mergeCell ref="H20:O20"/>
    <mergeCell ref="H25:O25"/>
    <mergeCell ref="B25:E25"/>
  </mergeCells>
  <printOptions horizontalCentered="1"/>
  <pageMargins left="0.31496062992125984" right="0.31496062992125984" top="0.15748031496062992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W32"/>
  <sheetViews>
    <sheetView topLeftCell="A13" zoomScale="75" zoomScaleNormal="75" workbookViewId="0">
      <selection activeCell="Q21" sqref="Q21"/>
    </sheetView>
  </sheetViews>
  <sheetFormatPr defaultRowHeight="21"/>
  <cols>
    <col min="1" max="1" width="9.140625" style="201"/>
    <col min="2" max="2" width="6.140625" style="201" customWidth="1"/>
    <col min="3" max="4" width="9.140625" style="201"/>
    <col min="5" max="5" width="23" style="201" customWidth="1"/>
    <col min="6" max="6" width="22.28515625" style="201" customWidth="1"/>
    <col min="7" max="7" width="1.140625" style="201" customWidth="1"/>
    <col min="8" max="8" width="9.140625" style="201"/>
    <col min="9" max="10" width="7.140625" style="201" customWidth="1"/>
    <col min="11" max="11" width="9" style="201" customWidth="1"/>
    <col min="12" max="14" width="7.140625" style="201" customWidth="1"/>
    <col min="15" max="15" width="19.140625" style="201" customWidth="1"/>
    <col min="16" max="16384" width="9.140625" style="201"/>
  </cols>
  <sheetData>
    <row r="1" spans="1:16" ht="20.25" customHeight="1">
      <c r="D1" s="209"/>
      <c r="M1" s="537" t="s">
        <v>214</v>
      </c>
      <c r="N1" s="537"/>
      <c r="O1" s="537"/>
    </row>
    <row r="2" spans="1:16" ht="20.25" customHeight="1">
      <c r="A2" s="559" t="s">
        <v>237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</row>
    <row r="3" spans="1:16" ht="18.75" customHeight="1">
      <c r="A3" s="559" t="s">
        <v>41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</row>
    <row r="4" spans="1:16" ht="18.75" customHeight="1">
      <c r="A4" s="220" t="s">
        <v>42</v>
      </c>
      <c r="D4" s="209"/>
    </row>
    <row r="5" spans="1:16" ht="20.100000000000001" customHeight="1">
      <c r="A5" s="219" t="s">
        <v>53</v>
      </c>
      <c r="B5" s="218"/>
      <c r="C5" s="218"/>
      <c r="D5" s="218"/>
      <c r="E5" s="211"/>
      <c r="F5" s="212" t="s">
        <v>88</v>
      </c>
      <c r="G5" s="211"/>
      <c r="H5" s="211"/>
      <c r="I5" s="211"/>
      <c r="J5" s="211"/>
      <c r="K5" s="211"/>
      <c r="L5" s="211"/>
      <c r="M5" s="211"/>
      <c r="N5" s="211"/>
      <c r="O5" s="210"/>
    </row>
    <row r="6" spans="1:16" ht="20.100000000000001" customHeight="1">
      <c r="A6" s="202" t="s">
        <v>106</v>
      </c>
      <c r="B6" s="217"/>
      <c r="C6" s="217"/>
      <c r="D6" s="216"/>
      <c r="E6" s="208"/>
      <c r="F6" s="530" t="s">
        <v>103</v>
      </c>
      <c r="G6" s="531"/>
      <c r="H6" s="531"/>
      <c r="I6" s="531"/>
      <c r="J6" s="531" t="s">
        <v>105</v>
      </c>
      <c r="K6" s="531"/>
      <c r="L6" s="531"/>
      <c r="M6" s="531"/>
      <c r="N6" s="531"/>
      <c r="O6" s="532"/>
    </row>
    <row r="7" spans="1:16" ht="20.100000000000001" customHeight="1">
      <c r="A7" s="215"/>
      <c r="B7" s="213"/>
      <c r="C7" s="213"/>
      <c r="D7" s="214"/>
      <c r="E7" s="213"/>
      <c r="F7" s="527" t="s">
        <v>104</v>
      </c>
      <c r="G7" s="528"/>
      <c r="H7" s="528"/>
      <c r="I7" s="528"/>
      <c r="J7" s="528" t="s">
        <v>105</v>
      </c>
      <c r="K7" s="528"/>
      <c r="L7" s="528"/>
      <c r="M7" s="528"/>
      <c r="N7" s="528"/>
      <c r="O7" s="529"/>
    </row>
    <row r="8" spans="1:16" ht="20.100000000000001" customHeight="1">
      <c r="A8" s="564" t="s">
        <v>107</v>
      </c>
      <c r="B8" s="565"/>
      <c r="C8" s="565"/>
      <c r="D8" s="565"/>
      <c r="E8" s="565"/>
      <c r="F8" s="211" t="s">
        <v>232</v>
      </c>
      <c r="G8" s="211"/>
      <c r="H8" s="211"/>
      <c r="I8" s="211"/>
      <c r="J8" s="211"/>
      <c r="K8" s="211"/>
      <c r="L8" s="211"/>
      <c r="M8" s="211"/>
      <c r="N8" s="211"/>
      <c r="O8" s="211"/>
    </row>
    <row r="9" spans="1:16" ht="20.100000000000001" customHeight="1">
      <c r="A9" s="530" t="s">
        <v>108</v>
      </c>
      <c r="B9" s="531"/>
      <c r="C9" s="531"/>
      <c r="D9" s="531"/>
      <c r="E9" s="531"/>
      <c r="F9" s="208" t="s">
        <v>233</v>
      </c>
      <c r="G9" s="208"/>
      <c r="H9" s="208"/>
      <c r="I9" s="208"/>
      <c r="J9" s="208"/>
      <c r="K9" s="208"/>
      <c r="L9" s="208"/>
      <c r="M9" s="208"/>
      <c r="N9" s="208"/>
      <c r="O9" s="208"/>
    </row>
    <row r="10" spans="1:16" ht="18.75" customHeight="1">
      <c r="A10" s="566" t="s">
        <v>200</v>
      </c>
      <c r="B10" s="567"/>
      <c r="C10" s="567"/>
      <c r="D10" s="567"/>
      <c r="E10" s="567"/>
      <c r="F10" s="208"/>
      <c r="G10" s="208"/>
      <c r="H10" s="208"/>
      <c r="I10" s="208"/>
      <c r="J10" s="208"/>
      <c r="K10" s="208"/>
      <c r="L10" s="208"/>
      <c r="M10" s="208"/>
      <c r="N10" s="208"/>
      <c r="O10" s="208"/>
    </row>
    <row r="11" spans="1:16" ht="18.95" customHeight="1">
      <c r="A11" s="540" t="s">
        <v>8</v>
      </c>
      <c r="B11" s="541"/>
      <c r="C11" s="541"/>
      <c r="D11" s="541"/>
      <c r="E11" s="542"/>
      <c r="F11" s="551" t="s">
        <v>43</v>
      </c>
      <c r="G11" s="552"/>
      <c r="H11" s="540" t="s">
        <v>0</v>
      </c>
      <c r="I11" s="541"/>
      <c r="J11" s="541"/>
      <c r="K11" s="541"/>
      <c r="L11" s="541"/>
      <c r="M11" s="541"/>
      <c r="N11" s="541"/>
      <c r="O11" s="542"/>
    </row>
    <row r="12" spans="1:16" ht="18.95" customHeight="1">
      <c r="A12" s="543"/>
      <c r="B12" s="544"/>
      <c r="C12" s="544"/>
      <c r="D12" s="544"/>
      <c r="E12" s="545"/>
      <c r="F12" s="549" t="s">
        <v>201</v>
      </c>
      <c r="G12" s="550"/>
      <c r="H12" s="543"/>
      <c r="I12" s="544"/>
      <c r="J12" s="544"/>
      <c r="K12" s="544"/>
      <c r="L12" s="544"/>
      <c r="M12" s="544"/>
      <c r="N12" s="544"/>
      <c r="O12" s="545"/>
    </row>
    <row r="13" spans="1:16" ht="18.95" customHeight="1">
      <c r="A13" s="546"/>
      <c r="B13" s="547"/>
      <c r="C13" s="547"/>
      <c r="D13" s="547"/>
      <c r="E13" s="548"/>
      <c r="F13" s="553" t="s">
        <v>4</v>
      </c>
      <c r="G13" s="554"/>
      <c r="H13" s="546"/>
      <c r="I13" s="547"/>
      <c r="J13" s="547"/>
      <c r="K13" s="547"/>
      <c r="L13" s="547"/>
      <c r="M13" s="547"/>
      <c r="N13" s="547"/>
      <c r="O13" s="548"/>
    </row>
    <row r="14" spans="1:16" ht="20.100000000000001" customHeight="1">
      <c r="A14" s="572" t="s">
        <v>151</v>
      </c>
      <c r="B14" s="573"/>
      <c r="C14" s="573"/>
      <c r="D14" s="573"/>
      <c r="E14" s="573"/>
      <c r="F14" s="568"/>
      <c r="G14" s="569"/>
      <c r="H14" s="212"/>
      <c r="I14" s="211"/>
      <c r="J14" s="211"/>
      <c r="K14" s="211"/>
      <c r="L14" s="211"/>
      <c r="M14" s="211"/>
      <c r="N14" s="211"/>
      <c r="O14" s="210"/>
    </row>
    <row r="15" spans="1:16" ht="20.100000000000001" customHeight="1">
      <c r="A15" s="557" t="s">
        <v>152</v>
      </c>
      <c r="B15" s="558"/>
      <c r="C15" s="558"/>
      <c r="D15" s="558"/>
      <c r="E15" s="558"/>
      <c r="F15" s="570">
        <f>F16+F30</f>
        <v>2337</v>
      </c>
      <c r="G15" s="571"/>
      <c r="H15" s="524" t="s">
        <v>210</v>
      </c>
      <c r="I15" s="525"/>
      <c r="J15" s="525"/>
      <c r="K15" s="525"/>
      <c r="L15" s="525"/>
      <c r="M15" s="525"/>
      <c r="N15" s="525"/>
      <c r="O15" s="526"/>
      <c r="P15" s="209"/>
    </row>
    <row r="16" spans="1:16" ht="20.100000000000001" customHeight="1">
      <c r="A16" s="538" t="s">
        <v>206</v>
      </c>
      <c r="B16" s="539"/>
      <c r="C16" s="539"/>
      <c r="D16" s="539"/>
      <c r="E16" s="539"/>
      <c r="F16" s="555">
        <f>F17+F19</f>
        <v>2337</v>
      </c>
      <c r="G16" s="556"/>
      <c r="H16" s="524" t="s">
        <v>209</v>
      </c>
      <c r="I16" s="525"/>
      <c r="J16" s="525"/>
      <c r="K16" s="525"/>
      <c r="L16" s="525"/>
      <c r="M16" s="525"/>
      <c r="N16" s="525"/>
      <c r="O16" s="526"/>
    </row>
    <row r="17" spans="1:23" ht="20.100000000000001" customHeight="1">
      <c r="A17" s="203"/>
      <c r="B17" s="525" t="s">
        <v>215</v>
      </c>
      <c r="C17" s="525"/>
      <c r="D17" s="525"/>
      <c r="E17" s="526"/>
      <c r="F17" s="533">
        <v>2310</v>
      </c>
      <c r="G17" s="534"/>
      <c r="H17" s="524" t="s">
        <v>234</v>
      </c>
      <c r="I17" s="525"/>
      <c r="J17" s="525"/>
      <c r="K17" s="525"/>
      <c r="L17" s="525"/>
      <c r="M17" s="525"/>
      <c r="N17" s="525"/>
      <c r="O17" s="526"/>
    </row>
    <row r="18" spans="1:23" ht="20.100000000000001" customHeight="1">
      <c r="A18" s="203"/>
      <c r="B18" s="525" t="s">
        <v>216</v>
      </c>
      <c r="C18" s="525"/>
      <c r="D18" s="525"/>
      <c r="E18" s="526"/>
      <c r="F18" s="582"/>
      <c r="G18" s="583"/>
      <c r="H18" s="524" t="s">
        <v>220</v>
      </c>
      <c r="I18" s="525"/>
      <c r="J18" s="525"/>
      <c r="K18" s="525"/>
      <c r="L18" s="525"/>
      <c r="M18" s="525"/>
      <c r="N18" s="525"/>
      <c r="O18" s="526"/>
    </row>
    <row r="19" spans="1:23" ht="20.100000000000001" customHeight="1">
      <c r="A19" s="203"/>
      <c r="B19" s="525" t="s">
        <v>236</v>
      </c>
      <c r="C19" s="525"/>
      <c r="D19" s="525"/>
      <c r="E19" s="525"/>
      <c r="F19" s="235">
        <f>F20+F21+F23+F28</f>
        <v>27</v>
      </c>
      <c r="G19" s="236"/>
      <c r="H19" s="524" t="s">
        <v>224</v>
      </c>
      <c r="I19" s="525"/>
      <c r="J19" s="525"/>
      <c r="K19" s="525"/>
      <c r="L19" s="525"/>
      <c r="M19" s="525"/>
      <c r="N19" s="525"/>
      <c r="O19" s="526"/>
    </row>
    <row r="20" spans="1:23" ht="20.100000000000001" customHeight="1">
      <c r="A20" s="203"/>
      <c r="B20" s="525" t="s">
        <v>219</v>
      </c>
      <c r="C20" s="525"/>
      <c r="D20" s="525"/>
      <c r="E20" s="526"/>
      <c r="F20" s="576">
        <v>0</v>
      </c>
      <c r="G20" s="577"/>
      <c r="H20" s="524" t="s">
        <v>212</v>
      </c>
      <c r="I20" s="525"/>
      <c r="J20" s="525"/>
      <c r="K20" s="525"/>
      <c r="L20" s="525"/>
      <c r="M20" s="525"/>
      <c r="N20" s="525"/>
      <c r="O20" s="526"/>
    </row>
    <row r="21" spans="1:23" ht="20.100000000000001" customHeight="1">
      <c r="A21" s="203"/>
      <c r="B21" s="525" t="s">
        <v>217</v>
      </c>
      <c r="C21" s="525"/>
      <c r="D21" s="525"/>
      <c r="E21" s="526"/>
      <c r="F21" s="576">
        <v>20</v>
      </c>
      <c r="G21" s="577"/>
      <c r="H21" s="530" t="s">
        <v>211</v>
      </c>
      <c r="I21" s="531"/>
      <c r="J21" s="531"/>
      <c r="K21" s="531"/>
      <c r="L21" s="531"/>
      <c r="M21" s="531"/>
      <c r="N21" s="531"/>
      <c r="O21" s="532"/>
      <c r="S21" s="525"/>
      <c r="T21" s="525"/>
      <c r="U21" s="525"/>
      <c r="V21" s="525"/>
      <c r="W21" s="208"/>
    </row>
    <row r="22" spans="1:23" ht="20.100000000000001" customHeight="1">
      <c r="A22" s="203"/>
      <c r="B22" s="584" t="s">
        <v>218</v>
      </c>
      <c r="C22" s="584"/>
      <c r="D22" s="584"/>
      <c r="E22" s="585"/>
      <c r="F22" s="207"/>
      <c r="G22" s="206"/>
      <c r="H22" s="524" t="s">
        <v>225</v>
      </c>
      <c r="I22" s="525"/>
      <c r="J22" s="525"/>
      <c r="K22" s="525"/>
      <c r="L22" s="525"/>
      <c r="M22" s="525"/>
      <c r="N22" s="525"/>
      <c r="O22" s="526"/>
      <c r="S22" s="208"/>
      <c r="T22" s="525"/>
      <c r="U22" s="525"/>
      <c r="V22" s="525"/>
    </row>
    <row r="23" spans="1:23" ht="20.100000000000001" customHeight="1">
      <c r="A23" s="203"/>
      <c r="B23" s="586" t="s">
        <v>222</v>
      </c>
      <c r="C23" s="586"/>
      <c r="D23" s="586"/>
      <c r="E23" s="526"/>
      <c r="F23" s="587">
        <f>+F24+F25</f>
        <v>5</v>
      </c>
      <c r="G23" s="588"/>
      <c r="H23" s="524" t="s">
        <v>226</v>
      </c>
      <c r="I23" s="525"/>
      <c r="J23" s="525"/>
      <c r="K23" s="525"/>
      <c r="L23" s="525"/>
      <c r="M23" s="525"/>
      <c r="N23" s="525"/>
      <c r="O23" s="526"/>
      <c r="S23" s="208"/>
      <c r="T23" s="525"/>
      <c r="U23" s="525"/>
      <c r="V23" s="525"/>
    </row>
    <row r="24" spans="1:23" ht="20.100000000000001" customHeight="1">
      <c r="A24" s="203"/>
      <c r="B24" s="531" t="s">
        <v>223</v>
      </c>
      <c r="C24" s="531"/>
      <c r="D24" s="531"/>
      <c r="E24" s="532"/>
      <c r="F24" s="576">
        <v>5</v>
      </c>
      <c r="G24" s="577"/>
      <c r="H24" s="524" t="s">
        <v>228</v>
      </c>
      <c r="I24" s="525"/>
      <c r="J24" s="525"/>
      <c r="K24" s="525"/>
      <c r="L24" s="525"/>
      <c r="M24" s="525"/>
      <c r="N24" s="525"/>
      <c r="O24" s="526"/>
    </row>
    <row r="25" spans="1:23" ht="20.100000000000001" customHeight="1">
      <c r="A25" s="203"/>
      <c r="B25" s="531" t="s">
        <v>229</v>
      </c>
      <c r="C25" s="531"/>
      <c r="D25" s="531"/>
      <c r="E25" s="532"/>
      <c r="F25" s="576">
        <v>0</v>
      </c>
      <c r="G25" s="577"/>
      <c r="H25" s="524" t="s">
        <v>227</v>
      </c>
      <c r="I25" s="525"/>
      <c r="J25" s="525"/>
      <c r="K25" s="525"/>
      <c r="L25" s="525"/>
      <c r="M25" s="525"/>
      <c r="N25" s="525"/>
      <c r="O25" s="526"/>
    </row>
    <row r="26" spans="1:23" ht="20.100000000000001" customHeight="1">
      <c r="A26" s="203"/>
      <c r="B26" s="525" t="s">
        <v>230</v>
      </c>
      <c r="C26" s="525"/>
      <c r="D26" s="525"/>
      <c r="E26" s="526"/>
      <c r="F26" s="224"/>
      <c r="G26" s="225"/>
      <c r="H26" s="530"/>
      <c r="I26" s="531"/>
      <c r="J26" s="531"/>
      <c r="K26" s="531"/>
      <c r="L26" s="531"/>
      <c r="M26" s="531"/>
      <c r="N26" s="531"/>
      <c r="O26" s="532"/>
    </row>
    <row r="27" spans="1:23" ht="20.100000000000001" customHeight="1">
      <c r="A27" s="203"/>
      <c r="B27" s="531" t="s">
        <v>231</v>
      </c>
      <c r="C27" s="531"/>
      <c r="D27" s="531"/>
      <c r="E27" s="532"/>
      <c r="F27" s="207"/>
      <c r="G27" s="206"/>
      <c r="H27" s="221"/>
      <c r="I27" s="222"/>
      <c r="J27" s="222"/>
      <c r="K27" s="222"/>
      <c r="L27" s="222"/>
      <c r="M27" s="222"/>
      <c r="N27" s="222"/>
      <c r="O27" s="223"/>
    </row>
    <row r="28" spans="1:23" ht="20.100000000000001" customHeight="1">
      <c r="A28" s="203"/>
      <c r="B28" s="525" t="s">
        <v>221</v>
      </c>
      <c r="C28" s="525"/>
      <c r="D28" s="525"/>
      <c r="E28" s="526"/>
      <c r="F28" s="574">
        <v>2</v>
      </c>
      <c r="G28" s="575"/>
      <c r="H28" s="530"/>
      <c r="I28" s="531"/>
      <c r="J28" s="531"/>
      <c r="K28" s="531"/>
      <c r="L28" s="531"/>
      <c r="M28" s="531"/>
      <c r="N28" s="531"/>
      <c r="O28" s="532"/>
    </row>
    <row r="29" spans="1:23" ht="20.100000000000001" customHeight="1">
      <c r="A29" s="203"/>
      <c r="B29" s="531" t="s">
        <v>208</v>
      </c>
      <c r="C29" s="531"/>
      <c r="D29" s="531"/>
      <c r="E29" s="532"/>
      <c r="F29" s="580"/>
      <c r="G29" s="581"/>
      <c r="H29" s="530"/>
      <c r="I29" s="531"/>
      <c r="J29" s="531"/>
      <c r="K29" s="531"/>
      <c r="L29" s="531"/>
      <c r="M29" s="531"/>
      <c r="N29" s="531"/>
      <c r="O29" s="532"/>
    </row>
    <row r="30" spans="1:23" ht="20.100000000000001" customHeight="1">
      <c r="A30" s="535" t="s">
        <v>207</v>
      </c>
      <c r="B30" s="536"/>
      <c r="C30" s="536"/>
      <c r="D30" s="536"/>
      <c r="E30" s="536"/>
      <c r="F30" s="578">
        <v>0</v>
      </c>
      <c r="G30" s="579"/>
      <c r="H30" s="527"/>
      <c r="I30" s="528"/>
      <c r="J30" s="528"/>
      <c r="K30" s="528"/>
      <c r="L30" s="528"/>
      <c r="M30" s="528"/>
      <c r="N30" s="528"/>
      <c r="O30" s="529"/>
    </row>
    <row r="31" spans="1:23" ht="7.5" customHeight="1"/>
    <row r="32" spans="1:23">
      <c r="A32" s="201" t="s">
        <v>138</v>
      </c>
    </row>
  </sheetData>
  <mergeCells count="63">
    <mergeCell ref="M1:O1"/>
    <mergeCell ref="A3:O3"/>
    <mergeCell ref="F6:I6"/>
    <mergeCell ref="J6:O6"/>
    <mergeCell ref="F7:I7"/>
    <mergeCell ref="J7:O7"/>
    <mergeCell ref="A2:O2"/>
    <mergeCell ref="A16:E16"/>
    <mergeCell ref="F16:G16"/>
    <mergeCell ref="H16:O16"/>
    <mergeCell ref="A8:E8"/>
    <mergeCell ref="A9:E9"/>
    <mergeCell ref="A10:E10"/>
    <mergeCell ref="A11:E13"/>
    <mergeCell ref="F11:G11"/>
    <mergeCell ref="H11:O13"/>
    <mergeCell ref="F12:G12"/>
    <mergeCell ref="F13:G13"/>
    <mergeCell ref="A14:E14"/>
    <mergeCell ref="F14:G14"/>
    <mergeCell ref="A15:E15"/>
    <mergeCell ref="F15:G15"/>
    <mergeCell ref="H15:O15"/>
    <mergeCell ref="B17:E17"/>
    <mergeCell ref="F17:G17"/>
    <mergeCell ref="H17:O17"/>
    <mergeCell ref="B18:E18"/>
    <mergeCell ref="F18:G18"/>
    <mergeCell ref="H18:O18"/>
    <mergeCell ref="B19:E19"/>
    <mergeCell ref="H19:O19"/>
    <mergeCell ref="B20:E20"/>
    <mergeCell ref="F20:G20"/>
    <mergeCell ref="H20:O20"/>
    <mergeCell ref="H25:O25"/>
    <mergeCell ref="B26:E26"/>
    <mergeCell ref="H26:O26"/>
    <mergeCell ref="S21:V21"/>
    <mergeCell ref="B22:E22"/>
    <mergeCell ref="H22:O22"/>
    <mergeCell ref="T22:V22"/>
    <mergeCell ref="B23:E23"/>
    <mergeCell ref="H23:O23"/>
    <mergeCell ref="T23:V23"/>
    <mergeCell ref="B21:E21"/>
    <mergeCell ref="F21:G21"/>
    <mergeCell ref="H21:O21"/>
    <mergeCell ref="A30:E30"/>
    <mergeCell ref="F30:G30"/>
    <mergeCell ref="H30:O30"/>
    <mergeCell ref="F23:G23"/>
    <mergeCell ref="F25:G25"/>
    <mergeCell ref="B27:E27"/>
    <mergeCell ref="B28:E28"/>
    <mergeCell ref="F28:G28"/>
    <mergeCell ref="H28:O28"/>
    <mergeCell ref="B29:E29"/>
    <mergeCell ref="F29:G29"/>
    <mergeCell ref="H29:O29"/>
    <mergeCell ref="B24:E24"/>
    <mergeCell ref="F24:G24"/>
    <mergeCell ref="H24:O24"/>
    <mergeCell ref="B25:E25"/>
  </mergeCells>
  <printOptions horizontalCentered="1"/>
  <pageMargins left="0.31496062992125984" right="0.31496062992125984" top="0.15748031496062992" bottom="0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A32" workbookViewId="0">
      <selection sqref="A1:E35"/>
    </sheetView>
  </sheetViews>
  <sheetFormatPr defaultRowHeight="21"/>
  <cols>
    <col min="1" max="1" width="23.42578125" style="36" customWidth="1"/>
    <col min="2" max="2" width="26.28515625" style="36" customWidth="1"/>
    <col min="3" max="3" width="27.7109375" style="36" customWidth="1"/>
    <col min="4" max="4" width="12.7109375" style="39" customWidth="1"/>
    <col min="5" max="5" width="13.85546875" style="39" customWidth="1"/>
    <col min="6" max="16384" width="9.140625" style="36"/>
  </cols>
  <sheetData>
    <row r="1" spans="1:5">
      <c r="D1" s="448" t="s">
        <v>46</v>
      </c>
      <c r="E1" s="448"/>
    </row>
    <row r="2" spans="1:5" ht="23.25" customHeight="1">
      <c r="A2" s="447" t="s">
        <v>23</v>
      </c>
      <c r="B2" s="447"/>
      <c r="C2" s="447"/>
      <c r="D2" s="447"/>
      <c r="E2" s="447"/>
    </row>
    <row r="3" spans="1:5" ht="23.25" customHeight="1">
      <c r="A3" s="447" t="s">
        <v>189</v>
      </c>
      <c r="B3" s="447"/>
      <c r="C3" s="447"/>
      <c r="D3" s="447"/>
      <c r="E3" s="447"/>
    </row>
    <row r="4" spans="1:5" ht="23.25" customHeight="1">
      <c r="A4" s="447" t="str">
        <f>' คปร.1.2ปริมาณงาน '!A3:AB3</f>
        <v>สำนักงานเขตพื้นที่การศึกษาประถมศึกษาพัทลุง  เขต 2</v>
      </c>
      <c r="B4" s="447"/>
      <c r="C4" s="447"/>
      <c r="D4" s="447"/>
      <c r="E4" s="447"/>
    </row>
    <row r="5" spans="1:5" ht="23.25" customHeight="1">
      <c r="A5" s="447"/>
      <c r="B5" s="447"/>
      <c r="C5" s="447"/>
      <c r="D5" s="447"/>
      <c r="E5" s="447"/>
    </row>
    <row r="6" spans="1:5" ht="9.75" customHeight="1">
      <c r="A6" s="39"/>
      <c r="B6" s="39"/>
    </row>
    <row r="7" spans="1:5" s="41" customFormat="1" ht="23.25" customHeight="1">
      <c r="A7" s="593" t="s">
        <v>8</v>
      </c>
      <c r="B7" s="595" t="s">
        <v>5</v>
      </c>
      <c r="C7" s="595" t="s">
        <v>9</v>
      </c>
      <c r="D7" s="595" t="s">
        <v>2</v>
      </c>
      <c r="E7" s="40" t="s">
        <v>11</v>
      </c>
    </row>
    <row r="8" spans="1:5" s="41" customFormat="1" ht="23.25" customHeight="1">
      <c r="A8" s="594"/>
      <c r="B8" s="596"/>
      <c r="C8" s="596"/>
      <c r="D8" s="596"/>
      <c r="E8" s="42" t="s">
        <v>184</v>
      </c>
    </row>
    <row r="9" spans="1:5" s="47" customFormat="1" ht="23.25" customHeight="1">
      <c r="A9" s="158" t="s">
        <v>182</v>
      </c>
      <c r="B9" s="156" t="s">
        <v>180</v>
      </c>
      <c r="C9" s="97" t="s">
        <v>25</v>
      </c>
      <c r="D9" s="152" t="s">
        <v>13</v>
      </c>
      <c r="E9" s="152"/>
    </row>
    <row r="10" spans="1:5" s="47" customFormat="1" ht="23.25" customHeight="1">
      <c r="A10" s="159" t="s">
        <v>33</v>
      </c>
      <c r="B10" s="50"/>
      <c r="C10" s="73" t="s">
        <v>37</v>
      </c>
      <c r="D10" s="46" t="s">
        <v>3</v>
      </c>
      <c r="E10" s="46"/>
    </row>
    <row r="11" spans="1:5" s="47" customFormat="1" ht="23.25" customHeight="1">
      <c r="A11" s="159"/>
      <c r="B11" s="50"/>
      <c r="C11" s="73" t="s">
        <v>38</v>
      </c>
      <c r="D11" s="46" t="s">
        <v>12</v>
      </c>
      <c r="E11" s="46">
        <v>5</v>
      </c>
    </row>
    <row r="12" spans="1:5" s="47" customFormat="1" ht="23.25" customHeight="1">
      <c r="A12" s="160"/>
      <c r="B12" s="154"/>
      <c r="C12" s="73" t="s">
        <v>39</v>
      </c>
      <c r="D12" s="150" t="s">
        <v>30</v>
      </c>
      <c r="E12" s="150"/>
    </row>
    <row r="13" spans="1:5" s="47" customFormat="1" ht="23.25" customHeight="1">
      <c r="A13" s="157"/>
      <c r="B13" s="132"/>
      <c r="C13" s="73" t="s">
        <v>40</v>
      </c>
      <c r="D13" s="46" t="s">
        <v>32</v>
      </c>
      <c r="E13" s="128"/>
    </row>
    <row r="14" spans="1:5" s="47" customFormat="1" ht="23.25" customHeight="1">
      <c r="A14" s="597" t="s">
        <v>4</v>
      </c>
      <c r="B14" s="598"/>
      <c r="C14" s="598"/>
      <c r="D14" s="599"/>
      <c r="E14" s="153">
        <f>SUM(E9:E13)</f>
        <v>5</v>
      </c>
    </row>
    <row r="15" spans="1:5" s="47" customFormat="1" ht="23.25" customHeight="1">
      <c r="A15" s="155"/>
      <c r="B15" s="151" t="s">
        <v>181</v>
      </c>
      <c r="C15" s="44" t="s">
        <v>25</v>
      </c>
      <c r="D15" s="152" t="s">
        <v>13</v>
      </c>
      <c r="E15" s="152"/>
    </row>
    <row r="16" spans="1:5" s="47" customFormat="1" ht="23.25" customHeight="1">
      <c r="A16" s="77"/>
      <c r="B16" s="151"/>
      <c r="C16" s="73" t="s">
        <v>34</v>
      </c>
      <c r="D16" s="46" t="s">
        <v>3</v>
      </c>
      <c r="E16" s="46"/>
    </row>
    <row r="17" spans="1:5" s="47" customFormat="1" ht="23.25" customHeight="1">
      <c r="A17" s="77"/>
      <c r="B17" s="49"/>
      <c r="C17" s="73" t="s">
        <v>35</v>
      </c>
      <c r="D17" s="46" t="s">
        <v>12</v>
      </c>
      <c r="E17" s="46">
        <v>3</v>
      </c>
    </row>
    <row r="18" spans="1:5" s="47" customFormat="1" ht="23.25" customHeight="1">
      <c r="A18" s="77"/>
      <c r="B18" s="49"/>
      <c r="C18" s="99" t="s">
        <v>36</v>
      </c>
      <c r="D18" s="46" t="s">
        <v>30</v>
      </c>
      <c r="E18" s="46"/>
    </row>
    <row r="19" spans="1:5" s="47" customFormat="1" ht="23.25" customHeight="1">
      <c r="A19" s="597" t="s">
        <v>4</v>
      </c>
      <c r="B19" s="598"/>
      <c r="C19" s="598"/>
      <c r="D19" s="599"/>
      <c r="E19" s="153">
        <f>SUM(E15:E18)</f>
        <v>3</v>
      </c>
    </row>
    <row r="20" spans="1:5" ht="23.25" customHeight="1">
      <c r="A20" s="74" t="s">
        <v>183</v>
      </c>
      <c r="B20" s="43" t="s">
        <v>24</v>
      </c>
      <c r="C20" s="78" t="s">
        <v>25</v>
      </c>
      <c r="D20" s="44" t="s">
        <v>7</v>
      </c>
      <c r="E20" s="44"/>
    </row>
    <row r="21" spans="1:5" s="47" customFormat="1" ht="23.25" customHeight="1">
      <c r="A21" s="75" t="s">
        <v>26</v>
      </c>
      <c r="B21" s="45" t="s">
        <v>27</v>
      </c>
      <c r="C21" s="389" t="s">
        <v>25</v>
      </c>
      <c r="D21" s="46" t="s">
        <v>13</v>
      </c>
      <c r="E21" s="390"/>
    </row>
    <row r="22" spans="1:5" s="47" customFormat="1" ht="23.25" customHeight="1">
      <c r="A22" s="76"/>
      <c r="B22" s="48"/>
      <c r="C22" s="73" t="s">
        <v>28</v>
      </c>
      <c r="D22" s="46" t="s">
        <v>3</v>
      </c>
      <c r="E22" s="46">
        <v>21</v>
      </c>
    </row>
    <row r="23" spans="1:5" s="47" customFormat="1" ht="23.25" customHeight="1">
      <c r="A23" s="76"/>
      <c r="B23" s="48"/>
      <c r="C23" s="73" t="s">
        <v>10</v>
      </c>
      <c r="D23" s="46" t="s">
        <v>12</v>
      </c>
      <c r="E23" s="46">
        <v>16</v>
      </c>
    </row>
    <row r="24" spans="1:5" s="47" customFormat="1" ht="23.25" customHeight="1">
      <c r="A24" s="77"/>
      <c r="B24" s="49"/>
      <c r="C24" s="73" t="s">
        <v>29</v>
      </c>
      <c r="D24" s="46" t="s">
        <v>30</v>
      </c>
      <c r="E24" s="46"/>
    </row>
    <row r="25" spans="1:5" s="47" customFormat="1" ht="23.25" customHeight="1">
      <c r="A25" s="147"/>
      <c r="B25" s="148"/>
      <c r="C25" s="149" t="s">
        <v>31</v>
      </c>
      <c r="D25" s="150" t="s">
        <v>32</v>
      </c>
      <c r="E25" s="150"/>
    </row>
    <row r="26" spans="1:5" s="47" customFormat="1" ht="23.25" customHeight="1">
      <c r="A26" s="597" t="s">
        <v>4</v>
      </c>
      <c r="B26" s="598"/>
      <c r="C26" s="598"/>
      <c r="D26" s="599"/>
      <c r="E26" s="153">
        <f>SUM(E20:E25)</f>
        <v>37</v>
      </c>
    </row>
    <row r="27" spans="1:5" s="51" customFormat="1" ht="30" customHeight="1">
      <c r="A27" s="70"/>
      <c r="B27" s="591" t="s">
        <v>179</v>
      </c>
      <c r="C27" s="591"/>
      <c r="D27" s="71"/>
      <c r="E27" s="72">
        <f>+E14+E19+E26</f>
        <v>45</v>
      </c>
    </row>
    <row r="29" spans="1:5">
      <c r="A29" s="36" t="s">
        <v>0</v>
      </c>
      <c r="C29" s="592"/>
      <c r="D29" s="592"/>
    </row>
    <row r="30" spans="1:5">
      <c r="A30" s="36" t="s">
        <v>187</v>
      </c>
      <c r="C30" s="39"/>
    </row>
    <row r="31" spans="1:5">
      <c r="A31" s="36" t="s">
        <v>188</v>
      </c>
      <c r="C31" s="69"/>
      <c r="D31" s="69"/>
    </row>
    <row r="32" spans="1:5">
      <c r="C32" s="590"/>
      <c r="D32" s="590"/>
      <c r="E32" s="590"/>
    </row>
    <row r="33" spans="3:4">
      <c r="C33" s="589"/>
      <c r="D33" s="589"/>
    </row>
  </sheetData>
  <mergeCells count="16">
    <mergeCell ref="D1:E1"/>
    <mergeCell ref="A2:E2"/>
    <mergeCell ref="A3:E3"/>
    <mergeCell ref="A4:E4"/>
    <mergeCell ref="C33:D33"/>
    <mergeCell ref="C32:E32"/>
    <mergeCell ref="B27:C27"/>
    <mergeCell ref="C29:D29"/>
    <mergeCell ref="A5:E5"/>
    <mergeCell ref="A7:A8"/>
    <mergeCell ref="B7:B8"/>
    <mergeCell ref="C7:C8"/>
    <mergeCell ref="D7:D8"/>
    <mergeCell ref="A26:D26"/>
    <mergeCell ref="A19:D19"/>
    <mergeCell ref="A14:D14"/>
  </mergeCells>
  <phoneticPr fontId="1" type="noConversion"/>
  <printOptions horizontalCentered="1"/>
  <pageMargins left="0.15748031496062992" right="0.19685039370078741" top="0.98425196850393704" bottom="0.23622047244094491" header="0.51181102362204722" footer="0.31496062992125984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E33"/>
  <sheetViews>
    <sheetView zoomScale="65" zoomScaleNormal="65" workbookViewId="0">
      <selection activeCell="N3" sqref="N3"/>
    </sheetView>
  </sheetViews>
  <sheetFormatPr defaultRowHeight="21"/>
  <cols>
    <col min="1" max="1" width="23.42578125" style="36" customWidth="1"/>
    <col min="2" max="2" width="26.28515625" style="36" customWidth="1"/>
    <col min="3" max="3" width="27.7109375" style="36" customWidth="1"/>
    <col min="4" max="4" width="12.7109375" style="129" customWidth="1"/>
    <col min="5" max="5" width="13.85546875" style="129" customWidth="1"/>
    <col min="6" max="16384" width="9.140625" style="36"/>
  </cols>
  <sheetData>
    <row r="1" spans="1:5">
      <c r="D1" s="448" t="s">
        <v>46</v>
      </c>
      <c r="E1" s="448"/>
    </row>
    <row r="2" spans="1:5">
      <c r="A2" s="447" t="s">
        <v>237</v>
      </c>
      <c r="B2" s="447"/>
      <c r="C2" s="447"/>
      <c r="D2" s="447"/>
      <c r="E2" s="447"/>
    </row>
    <row r="3" spans="1:5" ht="23.25" customHeight="1">
      <c r="A3" s="447" t="s">
        <v>23</v>
      </c>
      <c r="B3" s="447"/>
      <c r="C3" s="447"/>
      <c r="D3" s="447"/>
      <c r="E3" s="447"/>
    </row>
    <row r="4" spans="1:5" ht="23.25" customHeight="1">
      <c r="A4" s="447" t="s">
        <v>189</v>
      </c>
      <c r="B4" s="447"/>
      <c r="C4" s="447"/>
      <c r="D4" s="447"/>
      <c r="E4" s="447"/>
    </row>
    <row r="5" spans="1:5" ht="23.25" customHeight="1">
      <c r="A5" s="447" t="s">
        <v>140</v>
      </c>
      <c r="B5" s="447"/>
      <c r="C5" s="447"/>
      <c r="D5" s="447"/>
      <c r="E5" s="447"/>
    </row>
    <row r="6" spans="1:5" ht="9.75" customHeight="1">
      <c r="A6" s="129"/>
      <c r="B6" s="129"/>
    </row>
    <row r="7" spans="1:5" s="41" customFormat="1" ht="23.25" customHeight="1">
      <c r="A7" s="593" t="s">
        <v>8</v>
      </c>
      <c r="B7" s="595" t="s">
        <v>5</v>
      </c>
      <c r="C7" s="595" t="s">
        <v>9</v>
      </c>
      <c r="D7" s="595" t="s">
        <v>2</v>
      </c>
      <c r="E7" s="40" t="s">
        <v>11</v>
      </c>
    </row>
    <row r="8" spans="1:5" s="41" customFormat="1" ht="23.25" customHeight="1">
      <c r="A8" s="594"/>
      <c r="B8" s="596"/>
      <c r="C8" s="596"/>
      <c r="D8" s="596"/>
      <c r="E8" s="42" t="s">
        <v>184</v>
      </c>
    </row>
    <row r="9" spans="1:5" s="47" customFormat="1" ht="23.25" customHeight="1">
      <c r="A9" s="158" t="s">
        <v>182</v>
      </c>
      <c r="B9" s="156" t="s">
        <v>180</v>
      </c>
      <c r="C9" s="97" t="s">
        <v>25</v>
      </c>
      <c r="D9" s="152" t="s">
        <v>13</v>
      </c>
      <c r="E9" s="152"/>
    </row>
    <row r="10" spans="1:5" s="47" customFormat="1" ht="23.25" customHeight="1">
      <c r="A10" s="159" t="s">
        <v>33</v>
      </c>
      <c r="B10" s="50"/>
      <c r="C10" s="73" t="s">
        <v>37</v>
      </c>
      <c r="D10" s="46" t="s">
        <v>3</v>
      </c>
      <c r="E10" s="46"/>
    </row>
    <row r="11" spans="1:5" s="47" customFormat="1" ht="23.25" customHeight="1">
      <c r="A11" s="159"/>
      <c r="B11" s="50"/>
      <c r="C11" s="73" t="s">
        <v>38</v>
      </c>
      <c r="D11" s="46" t="s">
        <v>12</v>
      </c>
      <c r="E11" s="46">
        <v>2</v>
      </c>
    </row>
    <row r="12" spans="1:5" s="47" customFormat="1" ht="23.25" customHeight="1">
      <c r="A12" s="160"/>
      <c r="B12" s="154"/>
      <c r="C12" s="73" t="s">
        <v>39</v>
      </c>
      <c r="D12" s="150" t="s">
        <v>30</v>
      </c>
      <c r="E12" s="150"/>
    </row>
    <row r="13" spans="1:5" s="47" customFormat="1" ht="23.25" customHeight="1">
      <c r="A13" s="157"/>
      <c r="B13" s="176"/>
      <c r="C13" s="73" t="s">
        <v>40</v>
      </c>
      <c r="D13" s="46" t="s">
        <v>32</v>
      </c>
      <c r="E13" s="128"/>
    </row>
    <row r="14" spans="1:5" s="47" customFormat="1" ht="20.25" customHeight="1">
      <c r="A14" s="597" t="s">
        <v>4</v>
      </c>
      <c r="B14" s="598"/>
      <c r="C14" s="598"/>
      <c r="D14" s="599"/>
      <c r="E14" s="153">
        <f>SUM(E9:E13)</f>
        <v>2</v>
      </c>
    </row>
    <row r="15" spans="1:5" s="47" customFormat="1" ht="23.25" customHeight="1">
      <c r="A15" s="155"/>
      <c r="B15" s="151" t="s">
        <v>181</v>
      </c>
      <c r="C15" s="44" t="s">
        <v>25</v>
      </c>
      <c r="D15" s="152" t="s">
        <v>13</v>
      </c>
      <c r="E15" s="152"/>
    </row>
    <row r="16" spans="1:5" s="47" customFormat="1" ht="23.25" customHeight="1">
      <c r="A16" s="77"/>
      <c r="B16" s="151"/>
      <c r="C16" s="73" t="s">
        <v>34</v>
      </c>
      <c r="D16" s="46" t="s">
        <v>3</v>
      </c>
      <c r="E16" s="46">
        <v>1</v>
      </c>
    </row>
    <row r="17" spans="1:5" s="47" customFormat="1" ht="23.25" customHeight="1">
      <c r="A17" s="77"/>
      <c r="B17" s="49"/>
      <c r="C17" s="73" t="s">
        <v>35</v>
      </c>
      <c r="D17" s="46" t="s">
        <v>12</v>
      </c>
      <c r="E17" s="46"/>
    </row>
    <row r="18" spans="1:5" s="47" customFormat="1" ht="23.25" customHeight="1">
      <c r="A18" s="77"/>
      <c r="B18" s="49"/>
      <c r="C18" s="99" t="s">
        <v>36</v>
      </c>
      <c r="D18" s="46" t="s">
        <v>30</v>
      </c>
      <c r="E18" s="46"/>
    </row>
    <row r="19" spans="1:5" s="47" customFormat="1" ht="18" customHeight="1">
      <c r="A19" s="597" t="s">
        <v>4</v>
      </c>
      <c r="B19" s="598"/>
      <c r="C19" s="598"/>
      <c r="D19" s="599"/>
      <c r="E19" s="153">
        <f>SUM(E15:E18)</f>
        <v>1</v>
      </c>
    </row>
    <row r="20" spans="1:5" ht="23.25" customHeight="1">
      <c r="A20" s="74" t="s">
        <v>183</v>
      </c>
      <c r="B20" s="43" t="s">
        <v>24</v>
      </c>
      <c r="C20" s="78" t="s">
        <v>25</v>
      </c>
      <c r="D20" s="44" t="s">
        <v>7</v>
      </c>
      <c r="E20" s="44"/>
    </row>
    <row r="21" spans="1:5" s="47" customFormat="1" ht="23.25" customHeight="1">
      <c r="A21" s="75" t="s">
        <v>26</v>
      </c>
      <c r="B21" s="45" t="s">
        <v>27</v>
      </c>
      <c r="C21" s="79" t="s">
        <v>25</v>
      </c>
      <c r="D21" s="46" t="s">
        <v>13</v>
      </c>
      <c r="E21" s="46"/>
    </row>
    <row r="22" spans="1:5" s="47" customFormat="1" ht="23.25" customHeight="1">
      <c r="A22" s="76"/>
      <c r="B22" s="48"/>
      <c r="C22" s="73" t="s">
        <v>28</v>
      </c>
      <c r="D22" s="46" t="s">
        <v>3</v>
      </c>
      <c r="E22" s="46"/>
    </row>
    <row r="23" spans="1:5" s="47" customFormat="1" ht="23.25" customHeight="1">
      <c r="A23" s="76"/>
      <c r="B23" s="48"/>
      <c r="C23" s="73" t="s">
        <v>10</v>
      </c>
      <c r="D23" s="46" t="s">
        <v>12</v>
      </c>
      <c r="E23" s="46">
        <v>2</v>
      </c>
    </row>
    <row r="24" spans="1:5" s="47" customFormat="1" ht="23.25" customHeight="1">
      <c r="A24" s="77"/>
      <c r="B24" s="49"/>
      <c r="C24" s="73" t="s">
        <v>29</v>
      </c>
      <c r="D24" s="46" t="s">
        <v>30</v>
      </c>
      <c r="E24" s="46"/>
    </row>
    <row r="25" spans="1:5" s="47" customFormat="1" ht="23.25" customHeight="1">
      <c r="A25" s="147"/>
      <c r="B25" s="148"/>
      <c r="C25" s="149" t="s">
        <v>31</v>
      </c>
      <c r="D25" s="150" t="s">
        <v>32</v>
      </c>
      <c r="E25" s="150"/>
    </row>
    <row r="26" spans="1:5" s="47" customFormat="1" ht="21.75" customHeight="1">
      <c r="A26" s="597" t="s">
        <v>4</v>
      </c>
      <c r="B26" s="598"/>
      <c r="C26" s="598"/>
      <c r="D26" s="599"/>
      <c r="E26" s="153">
        <f>SUM(E20:E25)</f>
        <v>2</v>
      </c>
    </row>
    <row r="27" spans="1:5" s="51" customFormat="1" ht="30" customHeight="1">
      <c r="A27" s="70"/>
      <c r="B27" s="591" t="s">
        <v>179</v>
      </c>
      <c r="C27" s="591"/>
      <c r="D27" s="71"/>
      <c r="E27" s="72">
        <f>+E14+E19+E26</f>
        <v>5</v>
      </c>
    </row>
    <row r="28" spans="1:5" ht="14.25" customHeight="1"/>
    <row r="29" spans="1:5">
      <c r="A29" s="36" t="s">
        <v>0</v>
      </c>
      <c r="C29" s="592"/>
      <c r="D29" s="592"/>
    </row>
    <row r="30" spans="1:5">
      <c r="A30" s="36" t="s">
        <v>187</v>
      </c>
      <c r="C30" s="129"/>
    </row>
    <row r="31" spans="1:5">
      <c r="A31" s="36" t="s">
        <v>188</v>
      </c>
      <c r="C31" s="69"/>
      <c r="D31" s="69"/>
    </row>
    <row r="32" spans="1:5">
      <c r="C32" s="590"/>
      <c r="D32" s="590"/>
      <c r="E32" s="590"/>
    </row>
    <row r="33" spans="1:4" s="129" customFormat="1">
      <c r="A33" s="36"/>
      <c r="B33" s="36"/>
      <c r="C33" s="589"/>
      <c r="D33" s="589"/>
    </row>
  </sheetData>
  <mergeCells count="16">
    <mergeCell ref="C33:D33"/>
    <mergeCell ref="A14:D14"/>
    <mergeCell ref="A19:D19"/>
    <mergeCell ref="A26:D26"/>
    <mergeCell ref="B27:C27"/>
    <mergeCell ref="C29:D29"/>
    <mergeCell ref="C32:E32"/>
    <mergeCell ref="D1:E1"/>
    <mergeCell ref="A3:E3"/>
    <mergeCell ref="A4:E4"/>
    <mergeCell ref="A5:E5"/>
    <mergeCell ref="A7:A8"/>
    <mergeCell ref="B7:B8"/>
    <mergeCell ref="C7:C8"/>
    <mergeCell ref="D7:D8"/>
    <mergeCell ref="A2:E2"/>
  </mergeCells>
  <printOptions horizontalCentered="1"/>
  <pageMargins left="0.15748031496062992" right="0.19685039370078741" top="0.98425196850393704" bottom="0.23622047244094491" header="0.51181102362204722" footer="0.31496062992125984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CG168"/>
  <sheetViews>
    <sheetView zoomScale="98" zoomScaleNormal="98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F11" sqref="F11"/>
    </sheetView>
  </sheetViews>
  <sheetFormatPr defaultRowHeight="21.75"/>
  <cols>
    <col min="1" max="1" width="4.5703125" style="278" customWidth="1"/>
    <col min="2" max="2" width="19.140625" style="278" customWidth="1"/>
    <col min="3" max="3" width="8.85546875" style="278" customWidth="1"/>
    <col min="4" max="4" width="8.42578125" style="278" hidden="1" customWidth="1"/>
    <col min="5" max="5" width="5.7109375" style="278" customWidth="1"/>
    <col min="6" max="6" width="3.42578125" style="278" customWidth="1"/>
    <col min="7" max="23" width="3.85546875" style="278" customWidth="1"/>
    <col min="24" max="35" width="2.5703125" style="278" customWidth="1"/>
    <col min="36" max="36" width="4.42578125" style="278" customWidth="1"/>
    <col min="37" max="37" width="3.85546875" style="278" customWidth="1"/>
    <col min="38" max="38" width="3.7109375" style="278" customWidth="1"/>
    <col min="39" max="39" width="4.28515625" style="278" customWidth="1"/>
    <col min="40" max="40" width="4.85546875" style="278" customWidth="1"/>
    <col min="41" max="41" width="4" style="278" customWidth="1"/>
    <col min="42" max="42" width="4.85546875" style="278" customWidth="1"/>
    <col min="43" max="43" width="5.140625" style="278" customWidth="1"/>
    <col min="44" max="44" width="4" style="278" customWidth="1"/>
    <col min="45" max="45" width="4.28515625" style="278" customWidth="1"/>
    <col min="46" max="46" width="4.42578125" style="278" customWidth="1"/>
    <col min="47" max="47" width="4.7109375" style="277" customWidth="1"/>
    <col min="48" max="48" width="4" style="278" customWidth="1"/>
    <col min="49" max="49" width="3.85546875" style="278" customWidth="1"/>
    <col min="50" max="50" width="4.42578125" style="278" customWidth="1"/>
    <col min="51" max="51" width="4.140625" style="278" customWidth="1"/>
    <col min="52" max="52" width="4.28515625" style="278" customWidth="1"/>
    <col min="53" max="53" width="4.140625" style="277" customWidth="1"/>
    <col min="54" max="54" width="0.7109375" style="275" customWidth="1"/>
    <col min="55" max="85" width="9.140625" style="276"/>
    <col min="86" max="16384" width="9.140625" style="275"/>
  </cols>
  <sheetData>
    <row r="1" spans="1:85" ht="23.25">
      <c r="AZ1" s="317"/>
      <c r="BA1" s="316" t="s">
        <v>535</v>
      </c>
    </row>
    <row r="2" spans="1:85" ht="29.25">
      <c r="A2" s="600" t="s">
        <v>534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/>
      <c r="AU2" s="600"/>
      <c r="AV2" s="600"/>
      <c r="AW2" s="600"/>
      <c r="AX2" s="600"/>
      <c r="AY2" s="600"/>
      <c r="AZ2" s="600"/>
      <c r="BA2" s="600"/>
    </row>
    <row r="3" spans="1:85" ht="26.25">
      <c r="A3" s="601" t="s">
        <v>533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  <c r="AO3" s="601"/>
      <c r="AP3" s="601"/>
      <c r="AQ3" s="601"/>
      <c r="AR3" s="601"/>
      <c r="AS3" s="601"/>
      <c r="AT3" s="601"/>
      <c r="AU3" s="601"/>
      <c r="AV3" s="601"/>
      <c r="AW3" s="601"/>
      <c r="AX3" s="601"/>
      <c r="AY3" s="601"/>
      <c r="AZ3" s="601"/>
      <c r="BA3" s="601"/>
    </row>
    <row r="4" spans="1:85" ht="23.25" customHeight="1">
      <c r="A4" s="601" t="s">
        <v>532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601"/>
      <c r="AJ4" s="601"/>
      <c r="AK4" s="601"/>
      <c r="AL4" s="601"/>
      <c r="AM4" s="601"/>
      <c r="AN4" s="601"/>
      <c r="AO4" s="601"/>
      <c r="AP4" s="601"/>
      <c r="AQ4" s="601"/>
      <c r="AR4" s="601"/>
      <c r="AS4" s="601"/>
      <c r="AT4" s="601"/>
      <c r="AU4" s="601"/>
      <c r="AV4" s="601"/>
      <c r="AW4" s="601"/>
      <c r="AX4" s="601"/>
      <c r="AY4" s="601"/>
      <c r="AZ4" s="601"/>
      <c r="BA4" s="601"/>
    </row>
    <row r="5" spans="1:85" ht="12.75" customHeight="1"/>
    <row r="6" spans="1:85" s="294" customFormat="1">
      <c r="A6" s="314"/>
      <c r="B6" s="312"/>
      <c r="C6" s="315"/>
      <c r="D6" s="315"/>
      <c r="E6" s="312" t="s">
        <v>531</v>
      </c>
      <c r="F6" s="312"/>
      <c r="G6" s="314" t="s">
        <v>54</v>
      </c>
      <c r="H6" s="602" t="s">
        <v>530</v>
      </c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4"/>
      <c r="AL6" s="602" t="s">
        <v>62</v>
      </c>
      <c r="AM6" s="603"/>
      <c r="AN6" s="603"/>
      <c r="AO6" s="603"/>
      <c r="AP6" s="603"/>
      <c r="AQ6" s="604"/>
      <c r="AR6" s="605" t="s">
        <v>529</v>
      </c>
      <c r="AS6" s="606"/>
      <c r="AT6" s="607"/>
      <c r="AU6" s="313"/>
      <c r="AV6" s="312"/>
      <c r="AW6" s="312" t="s">
        <v>289</v>
      </c>
      <c r="AX6" s="312" t="s">
        <v>289</v>
      </c>
      <c r="AY6" s="312" t="s">
        <v>528</v>
      </c>
      <c r="AZ6" s="311" t="s">
        <v>11</v>
      </c>
      <c r="BA6" s="310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</row>
    <row r="7" spans="1:85" s="294" customFormat="1">
      <c r="A7" s="307" t="s">
        <v>1</v>
      </c>
      <c r="B7" s="304"/>
      <c r="C7" s="295" t="s">
        <v>527</v>
      </c>
      <c r="D7" s="295"/>
      <c r="E7" s="304" t="s">
        <v>526</v>
      </c>
      <c r="F7" s="304" t="s">
        <v>54</v>
      </c>
      <c r="G7" s="307" t="s">
        <v>525</v>
      </c>
      <c r="H7" s="605" t="s">
        <v>524</v>
      </c>
      <c r="I7" s="607"/>
      <c r="J7" s="605" t="s">
        <v>523</v>
      </c>
      <c r="K7" s="607"/>
      <c r="L7" s="605" t="s">
        <v>522</v>
      </c>
      <c r="M7" s="607"/>
      <c r="N7" s="605" t="s">
        <v>521</v>
      </c>
      <c r="O7" s="607"/>
      <c r="P7" s="605" t="s">
        <v>520</v>
      </c>
      <c r="Q7" s="607"/>
      <c r="R7" s="605" t="s">
        <v>519</v>
      </c>
      <c r="S7" s="607"/>
      <c r="T7" s="605" t="s">
        <v>518</v>
      </c>
      <c r="U7" s="607"/>
      <c r="V7" s="605" t="s">
        <v>517</v>
      </c>
      <c r="W7" s="607"/>
      <c r="X7" s="605" t="s">
        <v>516</v>
      </c>
      <c r="Y7" s="607"/>
      <c r="Z7" s="605" t="s">
        <v>515</v>
      </c>
      <c r="AA7" s="607"/>
      <c r="AB7" s="605" t="s">
        <v>514</v>
      </c>
      <c r="AC7" s="607"/>
      <c r="AD7" s="605" t="s">
        <v>513</v>
      </c>
      <c r="AE7" s="607"/>
      <c r="AF7" s="605" t="s">
        <v>512</v>
      </c>
      <c r="AG7" s="607"/>
      <c r="AH7" s="605" t="s">
        <v>511</v>
      </c>
      <c r="AI7" s="607"/>
      <c r="AJ7" s="605" t="s">
        <v>4</v>
      </c>
      <c r="AK7" s="607"/>
      <c r="AL7" s="602" t="s">
        <v>61</v>
      </c>
      <c r="AM7" s="603"/>
      <c r="AN7" s="604"/>
      <c r="AO7" s="602" t="s">
        <v>63</v>
      </c>
      <c r="AP7" s="603"/>
      <c r="AQ7" s="604"/>
      <c r="AR7" s="608"/>
      <c r="AS7" s="609"/>
      <c r="AT7" s="610"/>
      <c r="AU7" s="308" t="s">
        <v>507</v>
      </c>
      <c r="AV7" s="304" t="s">
        <v>289</v>
      </c>
      <c r="AW7" s="304" t="s">
        <v>510</v>
      </c>
      <c r="AX7" s="304" t="s">
        <v>509</v>
      </c>
      <c r="AY7" s="304" t="s">
        <v>497</v>
      </c>
      <c r="AZ7" s="309" t="s">
        <v>508</v>
      </c>
      <c r="BA7" s="308" t="s">
        <v>507</v>
      </c>
      <c r="BC7" s="295"/>
      <c r="BD7" s="295"/>
      <c r="BE7" s="295"/>
      <c r="BF7" s="295"/>
      <c r="BG7" s="295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</row>
    <row r="8" spans="1:85" s="294" customFormat="1">
      <c r="A8" s="307" t="s">
        <v>50</v>
      </c>
      <c r="B8" s="304" t="s">
        <v>506</v>
      </c>
      <c r="C8" s="295" t="s">
        <v>505</v>
      </c>
      <c r="D8" s="295"/>
      <c r="E8" s="304" t="s">
        <v>76</v>
      </c>
      <c r="F8" s="304" t="s">
        <v>55</v>
      </c>
      <c r="G8" s="307" t="s">
        <v>171</v>
      </c>
      <c r="H8" s="608"/>
      <c r="I8" s="610"/>
      <c r="J8" s="608"/>
      <c r="K8" s="610"/>
      <c r="L8" s="608"/>
      <c r="M8" s="610"/>
      <c r="N8" s="608"/>
      <c r="O8" s="610"/>
      <c r="P8" s="608"/>
      <c r="Q8" s="610"/>
      <c r="R8" s="608"/>
      <c r="S8" s="610"/>
      <c r="T8" s="608"/>
      <c r="U8" s="610"/>
      <c r="V8" s="608"/>
      <c r="W8" s="610"/>
      <c r="X8" s="608"/>
      <c r="Y8" s="610"/>
      <c r="Z8" s="608"/>
      <c r="AA8" s="610"/>
      <c r="AB8" s="608"/>
      <c r="AC8" s="610"/>
      <c r="AD8" s="608"/>
      <c r="AE8" s="610"/>
      <c r="AF8" s="608"/>
      <c r="AG8" s="610"/>
      <c r="AH8" s="608"/>
      <c r="AI8" s="610"/>
      <c r="AJ8" s="608"/>
      <c r="AK8" s="610"/>
      <c r="AL8" s="611" t="s">
        <v>59</v>
      </c>
      <c r="AM8" s="295" t="s">
        <v>289</v>
      </c>
      <c r="AN8" s="611" t="s">
        <v>4</v>
      </c>
      <c r="AO8" s="611" t="s">
        <v>59</v>
      </c>
      <c r="AP8" s="295" t="s">
        <v>289</v>
      </c>
      <c r="AQ8" s="611" t="s">
        <v>4</v>
      </c>
      <c r="AR8" s="611" t="s">
        <v>59</v>
      </c>
      <c r="AS8" s="295" t="s">
        <v>289</v>
      </c>
      <c r="AT8" s="611" t="s">
        <v>4</v>
      </c>
      <c r="AU8" s="302" t="s">
        <v>66</v>
      </c>
      <c r="AV8" s="304" t="s">
        <v>504</v>
      </c>
      <c r="AW8" s="304" t="s">
        <v>503</v>
      </c>
      <c r="AX8" s="304" t="s">
        <v>503</v>
      </c>
      <c r="AY8" s="304" t="s">
        <v>5</v>
      </c>
      <c r="AZ8" s="303" t="s">
        <v>502</v>
      </c>
      <c r="BA8" s="302" t="s">
        <v>111</v>
      </c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5"/>
      <c r="BU8" s="295"/>
      <c r="BV8" s="295"/>
      <c r="BW8" s="295"/>
      <c r="BX8" s="295"/>
      <c r="BY8" s="295"/>
      <c r="BZ8" s="295"/>
      <c r="CA8" s="295"/>
      <c r="CB8" s="295"/>
      <c r="CC8" s="295"/>
      <c r="CD8" s="295"/>
      <c r="CE8" s="295"/>
      <c r="CF8" s="295"/>
      <c r="CG8" s="295"/>
    </row>
    <row r="9" spans="1:85" s="294" customFormat="1">
      <c r="A9" s="307"/>
      <c r="B9" s="304"/>
      <c r="C9" s="295"/>
      <c r="D9" s="295"/>
      <c r="E9" s="304" t="s">
        <v>501</v>
      </c>
      <c r="F9" s="304" t="s">
        <v>56</v>
      </c>
      <c r="G9" s="306" t="s">
        <v>500</v>
      </c>
      <c r="H9" s="611" t="s">
        <v>57</v>
      </c>
      <c r="I9" s="611" t="s">
        <v>58</v>
      </c>
      <c r="J9" s="611" t="s">
        <v>57</v>
      </c>
      <c r="K9" s="611" t="s">
        <v>58</v>
      </c>
      <c r="L9" s="611" t="s">
        <v>57</v>
      </c>
      <c r="M9" s="611" t="s">
        <v>58</v>
      </c>
      <c r="N9" s="611" t="s">
        <v>57</v>
      </c>
      <c r="O9" s="611" t="s">
        <v>58</v>
      </c>
      <c r="P9" s="611" t="s">
        <v>57</v>
      </c>
      <c r="Q9" s="611" t="s">
        <v>58</v>
      </c>
      <c r="R9" s="611" t="s">
        <v>57</v>
      </c>
      <c r="S9" s="611" t="s">
        <v>58</v>
      </c>
      <c r="T9" s="611" t="s">
        <v>57</v>
      </c>
      <c r="U9" s="611" t="s">
        <v>58</v>
      </c>
      <c r="V9" s="611" t="s">
        <v>57</v>
      </c>
      <c r="W9" s="611" t="s">
        <v>58</v>
      </c>
      <c r="X9" s="611" t="s">
        <v>57</v>
      </c>
      <c r="Y9" s="611" t="s">
        <v>58</v>
      </c>
      <c r="Z9" s="611" t="s">
        <v>57</v>
      </c>
      <c r="AA9" s="611" t="s">
        <v>58</v>
      </c>
      <c r="AB9" s="611" t="s">
        <v>57</v>
      </c>
      <c r="AC9" s="611" t="s">
        <v>58</v>
      </c>
      <c r="AD9" s="611" t="s">
        <v>57</v>
      </c>
      <c r="AE9" s="611" t="s">
        <v>58</v>
      </c>
      <c r="AF9" s="611" t="s">
        <v>57</v>
      </c>
      <c r="AG9" s="611" t="s">
        <v>58</v>
      </c>
      <c r="AH9" s="611" t="s">
        <v>57</v>
      </c>
      <c r="AI9" s="611" t="s">
        <v>58</v>
      </c>
      <c r="AJ9" s="611" t="s">
        <v>57</v>
      </c>
      <c r="AK9" s="611" t="s">
        <v>58</v>
      </c>
      <c r="AL9" s="612"/>
      <c r="AM9" s="295" t="s">
        <v>499</v>
      </c>
      <c r="AN9" s="612"/>
      <c r="AO9" s="612"/>
      <c r="AP9" s="295" t="s">
        <v>499</v>
      </c>
      <c r="AQ9" s="612"/>
      <c r="AR9" s="612"/>
      <c r="AS9" s="295" t="s">
        <v>499</v>
      </c>
      <c r="AT9" s="612"/>
      <c r="AU9" s="302"/>
      <c r="AV9" s="305" t="s">
        <v>498</v>
      </c>
      <c r="AW9" s="304" t="s">
        <v>497</v>
      </c>
      <c r="AX9" s="304" t="s">
        <v>497</v>
      </c>
      <c r="AY9" s="304" t="s">
        <v>60</v>
      </c>
      <c r="AZ9" s="303" t="s">
        <v>111</v>
      </c>
      <c r="BA9" s="302" t="s">
        <v>66</v>
      </c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</row>
    <row r="10" spans="1:85" s="294" customFormat="1" ht="21" customHeight="1">
      <c r="A10" s="298" t="s">
        <v>51</v>
      </c>
      <c r="B10" s="301"/>
      <c r="C10" s="300"/>
      <c r="D10" s="300"/>
      <c r="E10" s="297" t="s">
        <v>49</v>
      </c>
      <c r="F10" s="297" t="s">
        <v>48</v>
      </c>
      <c r="G10" s="297" t="s">
        <v>47</v>
      </c>
      <c r="H10" s="613"/>
      <c r="I10" s="613"/>
      <c r="J10" s="613"/>
      <c r="K10" s="613"/>
      <c r="L10" s="613"/>
      <c r="M10" s="613"/>
      <c r="N10" s="613"/>
      <c r="O10" s="613"/>
      <c r="P10" s="613"/>
      <c r="Q10" s="613"/>
      <c r="R10" s="613"/>
      <c r="S10" s="613"/>
      <c r="T10" s="613"/>
      <c r="U10" s="613"/>
      <c r="V10" s="613"/>
      <c r="W10" s="613"/>
      <c r="X10" s="613"/>
      <c r="Y10" s="613"/>
      <c r="Z10" s="613"/>
      <c r="AA10" s="613"/>
      <c r="AB10" s="613"/>
      <c r="AC10" s="613"/>
      <c r="AD10" s="613"/>
      <c r="AE10" s="613"/>
      <c r="AF10" s="613"/>
      <c r="AG10" s="613"/>
      <c r="AH10" s="613"/>
      <c r="AI10" s="613"/>
      <c r="AJ10" s="613"/>
      <c r="AK10" s="613"/>
      <c r="AL10" s="297" t="s">
        <v>78</v>
      </c>
      <c r="AM10" s="299" t="s">
        <v>79</v>
      </c>
      <c r="AN10" s="297" t="s">
        <v>80</v>
      </c>
      <c r="AO10" s="299" t="s">
        <v>81</v>
      </c>
      <c r="AP10" s="298" t="s">
        <v>137</v>
      </c>
      <c r="AQ10" s="298" t="s">
        <v>82</v>
      </c>
      <c r="AR10" s="297" t="s">
        <v>83</v>
      </c>
      <c r="AS10" s="298" t="s">
        <v>84</v>
      </c>
      <c r="AT10" s="298" t="s">
        <v>85</v>
      </c>
      <c r="AU10" s="296" t="s">
        <v>73</v>
      </c>
      <c r="AV10" s="297" t="s">
        <v>97</v>
      </c>
      <c r="AW10" s="297" t="s">
        <v>98</v>
      </c>
      <c r="AX10" s="297" t="s">
        <v>144</v>
      </c>
      <c r="AY10" s="297" t="s">
        <v>145</v>
      </c>
      <c r="AZ10" s="297" t="s">
        <v>146</v>
      </c>
      <c r="BA10" s="296" t="s">
        <v>496</v>
      </c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5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/>
    </row>
    <row r="11" spans="1:85" s="287" customFormat="1">
      <c r="A11" s="292">
        <v>43</v>
      </c>
      <c r="B11" s="292" t="s">
        <v>495</v>
      </c>
      <c r="C11" s="292" t="s">
        <v>336</v>
      </c>
      <c r="D11" s="292">
        <v>0</v>
      </c>
      <c r="E11" s="292">
        <v>18</v>
      </c>
      <c r="F11" s="292">
        <v>4</v>
      </c>
      <c r="G11" s="292" t="s">
        <v>150</v>
      </c>
      <c r="H11" s="292">
        <v>13</v>
      </c>
      <c r="I11" s="292">
        <v>1</v>
      </c>
      <c r="J11" s="292">
        <v>13</v>
      </c>
      <c r="K11" s="292">
        <v>1</v>
      </c>
      <c r="L11" s="292">
        <v>16</v>
      </c>
      <c r="M11" s="292">
        <v>1</v>
      </c>
      <c r="N11" s="292">
        <v>12</v>
      </c>
      <c r="O11" s="292">
        <v>1</v>
      </c>
      <c r="P11" s="292">
        <v>23</v>
      </c>
      <c r="Q11" s="292">
        <v>1</v>
      </c>
      <c r="R11" s="292">
        <v>17</v>
      </c>
      <c r="S11" s="292">
        <v>1</v>
      </c>
      <c r="T11" s="292">
        <v>16</v>
      </c>
      <c r="U11" s="292">
        <v>1</v>
      </c>
      <c r="V11" s="292">
        <v>16</v>
      </c>
      <c r="W11" s="292">
        <v>1</v>
      </c>
      <c r="X11" s="292">
        <v>0</v>
      </c>
      <c r="Y11" s="292">
        <v>0</v>
      </c>
      <c r="Z11" s="292">
        <v>0</v>
      </c>
      <c r="AA11" s="292">
        <v>0</v>
      </c>
      <c r="AB11" s="292">
        <v>0</v>
      </c>
      <c r="AC11" s="292">
        <v>0</v>
      </c>
      <c r="AD11" s="292">
        <v>0</v>
      </c>
      <c r="AE11" s="292">
        <v>0</v>
      </c>
      <c r="AF11" s="292">
        <v>0</v>
      </c>
      <c r="AG11" s="292">
        <v>0</v>
      </c>
      <c r="AH11" s="292">
        <v>0</v>
      </c>
      <c r="AI11" s="292">
        <v>0</v>
      </c>
      <c r="AJ11" s="292">
        <v>126</v>
      </c>
      <c r="AK11" s="292">
        <v>8</v>
      </c>
      <c r="AL11" s="292">
        <v>1</v>
      </c>
      <c r="AM11" s="292">
        <v>8</v>
      </c>
      <c r="AN11" s="292">
        <v>9</v>
      </c>
      <c r="AO11" s="292">
        <v>1</v>
      </c>
      <c r="AP11" s="292">
        <v>9</v>
      </c>
      <c r="AQ11" s="292">
        <v>10</v>
      </c>
      <c r="AR11" s="292">
        <v>0</v>
      </c>
      <c r="AS11" s="292">
        <v>-1</v>
      </c>
      <c r="AT11" s="292">
        <v>-1</v>
      </c>
      <c r="AU11" s="291">
        <v>-10</v>
      </c>
      <c r="AV11" s="292">
        <v>1</v>
      </c>
      <c r="AW11" s="292">
        <v>0</v>
      </c>
      <c r="AX11" s="292">
        <v>0</v>
      </c>
      <c r="AY11" s="292">
        <v>0</v>
      </c>
      <c r="AZ11" s="292">
        <v>-2</v>
      </c>
      <c r="BA11" s="291">
        <v>-20</v>
      </c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</row>
    <row r="12" spans="1:85" s="287" customFormat="1">
      <c r="A12" s="292">
        <v>49</v>
      </c>
      <c r="B12" s="292" t="s">
        <v>494</v>
      </c>
      <c r="C12" s="292" t="s">
        <v>337</v>
      </c>
      <c r="D12" s="292">
        <v>0</v>
      </c>
      <c r="E12" s="292">
        <v>44</v>
      </c>
      <c r="F12" s="292">
        <v>4</v>
      </c>
      <c r="G12" s="292" t="s">
        <v>150</v>
      </c>
      <c r="H12" s="292">
        <v>16</v>
      </c>
      <c r="I12" s="292">
        <v>1</v>
      </c>
      <c r="J12" s="292">
        <v>19</v>
      </c>
      <c r="K12" s="292">
        <v>1</v>
      </c>
      <c r="L12" s="292">
        <v>21</v>
      </c>
      <c r="M12" s="292">
        <v>1</v>
      </c>
      <c r="N12" s="292">
        <v>17</v>
      </c>
      <c r="O12" s="292">
        <v>1</v>
      </c>
      <c r="P12" s="292">
        <v>22</v>
      </c>
      <c r="Q12" s="292">
        <v>1</v>
      </c>
      <c r="R12" s="292">
        <v>19</v>
      </c>
      <c r="S12" s="292">
        <v>1</v>
      </c>
      <c r="T12" s="292">
        <v>18</v>
      </c>
      <c r="U12" s="292">
        <v>1</v>
      </c>
      <c r="V12" s="292">
        <v>13</v>
      </c>
      <c r="W12" s="292">
        <v>1</v>
      </c>
      <c r="X12" s="292">
        <v>0</v>
      </c>
      <c r="Y12" s="292">
        <v>0</v>
      </c>
      <c r="Z12" s="292">
        <v>0</v>
      </c>
      <c r="AA12" s="292">
        <v>0</v>
      </c>
      <c r="AB12" s="292">
        <v>0</v>
      </c>
      <c r="AC12" s="292">
        <v>0</v>
      </c>
      <c r="AD12" s="292">
        <v>0</v>
      </c>
      <c r="AE12" s="292">
        <v>0</v>
      </c>
      <c r="AF12" s="292">
        <v>0</v>
      </c>
      <c r="AG12" s="292">
        <v>0</v>
      </c>
      <c r="AH12" s="292">
        <v>0</v>
      </c>
      <c r="AI12" s="292">
        <v>0</v>
      </c>
      <c r="AJ12" s="292">
        <v>145</v>
      </c>
      <c r="AK12" s="292">
        <v>8</v>
      </c>
      <c r="AL12" s="292">
        <v>1</v>
      </c>
      <c r="AM12" s="292">
        <v>9</v>
      </c>
      <c r="AN12" s="292">
        <v>10</v>
      </c>
      <c r="AO12" s="292">
        <v>1</v>
      </c>
      <c r="AP12" s="292">
        <v>9</v>
      </c>
      <c r="AQ12" s="292">
        <v>10</v>
      </c>
      <c r="AR12" s="292">
        <v>0</v>
      </c>
      <c r="AS12" s="292">
        <v>0</v>
      </c>
      <c r="AT12" s="292">
        <v>0</v>
      </c>
      <c r="AU12" s="291">
        <v>0</v>
      </c>
      <c r="AV12" s="292">
        <v>1</v>
      </c>
      <c r="AW12" s="292">
        <v>0</v>
      </c>
      <c r="AX12" s="292">
        <v>0</v>
      </c>
      <c r="AY12" s="292">
        <v>0</v>
      </c>
      <c r="AZ12" s="292">
        <v>-1</v>
      </c>
      <c r="BA12" s="291">
        <v>-10</v>
      </c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</row>
    <row r="13" spans="1:85" s="287" customFormat="1">
      <c r="A13" s="292">
        <v>18</v>
      </c>
      <c r="B13" s="292" t="s">
        <v>493</v>
      </c>
      <c r="C13" s="292" t="s">
        <v>337</v>
      </c>
      <c r="D13" s="292">
        <v>0</v>
      </c>
      <c r="E13" s="292">
        <v>45</v>
      </c>
      <c r="F13" s="292">
        <v>4</v>
      </c>
      <c r="G13" s="292" t="s">
        <v>150</v>
      </c>
      <c r="H13" s="292">
        <v>13</v>
      </c>
      <c r="I13" s="292">
        <v>1</v>
      </c>
      <c r="J13" s="292">
        <v>14</v>
      </c>
      <c r="K13" s="292">
        <v>1</v>
      </c>
      <c r="L13" s="292">
        <v>17</v>
      </c>
      <c r="M13" s="292">
        <v>1</v>
      </c>
      <c r="N13" s="292">
        <v>12</v>
      </c>
      <c r="O13" s="292">
        <v>1</v>
      </c>
      <c r="P13" s="292">
        <v>14</v>
      </c>
      <c r="Q13" s="292">
        <v>1</v>
      </c>
      <c r="R13" s="292">
        <v>8</v>
      </c>
      <c r="S13" s="292">
        <v>1</v>
      </c>
      <c r="T13" s="292">
        <v>16</v>
      </c>
      <c r="U13" s="292">
        <v>1</v>
      </c>
      <c r="V13" s="292">
        <v>12</v>
      </c>
      <c r="W13" s="292">
        <v>1</v>
      </c>
      <c r="X13" s="292">
        <v>0</v>
      </c>
      <c r="Y13" s="292">
        <v>0</v>
      </c>
      <c r="Z13" s="292">
        <v>0</v>
      </c>
      <c r="AA13" s="292">
        <v>0</v>
      </c>
      <c r="AB13" s="292">
        <v>0</v>
      </c>
      <c r="AC13" s="292">
        <v>0</v>
      </c>
      <c r="AD13" s="292">
        <v>0</v>
      </c>
      <c r="AE13" s="292">
        <v>0</v>
      </c>
      <c r="AF13" s="292">
        <v>0</v>
      </c>
      <c r="AG13" s="292">
        <v>0</v>
      </c>
      <c r="AH13" s="292">
        <v>0</v>
      </c>
      <c r="AI13" s="292">
        <v>0</v>
      </c>
      <c r="AJ13" s="292">
        <v>106</v>
      </c>
      <c r="AK13" s="292">
        <v>8</v>
      </c>
      <c r="AL13" s="292">
        <v>1</v>
      </c>
      <c r="AM13" s="292">
        <v>8</v>
      </c>
      <c r="AN13" s="292">
        <v>9</v>
      </c>
      <c r="AO13" s="292">
        <v>1</v>
      </c>
      <c r="AP13" s="292">
        <v>6</v>
      </c>
      <c r="AQ13" s="292">
        <v>7</v>
      </c>
      <c r="AR13" s="292">
        <v>0</v>
      </c>
      <c r="AS13" s="292">
        <v>2</v>
      </c>
      <c r="AT13" s="292">
        <v>2</v>
      </c>
      <c r="AU13" s="291">
        <v>28.571428571428569</v>
      </c>
      <c r="AV13" s="292">
        <v>1</v>
      </c>
      <c r="AW13" s="292">
        <v>0</v>
      </c>
      <c r="AX13" s="292">
        <v>0</v>
      </c>
      <c r="AY13" s="292">
        <v>0</v>
      </c>
      <c r="AZ13" s="292">
        <v>1</v>
      </c>
      <c r="BA13" s="291">
        <v>14.285714285714285</v>
      </c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</row>
    <row r="14" spans="1:85" s="287" customFormat="1">
      <c r="A14" s="292">
        <v>4</v>
      </c>
      <c r="B14" s="292" t="s">
        <v>492</v>
      </c>
      <c r="C14" s="292" t="s">
        <v>339</v>
      </c>
      <c r="D14" s="292">
        <v>0</v>
      </c>
      <c r="E14" s="292">
        <v>15</v>
      </c>
      <c r="F14" s="292">
        <v>4</v>
      </c>
      <c r="G14" s="292" t="s">
        <v>150</v>
      </c>
      <c r="H14" s="292">
        <v>6</v>
      </c>
      <c r="I14" s="292">
        <v>1</v>
      </c>
      <c r="J14" s="292">
        <v>6</v>
      </c>
      <c r="K14" s="292">
        <v>1</v>
      </c>
      <c r="L14" s="292">
        <v>4</v>
      </c>
      <c r="M14" s="292">
        <v>1</v>
      </c>
      <c r="N14" s="292">
        <v>8</v>
      </c>
      <c r="O14" s="292">
        <v>1</v>
      </c>
      <c r="P14" s="292">
        <v>7</v>
      </c>
      <c r="Q14" s="292">
        <v>1</v>
      </c>
      <c r="R14" s="292">
        <v>8</v>
      </c>
      <c r="S14" s="292">
        <v>1</v>
      </c>
      <c r="T14" s="292">
        <v>2</v>
      </c>
      <c r="U14" s="292">
        <v>1</v>
      </c>
      <c r="V14" s="292">
        <v>7</v>
      </c>
      <c r="W14" s="292">
        <v>1</v>
      </c>
      <c r="X14" s="292">
        <v>0</v>
      </c>
      <c r="Y14" s="292">
        <v>0</v>
      </c>
      <c r="Z14" s="292">
        <v>0</v>
      </c>
      <c r="AA14" s="292">
        <v>0</v>
      </c>
      <c r="AB14" s="292">
        <v>0</v>
      </c>
      <c r="AC14" s="292">
        <v>0</v>
      </c>
      <c r="AD14" s="292">
        <v>0</v>
      </c>
      <c r="AE14" s="292">
        <v>0</v>
      </c>
      <c r="AF14" s="292">
        <v>0</v>
      </c>
      <c r="AG14" s="292">
        <v>0</v>
      </c>
      <c r="AH14" s="292">
        <v>0</v>
      </c>
      <c r="AI14" s="292">
        <v>0</v>
      </c>
      <c r="AJ14" s="292">
        <v>48</v>
      </c>
      <c r="AK14" s="292">
        <v>8</v>
      </c>
      <c r="AL14" s="292">
        <v>1</v>
      </c>
      <c r="AM14" s="292">
        <v>4</v>
      </c>
      <c r="AN14" s="292">
        <v>5</v>
      </c>
      <c r="AO14" s="292">
        <v>1</v>
      </c>
      <c r="AP14" s="292">
        <v>3</v>
      </c>
      <c r="AQ14" s="292">
        <v>4</v>
      </c>
      <c r="AR14" s="292">
        <v>0</v>
      </c>
      <c r="AS14" s="292">
        <v>1</v>
      </c>
      <c r="AT14" s="292">
        <v>1</v>
      </c>
      <c r="AU14" s="291">
        <v>25</v>
      </c>
      <c r="AV14" s="292">
        <v>1</v>
      </c>
      <c r="AW14" s="292">
        <v>0</v>
      </c>
      <c r="AX14" s="292">
        <v>0</v>
      </c>
      <c r="AY14" s="292">
        <v>0</v>
      </c>
      <c r="AZ14" s="292">
        <v>0</v>
      </c>
      <c r="BA14" s="291">
        <v>0</v>
      </c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</row>
    <row r="15" spans="1:85" s="287" customFormat="1">
      <c r="A15" s="292">
        <v>17</v>
      </c>
      <c r="B15" s="292" t="s">
        <v>463</v>
      </c>
      <c r="C15" s="292" t="s">
        <v>341</v>
      </c>
      <c r="D15" s="292">
        <v>0</v>
      </c>
      <c r="E15" s="292">
        <v>16</v>
      </c>
      <c r="F15" s="292">
        <v>4</v>
      </c>
      <c r="G15" s="292" t="s">
        <v>150</v>
      </c>
      <c r="H15" s="292">
        <v>0</v>
      </c>
      <c r="I15" s="292">
        <v>0</v>
      </c>
      <c r="J15" s="292">
        <v>0</v>
      </c>
      <c r="K15" s="292">
        <v>0</v>
      </c>
      <c r="L15" s="292">
        <v>9</v>
      </c>
      <c r="M15" s="292">
        <v>1</v>
      </c>
      <c r="N15" s="292">
        <v>16</v>
      </c>
      <c r="O15" s="292">
        <v>1</v>
      </c>
      <c r="P15" s="292">
        <v>12</v>
      </c>
      <c r="Q15" s="292">
        <v>1</v>
      </c>
      <c r="R15" s="292">
        <v>15</v>
      </c>
      <c r="S15" s="292">
        <v>1</v>
      </c>
      <c r="T15" s="292">
        <v>13</v>
      </c>
      <c r="U15" s="292">
        <v>1</v>
      </c>
      <c r="V15" s="292">
        <v>12</v>
      </c>
      <c r="W15" s="292">
        <v>1</v>
      </c>
      <c r="X15" s="292">
        <v>0</v>
      </c>
      <c r="Y15" s="292">
        <v>0</v>
      </c>
      <c r="Z15" s="292">
        <v>0</v>
      </c>
      <c r="AA15" s="292">
        <v>0</v>
      </c>
      <c r="AB15" s="292">
        <v>0</v>
      </c>
      <c r="AC15" s="292">
        <v>0</v>
      </c>
      <c r="AD15" s="292">
        <v>0</v>
      </c>
      <c r="AE15" s="292">
        <v>0</v>
      </c>
      <c r="AF15" s="292">
        <v>0</v>
      </c>
      <c r="AG15" s="292">
        <v>0</v>
      </c>
      <c r="AH15" s="292">
        <v>0</v>
      </c>
      <c r="AI15" s="292">
        <v>0</v>
      </c>
      <c r="AJ15" s="292">
        <v>77</v>
      </c>
      <c r="AK15" s="292">
        <v>6</v>
      </c>
      <c r="AL15" s="292">
        <v>1</v>
      </c>
      <c r="AM15" s="292">
        <v>5</v>
      </c>
      <c r="AN15" s="292">
        <v>6</v>
      </c>
      <c r="AO15" s="292">
        <v>1</v>
      </c>
      <c r="AP15" s="292">
        <v>4</v>
      </c>
      <c r="AQ15" s="292">
        <v>5</v>
      </c>
      <c r="AR15" s="292">
        <v>0</v>
      </c>
      <c r="AS15" s="292">
        <v>1</v>
      </c>
      <c r="AT15" s="292">
        <v>1</v>
      </c>
      <c r="AU15" s="291">
        <v>20</v>
      </c>
      <c r="AV15" s="292">
        <v>2</v>
      </c>
      <c r="AW15" s="292">
        <v>0</v>
      </c>
      <c r="AX15" s="292">
        <v>0</v>
      </c>
      <c r="AY15" s="292">
        <v>0</v>
      </c>
      <c r="AZ15" s="292">
        <v>-1</v>
      </c>
      <c r="BA15" s="291">
        <v>-20</v>
      </c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</row>
    <row r="16" spans="1:85" s="287" customFormat="1">
      <c r="A16" s="292">
        <v>116</v>
      </c>
      <c r="B16" s="318" t="s">
        <v>478</v>
      </c>
      <c r="C16" s="292" t="s">
        <v>338</v>
      </c>
      <c r="D16" s="292">
        <v>0</v>
      </c>
      <c r="E16" s="292">
        <v>15</v>
      </c>
      <c r="F16" s="292">
        <v>4</v>
      </c>
      <c r="G16" s="292" t="s">
        <v>150</v>
      </c>
      <c r="H16" s="292">
        <v>35</v>
      </c>
      <c r="I16" s="292">
        <v>1</v>
      </c>
      <c r="J16" s="292">
        <v>37</v>
      </c>
      <c r="K16" s="292">
        <v>1</v>
      </c>
      <c r="L16" s="292">
        <v>45</v>
      </c>
      <c r="M16" s="292">
        <v>1</v>
      </c>
      <c r="N16" s="292">
        <v>30</v>
      </c>
      <c r="O16" s="292">
        <v>1</v>
      </c>
      <c r="P16" s="292">
        <v>31</v>
      </c>
      <c r="Q16" s="292">
        <v>1</v>
      </c>
      <c r="R16" s="292">
        <v>28</v>
      </c>
      <c r="S16" s="292">
        <v>1</v>
      </c>
      <c r="T16" s="292">
        <v>35</v>
      </c>
      <c r="U16" s="292">
        <v>1</v>
      </c>
      <c r="V16" s="292">
        <v>27</v>
      </c>
      <c r="W16" s="292">
        <v>1</v>
      </c>
      <c r="X16" s="292">
        <v>30</v>
      </c>
      <c r="Y16" s="292">
        <v>1</v>
      </c>
      <c r="Z16" s="292">
        <v>29</v>
      </c>
      <c r="AA16" s="292">
        <v>1</v>
      </c>
      <c r="AB16" s="292">
        <v>20</v>
      </c>
      <c r="AC16" s="292">
        <v>1</v>
      </c>
      <c r="AD16" s="292">
        <v>0</v>
      </c>
      <c r="AE16" s="292">
        <v>0</v>
      </c>
      <c r="AF16" s="292">
        <v>0</v>
      </c>
      <c r="AG16" s="292">
        <v>0</v>
      </c>
      <c r="AH16" s="292">
        <v>0</v>
      </c>
      <c r="AI16" s="292">
        <v>0</v>
      </c>
      <c r="AJ16" s="292">
        <v>347</v>
      </c>
      <c r="AK16" s="292">
        <v>11</v>
      </c>
      <c r="AL16" s="292">
        <v>3</v>
      </c>
      <c r="AM16" s="292">
        <v>19</v>
      </c>
      <c r="AN16" s="292">
        <v>22</v>
      </c>
      <c r="AO16" s="292">
        <v>1</v>
      </c>
      <c r="AP16" s="292">
        <v>17</v>
      </c>
      <c r="AQ16" s="292">
        <v>18</v>
      </c>
      <c r="AR16" s="292">
        <v>2</v>
      </c>
      <c r="AS16" s="292">
        <v>2</v>
      </c>
      <c r="AT16" s="292">
        <v>4</v>
      </c>
      <c r="AU16" s="291">
        <v>22.222222222222221</v>
      </c>
      <c r="AV16" s="292">
        <v>2</v>
      </c>
      <c r="AW16" s="292">
        <v>0</v>
      </c>
      <c r="AX16" s="292">
        <v>0</v>
      </c>
      <c r="AY16" s="292">
        <v>0</v>
      </c>
      <c r="AZ16" s="292">
        <v>2</v>
      </c>
      <c r="BA16" s="291">
        <v>11.111111111111111</v>
      </c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</row>
    <row r="17" spans="1:85" s="287" customFormat="1">
      <c r="A17" s="292">
        <v>92</v>
      </c>
      <c r="B17" s="292" t="s">
        <v>403</v>
      </c>
      <c r="C17" s="292" t="s">
        <v>339</v>
      </c>
      <c r="D17" s="292">
        <v>0</v>
      </c>
      <c r="E17" s="292">
        <v>13</v>
      </c>
      <c r="F17" s="292">
        <v>1</v>
      </c>
      <c r="G17" s="292" t="s">
        <v>150</v>
      </c>
      <c r="H17" s="292">
        <v>22</v>
      </c>
      <c r="I17" s="292">
        <v>1</v>
      </c>
      <c r="J17" s="292">
        <v>26</v>
      </c>
      <c r="K17" s="292">
        <v>1</v>
      </c>
      <c r="L17" s="292">
        <v>24</v>
      </c>
      <c r="M17" s="292">
        <v>1</v>
      </c>
      <c r="N17" s="292">
        <v>58</v>
      </c>
      <c r="O17" s="292">
        <v>2</v>
      </c>
      <c r="P17" s="292">
        <v>34</v>
      </c>
      <c r="Q17" s="292">
        <v>1</v>
      </c>
      <c r="R17" s="292">
        <v>46</v>
      </c>
      <c r="S17" s="292">
        <v>1</v>
      </c>
      <c r="T17" s="292">
        <v>32</v>
      </c>
      <c r="U17" s="292">
        <v>1</v>
      </c>
      <c r="V17" s="292">
        <v>35</v>
      </c>
      <c r="W17" s="292">
        <v>1</v>
      </c>
      <c r="X17" s="292">
        <v>0</v>
      </c>
      <c r="Y17" s="292">
        <v>0</v>
      </c>
      <c r="Z17" s="292">
        <v>0</v>
      </c>
      <c r="AA17" s="292">
        <v>0</v>
      </c>
      <c r="AB17" s="292">
        <v>0</v>
      </c>
      <c r="AC17" s="292">
        <v>0</v>
      </c>
      <c r="AD17" s="292">
        <v>0</v>
      </c>
      <c r="AE17" s="292">
        <v>0</v>
      </c>
      <c r="AF17" s="292">
        <v>0</v>
      </c>
      <c r="AG17" s="292">
        <v>0</v>
      </c>
      <c r="AH17" s="292">
        <v>0</v>
      </c>
      <c r="AI17" s="292">
        <v>0</v>
      </c>
      <c r="AJ17" s="292">
        <v>277</v>
      </c>
      <c r="AK17" s="292">
        <v>9</v>
      </c>
      <c r="AL17" s="292">
        <v>2</v>
      </c>
      <c r="AM17" s="292">
        <v>16</v>
      </c>
      <c r="AN17" s="292">
        <v>18</v>
      </c>
      <c r="AO17" s="292">
        <v>1</v>
      </c>
      <c r="AP17" s="292">
        <v>12</v>
      </c>
      <c r="AQ17" s="292">
        <v>13</v>
      </c>
      <c r="AR17" s="292">
        <v>1</v>
      </c>
      <c r="AS17" s="292">
        <v>4</v>
      </c>
      <c r="AT17" s="292">
        <v>5</v>
      </c>
      <c r="AU17" s="291">
        <v>38.461538461538467</v>
      </c>
      <c r="AV17" s="292">
        <v>2</v>
      </c>
      <c r="AW17" s="292">
        <v>0</v>
      </c>
      <c r="AX17" s="292">
        <v>0</v>
      </c>
      <c r="AY17" s="292">
        <v>0</v>
      </c>
      <c r="AZ17" s="292">
        <v>3</v>
      </c>
      <c r="BA17" s="291">
        <v>23.076923076923077</v>
      </c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</row>
    <row r="18" spans="1:85" s="287" customFormat="1">
      <c r="A18" s="292">
        <v>88</v>
      </c>
      <c r="B18" s="292" t="s">
        <v>491</v>
      </c>
      <c r="C18" s="292" t="s">
        <v>340</v>
      </c>
      <c r="D18" s="292">
        <v>0</v>
      </c>
      <c r="E18" s="292">
        <v>23</v>
      </c>
      <c r="F18" s="292">
        <v>4</v>
      </c>
      <c r="G18" s="292" t="s">
        <v>150</v>
      </c>
      <c r="H18" s="292">
        <v>45</v>
      </c>
      <c r="I18" s="292">
        <v>2</v>
      </c>
      <c r="J18" s="292">
        <v>36</v>
      </c>
      <c r="K18" s="292">
        <v>1</v>
      </c>
      <c r="L18" s="292">
        <v>28</v>
      </c>
      <c r="M18" s="292">
        <v>1</v>
      </c>
      <c r="N18" s="292">
        <v>38</v>
      </c>
      <c r="O18" s="292">
        <v>1</v>
      </c>
      <c r="P18" s="292">
        <v>36</v>
      </c>
      <c r="Q18" s="292">
        <v>1</v>
      </c>
      <c r="R18" s="292">
        <v>45</v>
      </c>
      <c r="S18" s="292">
        <v>1</v>
      </c>
      <c r="T18" s="292">
        <v>48</v>
      </c>
      <c r="U18" s="292">
        <v>1</v>
      </c>
      <c r="V18" s="292">
        <v>35</v>
      </c>
      <c r="W18" s="292">
        <v>1</v>
      </c>
      <c r="X18" s="292">
        <v>0</v>
      </c>
      <c r="Y18" s="292">
        <v>0</v>
      </c>
      <c r="Z18" s="292">
        <v>0</v>
      </c>
      <c r="AA18" s="292">
        <v>0</v>
      </c>
      <c r="AB18" s="292">
        <v>0</v>
      </c>
      <c r="AC18" s="292">
        <v>0</v>
      </c>
      <c r="AD18" s="292">
        <v>0</v>
      </c>
      <c r="AE18" s="292">
        <v>0</v>
      </c>
      <c r="AF18" s="292">
        <v>0</v>
      </c>
      <c r="AG18" s="292">
        <v>0</v>
      </c>
      <c r="AH18" s="292">
        <v>0</v>
      </c>
      <c r="AI18" s="292">
        <v>0</v>
      </c>
      <c r="AJ18" s="292">
        <v>311</v>
      </c>
      <c r="AK18" s="292">
        <v>9</v>
      </c>
      <c r="AL18" s="292">
        <v>2</v>
      </c>
      <c r="AM18" s="292">
        <v>12</v>
      </c>
      <c r="AN18" s="292">
        <v>14</v>
      </c>
      <c r="AO18" s="292">
        <v>1</v>
      </c>
      <c r="AP18" s="292">
        <v>13</v>
      </c>
      <c r="AQ18" s="292">
        <v>14</v>
      </c>
      <c r="AR18" s="292">
        <v>1</v>
      </c>
      <c r="AS18" s="292">
        <v>-1</v>
      </c>
      <c r="AT18" s="292">
        <v>0</v>
      </c>
      <c r="AU18" s="291">
        <v>0</v>
      </c>
      <c r="AV18" s="292">
        <v>1</v>
      </c>
      <c r="AW18" s="292">
        <v>0</v>
      </c>
      <c r="AX18" s="292">
        <v>0</v>
      </c>
      <c r="AY18" s="292">
        <v>0</v>
      </c>
      <c r="AZ18" s="292">
        <v>-1</v>
      </c>
      <c r="BA18" s="291">
        <v>-7.1428571428571423</v>
      </c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</row>
    <row r="19" spans="1:85" s="287" customFormat="1">
      <c r="A19" s="292">
        <v>107</v>
      </c>
      <c r="B19" s="318" t="s">
        <v>490</v>
      </c>
      <c r="C19" s="292" t="s">
        <v>336</v>
      </c>
      <c r="D19" s="292">
        <v>0</v>
      </c>
      <c r="E19" s="292">
        <v>25</v>
      </c>
      <c r="F19" s="292">
        <v>4</v>
      </c>
      <c r="G19" s="292" t="s">
        <v>150</v>
      </c>
      <c r="H19" s="292">
        <v>8</v>
      </c>
      <c r="I19" s="292">
        <v>1</v>
      </c>
      <c r="J19" s="292">
        <v>5</v>
      </c>
      <c r="K19" s="292">
        <v>1</v>
      </c>
      <c r="L19" s="292">
        <v>3</v>
      </c>
      <c r="M19" s="292">
        <v>1</v>
      </c>
      <c r="N19" s="292">
        <v>6</v>
      </c>
      <c r="O19" s="292">
        <v>1</v>
      </c>
      <c r="P19" s="292">
        <v>19</v>
      </c>
      <c r="Q19" s="292">
        <v>1</v>
      </c>
      <c r="R19" s="292">
        <v>19</v>
      </c>
      <c r="S19" s="292">
        <v>1</v>
      </c>
      <c r="T19" s="292">
        <v>21</v>
      </c>
      <c r="U19" s="292">
        <v>1</v>
      </c>
      <c r="V19" s="292">
        <v>22</v>
      </c>
      <c r="W19" s="292">
        <v>1</v>
      </c>
      <c r="X19" s="292">
        <v>12</v>
      </c>
      <c r="Y19" s="292">
        <v>1</v>
      </c>
      <c r="Z19" s="292">
        <v>19</v>
      </c>
      <c r="AA19" s="292">
        <v>1</v>
      </c>
      <c r="AB19" s="292">
        <v>15</v>
      </c>
      <c r="AC19" s="292">
        <v>1</v>
      </c>
      <c r="AD19" s="292">
        <v>0</v>
      </c>
      <c r="AE19" s="292">
        <v>0</v>
      </c>
      <c r="AF19" s="292">
        <v>0</v>
      </c>
      <c r="AG19" s="292">
        <v>0</v>
      </c>
      <c r="AH19" s="292">
        <v>0</v>
      </c>
      <c r="AI19" s="292">
        <v>0</v>
      </c>
      <c r="AJ19" s="292">
        <v>149</v>
      </c>
      <c r="AK19" s="292">
        <v>11</v>
      </c>
      <c r="AL19" s="292">
        <v>1</v>
      </c>
      <c r="AM19" s="292">
        <v>16</v>
      </c>
      <c r="AN19" s="292">
        <v>17</v>
      </c>
      <c r="AO19" s="292">
        <v>1</v>
      </c>
      <c r="AP19" s="292">
        <v>14</v>
      </c>
      <c r="AQ19" s="292">
        <v>15</v>
      </c>
      <c r="AR19" s="292">
        <v>0</v>
      </c>
      <c r="AS19" s="292">
        <v>2</v>
      </c>
      <c r="AT19" s="292">
        <v>2</v>
      </c>
      <c r="AU19" s="291">
        <v>13.333333333333334</v>
      </c>
      <c r="AV19" s="292">
        <v>2</v>
      </c>
      <c r="AW19" s="292">
        <v>0</v>
      </c>
      <c r="AX19" s="292">
        <v>0</v>
      </c>
      <c r="AY19" s="292">
        <v>0</v>
      </c>
      <c r="AZ19" s="292">
        <v>0</v>
      </c>
      <c r="BA19" s="291">
        <v>0</v>
      </c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</row>
    <row r="20" spans="1:85" s="287" customFormat="1">
      <c r="A20" s="292">
        <v>107</v>
      </c>
      <c r="B20" s="318" t="s">
        <v>490</v>
      </c>
      <c r="C20" s="292" t="s">
        <v>336</v>
      </c>
      <c r="D20" s="292">
        <v>0</v>
      </c>
      <c r="E20" s="292">
        <v>25</v>
      </c>
      <c r="F20" s="292">
        <v>4</v>
      </c>
      <c r="G20" s="292" t="s">
        <v>150</v>
      </c>
      <c r="H20" s="292">
        <v>8</v>
      </c>
      <c r="I20" s="292">
        <v>1</v>
      </c>
      <c r="J20" s="292">
        <v>5</v>
      </c>
      <c r="K20" s="292">
        <v>1</v>
      </c>
      <c r="L20" s="292">
        <v>3</v>
      </c>
      <c r="M20" s="292">
        <v>1</v>
      </c>
      <c r="N20" s="292">
        <v>6</v>
      </c>
      <c r="O20" s="292">
        <v>1</v>
      </c>
      <c r="P20" s="292">
        <v>19</v>
      </c>
      <c r="Q20" s="292">
        <v>1</v>
      </c>
      <c r="R20" s="292">
        <v>19</v>
      </c>
      <c r="S20" s="292">
        <v>1</v>
      </c>
      <c r="T20" s="292">
        <v>21</v>
      </c>
      <c r="U20" s="292">
        <v>1</v>
      </c>
      <c r="V20" s="292">
        <v>22</v>
      </c>
      <c r="W20" s="292">
        <v>1</v>
      </c>
      <c r="X20" s="292">
        <v>12</v>
      </c>
      <c r="Y20" s="292">
        <v>1</v>
      </c>
      <c r="Z20" s="292">
        <v>19</v>
      </c>
      <c r="AA20" s="292">
        <v>1</v>
      </c>
      <c r="AB20" s="292">
        <v>15</v>
      </c>
      <c r="AC20" s="292">
        <v>1</v>
      </c>
      <c r="AD20" s="292">
        <v>0</v>
      </c>
      <c r="AE20" s="292">
        <v>0</v>
      </c>
      <c r="AF20" s="292">
        <v>0</v>
      </c>
      <c r="AG20" s="292">
        <v>0</v>
      </c>
      <c r="AH20" s="292">
        <v>0</v>
      </c>
      <c r="AI20" s="292">
        <v>0</v>
      </c>
      <c r="AJ20" s="292">
        <v>149</v>
      </c>
      <c r="AK20" s="292">
        <v>11</v>
      </c>
      <c r="AL20" s="292">
        <v>1</v>
      </c>
      <c r="AM20" s="292">
        <v>16</v>
      </c>
      <c r="AN20" s="292">
        <v>17</v>
      </c>
      <c r="AO20" s="292">
        <v>1</v>
      </c>
      <c r="AP20" s="292">
        <v>14</v>
      </c>
      <c r="AQ20" s="292">
        <v>15</v>
      </c>
      <c r="AR20" s="292">
        <v>0</v>
      </c>
      <c r="AS20" s="292">
        <v>2</v>
      </c>
      <c r="AT20" s="292">
        <v>2</v>
      </c>
      <c r="AU20" s="291">
        <v>13.333333333333334</v>
      </c>
      <c r="AV20" s="292">
        <v>2</v>
      </c>
      <c r="AW20" s="292">
        <v>0</v>
      </c>
      <c r="AX20" s="292">
        <v>0</v>
      </c>
      <c r="AY20" s="292">
        <v>0</v>
      </c>
      <c r="AZ20" s="292">
        <v>0</v>
      </c>
      <c r="BA20" s="291">
        <v>0</v>
      </c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</row>
    <row r="21" spans="1:85" s="287" customFormat="1">
      <c r="A21" s="292">
        <v>33</v>
      </c>
      <c r="B21" s="292" t="s">
        <v>489</v>
      </c>
      <c r="C21" s="292" t="s">
        <v>336</v>
      </c>
      <c r="D21" s="292">
        <v>0</v>
      </c>
      <c r="E21" s="292">
        <v>10</v>
      </c>
      <c r="F21" s="292">
        <v>4</v>
      </c>
      <c r="G21" s="292" t="s">
        <v>150</v>
      </c>
      <c r="H21" s="292">
        <v>17</v>
      </c>
      <c r="I21" s="292">
        <v>1</v>
      </c>
      <c r="J21" s="292">
        <v>7</v>
      </c>
      <c r="K21" s="292">
        <v>1</v>
      </c>
      <c r="L21" s="292">
        <v>27</v>
      </c>
      <c r="M21" s="292">
        <v>1</v>
      </c>
      <c r="N21" s="292">
        <v>17</v>
      </c>
      <c r="O21" s="292">
        <v>1</v>
      </c>
      <c r="P21" s="292">
        <v>10</v>
      </c>
      <c r="Q21" s="292">
        <v>1</v>
      </c>
      <c r="R21" s="292">
        <v>11</v>
      </c>
      <c r="S21" s="292">
        <v>1</v>
      </c>
      <c r="T21" s="292">
        <v>12</v>
      </c>
      <c r="U21" s="292">
        <v>1</v>
      </c>
      <c r="V21" s="292">
        <v>14</v>
      </c>
      <c r="W21" s="292">
        <v>1</v>
      </c>
      <c r="X21" s="292">
        <v>0</v>
      </c>
      <c r="Y21" s="292">
        <v>0</v>
      </c>
      <c r="Z21" s="292">
        <v>0</v>
      </c>
      <c r="AA21" s="292">
        <v>0</v>
      </c>
      <c r="AB21" s="292">
        <v>0</v>
      </c>
      <c r="AC21" s="292">
        <v>0</v>
      </c>
      <c r="AD21" s="292">
        <v>0</v>
      </c>
      <c r="AE21" s="292">
        <v>0</v>
      </c>
      <c r="AF21" s="292">
        <v>0</v>
      </c>
      <c r="AG21" s="292">
        <v>0</v>
      </c>
      <c r="AH21" s="292">
        <v>0</v>
      </c>
      <c r="AI21" s="292">
        <v>0</v>
      </c>
      <c r="AJ21" s="292">
        <v>115</v>
      </c>
      <c r="AK21" s="292">
        <v>8</v>
      </c>
      <c r="AL21" s="292">
        <v>1</v>
      </c>
      <c r="AM21" s="292">
        <v>10</v>
      </c>
      <c r="AN21" s="292">
        <v>11</v>
      </c>
      <c r="AO21" s="292">
        <v>1</v>
      </c>
      <c r="AP21" s="292">
        <v>6</v>
      </c>
      <c r="AQ21" s="292">
        <v>7</v>
      </c>
      <c r="AR21" s="292">
        <v>0</v>
      </c>
      <c r="AS21" s="292">
        <v>4</v>
      </c>
      <c r="AT21" s="292">
        <v>4</v>
      </c>
      <c r="AU21" s="291">
        <v>57.142857142857139</v>
      </c>
      <c r="AV21" s="292">
        <v>1</v>
      </c>
      <c r="AW21" s="292">
        <v>0</v>
      </c>
      <c r="AX21" s="292">
        <v>0</v>
      </c>
      <c r="AY21" s="292">
        <v>0</v>
      </c>
      <c r="AZ21" s="292">
        <v>3</v>
      </c>
      <c r="BA21" s="291">
        <v>42.857142857142854</v>
      </c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</row>
    <row r="22" spans="1:85" s="287" customFormat="1">
      <c r="A22" s="292">
        <v>5</v>
      </c>
      <c r="B22" s="292" t="s">
        <v>488</v>
      </c>
      <c r="C22" s="292" t="s">
        <v>336</v>
      </c>
      <c r="D22" s="292">
        <v>0</v>
      </c>
      <c r="E22" s="292">
        <v>30</v>
      </c>
      <c r="F22" s="292">
        <v>1</v>
      </c>
      <c r="G22" s="292" t="s">
        <v>150</v>
      </c>
      <c r="H22" s="292">
        <v>5</v>
      </c>
      <c r="I22" s="292">
        <v>1</v>
      </c>
      <c r="J22" s="292">
        <v>9</v>
      </c>
      <c r="K22" s="292">
        <v>1</v>
      </c>
      <c r="L22" s="292">
        <v>3</v>
      </c>
      <c r="M22" s="292">
        <v>1</v>
      </c>
      <c r="N22" s="292">
        <v>7</v>
      </c>
      <c r="O22" s="292">
        <v>1</v>
      </c>
      <c r="P22" s="292">
        <v>5</v>
      </c>
      <c r="Q22" s="292">
        <v>1</v>
      </c>
      <c r="R22" s="292">
        <v>7</v>
      </c>
      <c r="S22" s="292">
        <v>1</v>
      </c>
      <c r="T22" s="292">
        <v>10</v>
      </c>
      <c r="U22" s="292">
        <v>1</v>
      </c>
      <c r="V22" s="292">
        <v>9</v>
      </c>
      <c r="W22" s="292">
        <v>1</v>
      </c>
      <c r="X22" s="292">
        <v>0</v>
      </c>
      <c r="Y22" s="292">
        <v>0</v>
      </c>
      <c r="Z22" s="292">
        <v>0</v>
      </c>
      <c r="AA22" s="292">
        <v>0</v>
      </c>
      <c r="AB22" s="292">
        <v>0</v>
      </c>
      <c r="AC22" s="292">
        <v>0</v>
      </c>
      <c r="AD22" s="292">
        <v>0</v>
      </c>
      <c r="AE22" s="292">
        <v>0</v>
      </c>
      <c r="AF22" s="292">
        <v>0</v>
      </c>
      <c r="AG22" s="292">
        <v>0</v>
      </c>
      <c r="AH22" s="292">
        <v>0</v>
      </c>
      <c r="AI22" s="292">
        <v>0</v>
      </c>
      <c r="AJ22" s="292">
        <v>55</v>
      </c>
      <c r="AK22" s="292">
        <v>8</v>
      </c>
      <c r="AL22" s="292">
        <v>1</v>
      </c>
      <c r="AM22" s="292">
        <v>4</v>
      </c>
      <c r="AN22" s="292">
        <v>5</v>
      </c>
      <c r="AO22" s="292">
        <v>1</v>
      </c>
      <c r="AP22" s="292">
        <v>3</v>
      </c>
      <c r="AQ22" s="292">
        <v>4</v>
      </c>
      <c r="AR22" s="292">
        <v>0</v>
      </c>
      <c r="AS22" s="292">
        <v>1</v>
      </c>
      <c r="AT22" s="292">
        <v>1</v>
      </c>
      <c r="AU22" s="291">
        <v>25</v>
      </c>
      <c r="AV22" s="292">
        <v>1</v>
      </c>
      <c r="AW22" s="292">
        <v>0</v>
      </c>
      <c r="AX22" s="292">
        <v>0</v>
      </c>
      <c r="AY22" s="292">
        <v>0</v>
      </c>
      <c r="AZ22" s="292">
        <v>0</v>
      </c>
      <c r="BA22" s="291">
        <v>0</v>
      </c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</row>
    <row r="23" spans="1:85" s="287" customFormat="1">
      <c r="A23" s="292">
        <v>16</v>
      </c>
      <c r="B23" s="292" t="s">
        <v>487</v>
      </c>
      <c r="C23" s="292" t="s">
        <v>336</v>
      </c>
      <c r="D23" s="292">
        <v>0</v>
      </c>
      <c r="E23" s="292">
        <v>25</v>
      </c>
      <c r="F23" s="292">
        <v>1</v>
      </c>
      <c r="G23" s="292" t="s">
        <v>150</v>
      </c>
      <c r="H23" s="292">
        <v>5</v>
      </c>
      <c r="I23" s="292">
        <v>1</v>
      </c>
      <c r="J23" s="292">
        <v>4</v>
      </c>
      <c r="K23" s="292">
        <v>1</v>
      </c>
      <c r="L23" s="292">
        <v>7</v>
      </c>
      <c r="M23" s="292">
        <v>1</v>
      </c>
      <c r="N23" s="292">
        <v>9</v>
      </c>
      <c r="O23" s="292">
        <v>1</v>
      </c>
      <c r="P23" s="292">
        <v>9</v>
      </c>
      <c r="Q23" s="292">
        <v>1</v>
      </c>
      <c r="R23" s="292">
        <v>11</v>
      </c>
      <c r="S23" s="292">
        <v>1</v>
      </c>
      <c r="T23" s="292">
        <v>6</v>
      </c>
      <c r="U23" s="292">
        <v>1</v>
      </c>
      <c r="V23" s="292">
        <v>7</v>
      </c>
      <c r="W23" s="292">
        <v>1</v>
      </c>
      <c r="X23" s="292">
        <v>0</v>
      </c>
      <c r="Y23" s="292">
        <v>0</v>
      </c>
      <c r="Z23" s="292">
        <v>0</v>
      </c>
      <c r="AA23" s="292">
        <v>0</v>
      </c>
      <c r="AB23" s="292">
        <v>0</v>
      </c>
      <c r="AC23" s="292">
        <v>0</v>
      </c>
      <c r="AD23" s="292">
        <v>0</v>
      </c>
      <c r="AE23" s="292">
        <v>0</v>
      </c>
      <c r="AF23" s="292">
        <v>0</v>
      </c>
      <c r="AG23" s="292">
        <v>0</v>
      </c>
      <c r="AH23" s="292">
        <v>0</v>
      </c>
      <c r="AI23" s="292">
        <v>0</v>
      </c>
      <c r="AJ23" s="292">
        <v>58</v>
      </c>
      <c r="AK23" s="292">
        <v>8</v>
      </c>
      <c r="AL23" s="292">
        <v>1</v>
      </c>
      <c r="AM23" s="292">
        <v>12</v>
      </c>
      <c r="AN23" s="292">
        <v>13</v>
      </c>
      <c r="AO23" s="292">
        <v>1</v>
      </c>
      <c r="AP23" s="292">
        <v>3</v>
      </c>
      <c r="AQ23" s="292">
        <v>4</v>
      </c>
      <c r="AR23" s="292">
        <v>0</v>
      </c>
      <c r="AS23" s="292">
        <v>9</v>
      </c>
      <c r="AT23" s="292">
        <v>9</v>
      </c>
      <c r="AU23" s="291">
        <v>225</v>
      </c>
      <c r="AV23" s="292">
        <v>1</v>
      </c>
      <c r="AW23" s="292">
        <v>0</v>
      </c>
      <c r="AX23" s="292">
        <v>0</v>
      </c>
      <c r="AY23" s="292">
        <v>0</v>
      </c>
      <c r="AZ23" s="292">
        <v>8</v>
      </c>
      <c r="BA23" s="291">
        <v>200</v>
      </c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</row>
    <row r="24" spans="1:85" s="287" customFormat="1">
      <c r="A24" s="292">
        <v>110</v>
      </c>
      <c r="B24" s="318" t="s">
        <v>486</v>
      </c>
      <c r="C24" s="292" t="s">
        <v>336</v>
      </c>
      <c r="D24" s="292">
        <v>0</v>
      </c>
      <c r="E24" s="292">
        <v>21</v>
      </c>
      <c r="F24" s="292">
        <v>4</v>
      </c>
      <c r="G24" s="292" t="s">
        <v>150</v>
      </c>
      <c r="H24" s="292">
        <v>12</v>
      </c>
      <c r="I24" s="292">
        <v>1</v>
      </c>
      <c r="J24" s="292">
        <v>17</v>
      </c>
      <c r="K24" s="292">
        <v>1</v>
      </c>
      <c r="L24" s="292">
        <v>12</v>
      </c>
      <c r="M24" s="292">
        <v>1</v>
      </c>
      <c r="N24" s="292">
        <v>15</v>
      </c>
      <c r="O24" s="292">
        <v>1</v>
      </c>
      <c r="P24" s="292">
        <v>18</v>
      </c>
      <c r="Q24" s="292">
        <v>1</v>
      </c>
      <c r="R24" s="292">
        <v>19</v>
      </c>
      <c r="S24" s="292">
        <v>1</v>
      </c>
      <c r="T24" s="292">
        <v>10</v>
      </c>
      <c r="U24" s="292">
        <v>1</v>
      </c>
      <c r="V24" s="292">
        <v>17</v>
      </c>
      <c r="W24" s="292">
        <v>1</v>
      </c>
      <c r="X24" s="292">
        <v>7</v>
      </c>
      <c r="Y24" s="292">
        <v>1</v>
      </c>
      <c r="Z24" s="292">
        <v>0</v>
      </c>
      <c r="AA24" s="292">
        <v>0</v>
      </c>
      <c r="AB24" s="292">
        <v>17</v>
      </c>
      <c r="AC24" s="292">
        <v>1</v>
      </c>
      <c r="AD24" s="292">
        <v>0</v>
      </c>
      <c r="AE24" s="292">
        <v>0</v>
      </c>
      <c r="AF24" s="292">
        <v>0</v>
      </c>
      <c r="AG24" s="292">
        <v>0</v>
      </c>
      <c r="AH24" s="292">
        <v>0</v>
      </c>
      <c r="AI24" s="292">
        <v>0</v>
      </c>
      <c r="AJ24" s="292">
        <v>144</v>
      </c>
      <c r="AK24" s="292">
        <v>10</v>
      </c>
      <c r="AL24" s="292">
        <v>1</v>
      </c>
      <c r="AM24" s="292">
        <v>15</v>
      </c>
      <c r="AN24" s="292">
        <v>16</v>
      </c>
      <c r="AO24" s="292">
        <v>1</v>
      </c>
      <c r="AP24" s="292">
        <v>12</v>
      </c>
      <c r="AQ24" s="292">
        <v>13</v>
      </c>
      <c r="AR24" s="292">
        <v>0</v>
      </c>
      <c r="AS24" s="292">
        <v>3</v>
      </c>
      <c r="AT24" s="292">
        <v>3</v>
      </c>
      <c r="AU24" s="291">
        <v>23.076923076923077</v>
      </c>
      <c r="AV24" s="292">
        <v>1</v>
      </c>
      <c r="AW24" s="292">
        <v>0</v>
      </c>
      <c r="AX24" s="292">
        <v>0</v>
      </c>
      <c r="AY24" s="292">
        <v>0</v>
      </c>
      <c r="AZ24" s="292">
        <v>2</v>
      </c>
      <c r="BA24" s="291">
        <v>15.384615384615385</v>
      </c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</row>
    <row r="25" spans="1:85" s="287" customFormat="1">
      <c r="A25" s="292">
        <v>110</v>
      </c>
      <c r="B25" s="318" t="s">
        <v>486</v>
      </c>
      <c r="C25" s="292" t="s">
        <v>336</v>
      </c>
      <c r="D25" s="292">
        <v>0</v>
      </c>
      <c r="E25" s="292">
        <v>21</v>
      </c>
      <c r="F25" s="292">
        <v>4</v>
      </c>
      <c r="G25" s="292" t="s">
        <v>150</v>
      </c>
      <c r="H25" s="292">
        <v>12</v>
      </c>
      <c r="I25" s="292">
        <v>1</v>
      </c>
      <c r="J25" s="292">
        <v>17</v>
      </c>
      <c r="K25" s="292">
        <v>1</v>
      </c>
      <c r="L25" s="292">
        <v>12</v>
      </c>
      <c r="M25" s="292">
        <v>1</v>
      </c>
      <c r="N25" s="292">
        <v>15</v>
      </c>
      <c r="O25" s="292">
        <v>1</v>
      </c>
      <c r="P25" s="292">
        <v>18</v>
      </c>
      <c r="Q25" s="292">
        <v>1</v>
      </c>
      <c r="R25" s="292">
        <v>19</v>
      </c>
      <c r="S25" s="292">
        <v>1</v>
      </c>
      <c r="T25" s="292">
        <v>10</v>
      </c>
      <c r="U25" s="292">
        <v>1</v>
      </c>
      <c r="V25" s="292">
        <v>17</v>
      </c>
      <c r="W25" s="292">
        <v>1</v>
      </c>
      <c r="X25" s="292">
        <v>7</v>
      </c>
      <c r="Y25" s="292">
        <v>1</v>
      </c>
      <c r="Z25" s="292">
        <v>0</v>
      </c>
      <c r="AA25" s="292">
        <v>0</v>
      </c>
      <c r="AB25" s="292">
        <v>17</v>
      </c>
      <c r="AC25" s="292">
        <v>1</v>
      </c>
      <c r="AD25" s="292">
        <v>0</v>
      </c>
      <c r="AE25" s="292">
        <v>0</v>
      </c>
      <c r="AF25" s="292">
        <v>0</v>
      </c>
      <c r="AG25" s="292">
        <v>0</v>
      </c>
      <c r="AH25" s="292">
        <v>0</v>
      </c>
      <c r="AI25" s="292">
        <v>0</v>
      </c>
      <c r="AJ25" s="292">
        <v>144</v>
      </c>
      <c r="AK25" s="292">
        <v>10</v>
      </c>
      <c r="AL25" s="292">
        <v>1</v>
      </c>
      <c r="AM25" s="292">
        <v>15</v>
      </c>
      <c r="AN25" s="292">
        <v>16</v>
      </c>
      <c r="AO25" s="292">
        <v>1</v>
      </c>
      <c r="AP25" s="292">
        <v>12</v>
      </c>
      <c r="AQ25" s="292">
        <v>13</v>
      </c>
      <c r="AR25" s="292">
        <v>0</v>
      </c>
      <c r="AS25" s="292">
        <v>3</v>
      </c>
      <c r="AT25" s="292">
        <v>3</v>
      </c>
      <c r="AU25" s="291">
        <v>23.076923076923077</v>
      </c>
      <c r="AV25" s="292">
        <v>1</v>
      </c>
      <c r="AW25" s="292">
        <v>0</v>
      </c>
      <c r="AX25" s="292">
        <v>0</v>
      </c>
      <c r="AY25" s="292">
        <v>0</v>
      </c>
      <c r="AZ25" s="292">
        <v>2</v>
      </c>
      <c r="BA25" s="291">
        <v>15.384615384615385</v>
      </c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</row>
    <row r="26" spans="1:85" s="287" customFormat="1">
      <c r="A26" s="292">
        <v>54</v>
      </c>
      <c r="B26" s="292" t="s">
        <v>337</v>
      </c>
      <c r="C26" s="292" t="s">
        <v>337</v>
      </c>
      <c r="D26" s="292">
        <v>0</v>
      </c>
      <c r="E26" s="292">
        <v>46</v>
      </c>
      <c r="F26" s="292">
        <v>1</v>
      </c>
      <c r="G26" s="292" t="s">
        <v>150</v>
      </c>
      <c r="H26" s="292">
        <v>6</v>
      </c>
      <c r="I26" s="292">
        <v>1</v>
      </c>
      <c r="J26" s="292">
        <v>14</v>
      </c>
      <c r="K26" s="292">
        <v>1</v>
      </c>
      <c r="L26" s="292">
        <v>12</v>
      </c>
      <c r="M26" s="292">
        <v>1</v>
      </c>
      <c r="N26" s="292">
        <v>20</v>
      </c>
      <c r="O26" s="292">
        <v>1</v>
      </c>
      <c r="P26" s="292">
        <v>16</v>
      </c>
      <c r="Q26" s="292">
        <v>1</v>
      </c>
      <c r="R26" s="292">
        <v>19</v>
      </c>
      <c r="S26" s="292">
        <v>1</v>
      </c>
      <c r="T26" s="292">
        <v>16</v>
      </c>
      <c r="U26" s="292">
        <v>1</v>
      </c>
      <c r="V26" s="292">
        <v>19</v>
      </c>
      <c r="W26" s="292">
        <v>1</v>
      </c>
      <c r="X26" s="292">
        <v>0</v>
      </c>
      <c r="Y26" s="292">
        <v>0</v>
      </c>
      <c r="Z26" s="292">
        <v>0</v>
      </c>
      <c r="AA26" s="292">
        <v>0</v>
      </c>
      <c r="AB26" s="292">
        <v>0</v>
      </c>
      <c r="AC26" s="292">
        <v>0</v>
      </c>
      <c r="AD26" s="292">
        <v>0</v>
      </c>
      <c r="AE26" s="292">
        <v>0</v>
      </c>
      <c r="AF26" s="292">
        <v>0</v>
      </c>
      <c r="AG26" s="292">
        <v>0</v>
      </c>
      <c r="AH26" s="292">
        <v>0</v>
      </c>
      <c r="AI26" s="292">
        <v>0</v>
      </c>
      <c r="AJ26" s="292">
        <v>122</v>
      </c>
      <c r="AK26" s="292">
        <v>8</v>
      </c>
      <c r="AL26" s="292">
        <v>1</v>
      </c>
      <c r="AM26" s="292">
        <v>9</v>
      </c>
      <c r="AN26" s="292">
        <v>10</v>
      </c>
      <c r="AO26" s="292">
        <v>1</v>
      </c>
      <c r="AP26" s="292">
        <v>8</v>
      </c>
      <c r="AQ26" s="292">
        <v>9</v>
      </c>
      <c r="AR26" s="292">
        <v>0</v>
      </c>
      <c r="AS26" s="292">
        <v>1</v>
      </c>
      <c r="AT26" s="292">
        <v>1</v>
      </c>
      <c r="AU26" s="291">
        <v>11.111111111111111</v>
      </c>
      <c r="AV26" s="292">
        <v>1</v>
      </c>
      <c r="AW26" s="292">
        <v>0</v>
      </c>
      <c r="AX26" s="292">
        <v>0</v>
      </c>
      <c r="AY26" s="292">
        <v>0</v>
      </c>
      <c r="AZ26" s="292">
        <v>0</v>
      </c>
      <c r="BA26" s="291">
        <v>0</v>
      </c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</row>
    <row r="27" spans="1:85" s="287" customFormat="1">
      <c r="A27" s="292">
        <v>105</v>
      </c>
      <c r="B27" s="318" t="s">
        <v>485</v>
      </c>
      <c r="C27" s="292" t="s">
        <v>337</v>
      </c>
      <c r="D27" s="292">
        <v>0</v>
      </c>
      <c r="E27" s="292">
        <v>36</v>
      </c>
      <c r="F27" s="292">
        <v>4</v>
      </c>
      <c r="G27" s="292" t="s">
        <v>150</v>
      </c>
      <c r="H27" s="292">
        <v>9</v>
      </c>
      <c r="I27" s="292">
        <v>1</v>
      </c>
      <c r="J27" s="292">
        <v>13</v>
      </c>
      <c r="K27" s="292">
        <v>1</v>
      </c>
      <c r="L27" s="292">
        <v>21</v>
      </c>
      <c r="M27" s="292">
        <v>1</v>
      </c>
      <c r="N27" s="292">
        <v>15</v>
      </c>
      <c r="O27" s="292">
        <v>1</v>
      </c>
      <c r="P27" s="292">
        <v>14</v>
      </c>
      <c r="Q27" s="292">
        <v>1</v>
      </c>
      <c r="R27" s="292">
        <v>14</v>
      </c>
      <c r="S27" s="292">
        <v>1</v>
      </c>
      <c r="T27" s="292">
        <v>7</v>
      </c>
      <c r="U27" s="292">
        <v>1</v>
      </c>
      <c r="V27" s="292">
        <v>22</v>
      </c>
      <c r="W27" s="292">
        <v>1</v>
      </c>
      <c r="X27" s="292">
        <v>5</v>
      </c>
      <c r="Y27" s="292">
        <v>1</v>
      </c>
      <c r="Z27" s="292">
        <v>2</v>
      </c>
      <c r="AA27" s="292">
        <v>1</v>
      </c>
      <c r="AB27" s="292">
        <v>12</v>
      </c>
      <c r="AC27" s="292">
        <v>1</v>
      </c>
      <c r="AD27" s="292">
        <v>0</v>
      </c>
      <c r="AE27" s="292">
        <v>0</v>
      </c>
      <c r="AF27" s="292">
        <v>0</v>
      </c>
      <c r="AG27" s="292">
        <v>0</v>
      </c>
      <c r="AH27" s="292">
        <v>0</v>
      </c>
      <c r="AI27" s="292">
        <v>0</v>
      </c>
      <c r="AJ27" s="292">
        <v>134</v>
      </c>
      <c r="AK27" s="292">
        <v>11</v>
      </c>
      <c r="AL27" s="292">
        <v>1</v>
      </c>
      <c r="AM27" s="292">
        <v>15</v>
      </c>
      <c r="AN27" s="292">
        <v>16</v>
      </c>
      <c r="AO27" s="292">
        <v>1</v>
      </c>
      <c r="AP27" s="292">
        <v>14</v>
      </c>
      <c r="AQ27" s="292">
        <v>15</v>
      </c>
      <c r="AR27" s="292">
        <v>0</v>
      </c>
      <c r="AS27" s="292">
        <v>1</v>
      </c>
      <c r="AT27" s="292">
        <v>1</v>
      </c>
      <c r="AU27" s="291">
        <v>6.666666666666667</v>
      </c>
      <c r="AV27" s="292">
        <v>1</v>
      </c>
      <c r="AW27" s="292">
        <v>0</v>
      </c>
      <c r="AX27" s="292">
        <v>0</v>
      </c>
      <c r="AY27" s="292">
        <v>0</v>
      </c>
      <c r="AZ27" s="292">
        <v>0</v>
      </c>
      <c r="BA27" s="291">
        <v>0</v>
      </c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</row>
    <row r="28" spans="1:85" s="287" customFormat="1">
      <c r="A28" s="292">
        <v>90</v>
      </c>
      <c r="B28" s="292" t="s">
        <v>484</v>
      </c>
      <c r="C28" s="292" t="s">
        <v>337</v>
      </c>
      <c r="D28" s="292">
        <v>0</v>
      </c>
      <c r="E28" s="292">
        <v>15</v>
      </c>
      <c r="F28" s="292">
        <v>4</v>
      </c>
      <c r="G28" s="292" t="s">
        <v>150</v>
      </c>
      <c r="H28" s="292">
        <v>11</v>
      </c>
      <c r="I28" s="292">
        <v>1</v>
      </c>
      <c r="J28" s="292">
        <v>33</v>
      </c>
      <c r="K28" s="292">
        <v>1</v>
      </c>
      <c r="L28" s="292">
        <v>36</v>
      </c>
      <c r="M28" s="292">
        <v>1</v>
      </c>
      <c r="N28" s="292">
        <v>33</v>
      </c>
      <c r="O28" s="292">
        <v>1</v>
      </c>
      <c r="P28" s="292">
        <v>34</v>
      </c>
      <c r="Q28" s="292">
        <v>1</v>
      </c>
      <c r="R28" s="292">
        <v>37</v>
      </c>
      <c r="S28" s="292">
        <v>1</v>
      </c>
      <c r="T28" s="292">
        <v>32</v>
      </c>
      <c r="U28" s="292">
        <v>1</v>
      </c>
      <c r="V28" s="292">
        <v>37</v>
      </c>
      <c r="W28" s="292">
        <v>1</v>
      </c>
      <c r="X28" s="292">
        <v>0</v>
      </c>
      <c r="Y28" s="292">
        <v>0</v>
      </c>
      <c r="Z28" s="292">
        <v>0</v>
      </c>
      <c r="AA28" s="292">
        <v>0</v>
      </c>
      <c r="AB28" s="292">
        <v>0</v>
      </c>
      <c r="AC28" s="292">
        <v>0</v>
      </c>
      <c r="AD28" s="292">
        <v>0</v>
      </c>
      <c r="AE28" s="292">
        <v>0</v>
      </c>
      <c r="AF28" s="292">
        <v>0</v>
      </c>
      <c r="AG28" s="292">
        <v>0</v>
      </c>
      <c r="AH28" s="292">
        <v>0</v>
      </c>
      <c r="AI28" s="292">
        <v>0</v>
      </c>
      <c r="AJ28" s="292">
        <v>253</v>
      </c>
      <c r="AK28" s="292">
        <v>8</v>
      </c>
      <c r="AL28" s="292">
        <v>1</v>
      </c>
      <c r="AM28" s="292">
        <v>13</v>
      </c>
      <c r="AN28" s="292">
        <v>14</v>
      </c>
      <c r="AO28" s="292">
        <v>1</v>
      </c>
      <c r="AP28" s="292">
        <v>11</v>
      </c>
      <c r="AQ28" s="292">
        <v>12</v>
      </c>
      <c r="AR28" s="292">
        <v>0</v>
      </c>
      <c r="AS28" s="292">
        <v>2</v>
      </c>
      <c r="AT28" s="292">
        <v>2</v>
      </c>
      <c r="AU28" s="291">
        <v>16.666666666666664</v>
      </c>
      <c r="AV28" s="292">
        <v>1</v>
      </c>
      <c r="AW28" s="292">
        <v>0</v>
      </c>
      <c r="AX28" s="292">
        <v>0</v>
      </c>
      <c r="AY28" s="292">
        <v>0</v>
      </c>
      <c r="AZ28" s="292">
        <v>1</v>
      </c>
      <c r="BA28" s="291">
        <v>8.3333333333333321</v>
      </c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</row>
    <row r="29" spans="1:85" s="287" customFormat="1">
      <c r="A29" s="292">
        <v>47</v>
      </c>
      <c r="B29" s="292" t="s">
        <v>483</v>
      </c>
      <c r="C29" s="292" t="s">
        <v>337</v>
      </c>
      <c r="D29" s="292">
        <v>0</v>
      </c>
      <c r="E29" s="292">
        <v>37</v>
      </c>
      <c r="F29" s="292">
        <v>4</v>
      </c>
      <c r="G29" s="292" t="s">
        <v>150</v>
      </c>
      <c r="H29" s="292">
        <v>20</v>
      </c>
      <c r="I29" s="292">
        <v>1</v>
      </c>
      <c r="J29" s="292">
        <v>21</v>
      </c>
      <c r="K29" s="292">
        <v>1</v>
      </c>
      <c r="L29" s="292">
        <v>19</v>
      </c>
      <c r="M29" s="292">
        <v>1</v>
      </c>
      <c r="N29" s="292">
        <v>18</v>
      </c>
      <c r="O29" s="292">
        <v>1</v>
      </c>
      <c r="P29" s="292">
        <v>20</v>
      </c>
      <c r="Q29" s="292">
        <v>1</v>
      </c>
      <c r="R29" s="292">
        <v>14</v>
      </c>
      <c r="S29" s="292">
        <v>1</v>
      </c>
      <c r="T29" s="292">
        <v>12</v>
      </c>
      <c r="U29" s="292">
        <v>1</v>
      </c>
      <c r="V29" s="292">
        <v>16</v>
      </c>
      <c r="W29" s="292">
        <v>1</v>
      </c>
      <c r="X29" s="292">
        <v>0</v>
      </c>
      <c r="Y29" s="292">
        <v>0</v>
      </c>
      <c r="Z29" s="292">
        <v>0</v>
      </c>
      <c r="AA29" s="292">
        <v>0</v>
      </c>
      <c r="AB29" s="292">
        <v>0</v>
      </c>
      <c r="AC29" s="292">
        <v>0</v>
      </c>
      <c r="AD29" s="292">
        <v>0</v>
      </c>
      <c r="AE29" s="292">
        <v>0</v>
      </c>
      <c r="AF29" s="292">
        <v>0</v>
      </c>
      <c r="AG29" s="292">
        <v>0</v>
      </c>
      <c r="AH29" s="292">
        <v>0</v>
      </c>
      <c r="AI29" s="292">
        <v>0</v>
      </c>
      <c r="AJ29" s="292">
        <v>140</v>
      </c>
      <c r="AK29" s="292">
        <v>8</v>
      </c>
      <c r="AL29" s="292">
        <v>1</v>
      </c>
      <c r="AM29" s="292">
        <v>9</v>
      </c>
      <c r="AN29" s="292">
        <v>10</v>
      </c>
      <c r="AO29" s="292">
        <v>1</v>
      </c>
      <c r="AP29" s="292">
        <v>9</v>
      </c>
      <c r="AQ29" s="292">
        <v>10</v>
      </c>
      <c r="AR29" s="292">
        <v>0</v>
      </c>
      <c r="AS29" s="292">
        <v>0</v>
      </c>
      <c r="AT29" s="292">
        <v>0</v>
      </c>
      <c r="AU29" s="291">
        <v>0</v>
      </c>
      <c r="AV29" s="292">
        <v>1</v>
      </c>
      <c r="AW29" s="292">
        <v>0</v>
      </c>
      <c r="AX29" s="292">
        <v>0</v>
      </c>
      <c r="AY29" s="292">
        <v>0</v>
      </c>
      <c r="AZ29" s="292">
        <v>-1</v>
      </c>
      <c r="BA29" s="291">
        <v>-10</v>
      </c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</row>
    <row r="30" spans="1:85" s="287" customFormat="1">
      <c r="A30" s="292">
        <v>29</v>
      </c>
      <c r="B30" s="292" t="s">
        <v>482</v>
      </c>
      <c r="C30" s="292" t="s">
        <v>337</v>
      </c>
      <c r="D30" s="292">
        <v>0</v>
      </c>
      <c r="E30" s="292">
        <v>51</v>
      </c>
      <c r="F30" s="292">
        <v>4</v>
      </c>
      <c r="G30" s="292" t="s">
        <v>150</v>
      </c>
      <c r="H30" s="292">
        <v>11</v>
      </c>
      <c r="I30" s="292">
        <v>1</v>
      </c>
      <c r="J30" s="292">
        <v>13</v>
      </c>
      <c r="K30" s="292">
        <v>1</v>
      </c>
      <c r="L30" s="292">
        <v>9</v>
      </c>
      <c r="M30" s="292">
        <v>1</v>
      </c>
      <c r="N30" s="292">
        <v>8</v>
      </c>
      <c r="O30" s="292">
        <v>1</v>
      </c>
      <c r="P30" s="292">
        <v>18</v>
      </c>
      <c r="Q30" s="292">
        <v>1</v>
      </c>
      <c r="R30" s="292">
        <v>17</v>
      </c>
      <c r="S30" s="292">
        <v>1</v>
      </c>
      <c r="T30" s="292">
        <v>14</v>
      </c>
      <c r="U30" s="292">
        <v>1</v>
      </c>
      <c r="V30" s="292">
        <v>10</v>
      </c>
      <c r="W30" s="292">
        <v>1</v>
      </c>
      <c r="X30" s="292">
        <v>0</v>
      </c>
      <c r="Y30" s="292">
        <v>0</v>
      </c>
      <c r="Z30" s="292">
        <v>0</v>
      </c>
      <c r="AA30" s="292">
        <v>0</v>
      </c>
      <c r="AB30" s="292">
        <v>0</v>
      </c>
      <c r="AC30" s="292">
        <v>0</v>
      </c>
      <c r="AD30" s="292">
        <v>0</v>
      </c>
      <c r="AE30" s="292">
        <v>0</v>
      </c>
      <c r="AF30" s="292">
        <v>0</v>
      </c>
      <c r="AG30" s="292">
        <v>0</v>
      </c>
      <c r="AH30" s="292">
        <v>0</v>
      </c>
      <c r="AI30" s="292">
        <v>0</v>
      </c>
      <c r="AJ30" s="292">
        <v>100</v>
      </c>
      <c r="AK30" s="292">
        <v>8</v>
      </c>
      <c r="AL30" s="292">
        <v>1</v>
      </c>
      <c r="AM30" s="292">
        <v>8</v>
      </c>
      <c r="AN30" s="292">
        <v>9</v>
      </c>
      <c r="AO30" s="292">
        <v>1</v>
      </c>
      <c r="AP30" s="292">
        <v>5</v>
      </c>
      <c r="AQ30" s="292">
        <v>6</v>
      </c>
      <c r="AR30" s="292">
        <v>0</v>
      </c>
      <c r="AS30" s="292">
        <v>3</v>
      </c>
      <c r="AT30" s="292">
        <v>3</v>
      </c>
      <c r="AU30" s="291">
        <v>50</v>
      </c>
      <c r="AV30" s="292">
        <v>1</v>
      </c>
      <c r="AW30" s="292">
        <v>0</v>
      </c>
      <c r="AX30" s="292">
        <v>0</v>
      </c>
      <c r="AY30" s="292">
        <v>0</v>
      </c>
      <c r="AZ30" s="292">
        <v>2</v>
      </c>
      <c r="BA30" s="291">
        <v>33.333333333333329</v>
      </c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</row>
    <row r="31" spans="1:85" s="287" customFormat="1">
      <c r="A31" s="292">
        <v>3</v>
      </c>
      <c r="B31" s="292" t="s">
        <v>481</v>
      </c>
      <c r="C31" s="292" t="s">
        <v>337</v>
      </c>
      <c r="D31" s="292">
        <v>0</v>
      </c>
      <c r="E31" s="292">
        <v>47</v>
      </c>
      <c r="F31" s="292">
        <v>4</v>
      </c>
      <c r="G31" s="292" t="s">
        <v>150</v>
      </c>
      <c r="H31" s="292">
        <v>8</v>
      </c>
      <c r="I31" s="292">
        <v>1</v>
      </c>
      <c r="J31" s="292">
        <v>5</v>
      </c>
      <c r="K31" s="292">
        <v>1</v>
      </c>
      <c r="L31" s="292">
        <v>5</v>
      </c>
      <c r="M31" s="292">
        <v>1</v>
      </c>
      <c r="N31" s="292">
        <v>3</v>
      </c>
      <c r="O31" s="292">
        <v>1</v>
      </c>
      <c r="P31" s="292">
        <v>3</v>
      </c>
      <c r="Q31" s="292">
        <v>1</v>
      </c>
      <c r="R31" s="292">
        <v>7</v>
      </c>
      <c r="S31" s="292">
        <v>1</v>
      </c>
      <c r="T31" s="292">
        <v>5</v>
      </c>
      <c r="U31" s="292">
        <v>1</v>
      </c>
      <c r="V31" s="292">
        <v>8</v>
      </c>
      <c r="W31" s="292">
        <v>1</v>
      </c>
      <c r="X31" s="292">
        <v>0</v>
      </c>
      <c r="Y31" s="292">
        <v>0</v>
      </c>
      <c r="Z31" s="292">
        <v>0</v>
      </c>
      <c r="AA31" s="292">
        <v>0</v>
      </c>
      <c r="AB31" s="292">
        <v>0</v>
      </c>
      <c r="AC31" s="292">
        <v>0</v>
      </c>
      <c r="AD31" s="292">
        <v>0</v>
      </c>
      <c r="AE31" s="292">
        <v>0</v>
      </c>
      <c r="AF31" s="292">
        <v>0</v>
      </c>
      <c r="AG31" s="292">
        <v>0</v>
      </c>
      <c r="AH31" s="292">
        <v>0</v>
      </c>
      <c r="AI31" s="292">
        <v>0</v>
      </c>
      <c r="AJ31" s="292">
        <v>44</v>
      </c>
      <c r="AK31" s="292">
        <v>8</v>
      </c>
      <c r="AL31" s="292">
        <v>1</v>
      </c>
      <c r="AM31" s="292">
        <v>4</v>
      </c>
      <c r="AN31" s="292">
        <v>5</v>
      </c>
      <c r="AO31" s="292">
        <v>1</v>
      </c>
      <c r="AP31" s="292">
        <v>3</v>
      </c>
      <c r="AQ31" s="292">
        <v>4</v>
      </c>
      <c r="AR31" s="292">
        <v>0</v>
      </c>
      <c r="AS31" s="292">
        <v>1</v>
      </c>
      <c r="AT31" s="292">
        <v>1</v>
      </c>
      <c r="AU31" s="291">
        <v>25</v>
      </c>
      <c r="AV31" s="292">
        <v>1</v>
      </c>
      <c r="AW31" s="292">
        <v>0</v>
      </c>
      <c r="AX31" s="292">
        <v>0</v>
      </c>
      <c r="AY31" s="292">
        <v>0</v>
      </c>
      <c r="AZ31" s="292">
        <v>0</v>
      </c>
      <c r="BA31" s="291">
        <v>0</v>
      </c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</row>
    <row r="32" spans="1:85" s="287" customFormat="1">
      <c r="A32" s="292">
        <v>103</v>
      </c>
      <c r="B32" s="318" t="s">
        <v>480</v>
      </c>
      <c r="C32" s="292" t="s">
        <v>338</v>
      </c>
      <c r="D32" s="292">
        <v>0</v>
      </c>
      <c r="E32" s="292">
        <v>30</v>
      </c>
      <c r="F32" s="292">
        <v>4</v>
      </c>
      <c r="G32" s="292" t="s">
        <v>150</v>
      </c>
      <c r="H32" s="292">
        <v>17</v>
      </c>
      <c r="I32" s="292">
        <v>1</v>
      </c>
      <c r="J32" s="292">
        <v>19</v>
      </c>
      <c r="K32" s="292">
        <v>1</v>
      </c>
      <c r="L32" s="292">
        <v>19</v>
      </c>
      <c r="M32" s="292">
        <v>1</v>
      </c>
      <c r="N32" s="292">
        <v>19</v>
      </c>
      <c r="O32" s="292">
        <v>1</v>
      </c>
      <c r="P32" s="292">
        <v>18</v>
      </c>
      <c r="Q32" s="292">
        <v>1</v>
      </c>
      <c r="R32" s="292">
        <v>15</v>
      </c>
      <c r="S32" s="292">
        <v>1</v>
      </c>
      <c r="T32" s="292">
        <v>20</v>
      </c>
      <c r="U32" s="292">
        <v>1</v>
      </c>
      <c r="V32" s="292">
        <v>21</v>
      </c>
      <c r="W32" s="292">
        <v>1</v>
      </c>
      <c r="X32" s="292">
        <v>7</v>
      </c>
      <c r="Y32" s="292">
        <v>1</v>
      </c>
      <c r="Z32" s="292">
        <v>6</v>
      </c>
      <c r="AA32" s="292">
        <v>1</v>
      </c>
      <c r="AB32" s="292">
        <v>8</v>
      </c>
      <c r="AC32" s="292">
        <v>1</v>
      </c>
      <c r="AD32" s="292">
        <v>0</v>
      </c>
      <c r="AE32" s="292">
        <v>0</v>
      </c>
      <c r="AF32" s="292">
        <v>0</v>
      </c>
      <c r="AG32" s="292">
        <v>0</v>
      </c>
      <c r="AH32" s="292">
        <v>0</v>
      </c>
      <c r="AI32" s="292">
        <v>0</v>
      </c>
      <c r="AJ32" s="292">
        <v>169</v>
      </c>
      <c r="AK32" s="292">
        <v>11</v>
      </c>
      <c r="AL32" s="292">
        <v>1</v>
      </c>
      <c r="AM32" s="292">
        <v>15</v>
      </c>
      <c r="AN32" s="292">
        <v>16</v>
      </c>
      <c r="AO32" s="292">
        <v>1</v>
      </c>
      <c r="AP32" s="292">
        <v>15</v>
      </c>
      <c r="AQ32" s="292">
        <v>16</v>
      </c>
      <c r="AR32" s="292">
        <v>0</v>
      </c>
      <c r="AS32" s="292">
        <v>0</v>
      </c>
      <c r="AT32" s="292">
        <v>0</v>
      </c>
      <c r="AU32" s="291">
        <v>0</v>
      </c>
      <c r="AV32" s="292">
        <v>1</v>
      </c>
      <c r="AW32" s="292">
        <v>0</v>
      </c>
      <c r="AX32" s="292">
        <v>0</v>
      </c>
      <c r="AY32" s="292">
        <v>0</v>
      </c>
      <c r="AZ32" s="292">
        <v>-1</v>
      </c>
      <c r="BA32" s="291">
        <v>-6.25</v>
      </c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</row>
    <row r="33" spans="1:85" s="287" customFormat="1">
      <c r="A33" s="292">
        <v>65</v>
      </c>
      <c r="B33" s="292" t="s">
        <v>479</v>
      </c>
      <c r="C33" s="292" t="s">
        <v>338</v>
      </c>
      <c r="D33" s="292">
        <v>0</v>
      </c>
      <c r="E33" s="292">
        <v>26</v>
      </c>
      <c r="F33" s="292">
        <v>4</v>
      </c>
      <c r="G33" s="292" t="s">
        <v>150</v>
      </c>
      <c r="H33" s="292">
        <v>19</v>
      </c>
      <c r="I33" s="292">
        <v>1</v>
      </c>
      <c r="J33" s="292">
        <v>29</v>
      </c>
      <c r="K33" s="292">
        <v>1</v>
      </c>
      <c r="L33" s="292">
        <v>28</v>
      </c>
      <c r="M33" s="292">
        <v>1</v>
      </c>
      <c r="N33" s="292">
        <v>29</v>
      </c>
      <c r="O33" s="292">
        <v>1</v>
      </c>
      <c r="P33" s="292">
        <v>27</v>
      </c>
      <c r="Q33" s="292">
        <v>1</v>
      </c>
      <c r="R33" s="292">
        <v>32</v>
      </c>
      <c r="S33" s="292">
        <v>1</v>
      </c>
      <c r="T33" s="292">
        <v>30</v>
      </c>
      <c r="U33" s="292">
        <v>1</v>
      </c>
      <c r="V33" s="292">
        <v>29</v>
      </c>
      <c r="W33" s="292">
        <v>1</v>
      </c>
      <c r="X33" s="292">
        <v>0</v>
      </c>
      <c r="Y33" s="292">
        <v>0</v>
      </c>
      <c r="Z33" s="292">
        <v>0</v>
      </c>
      <c r="AA33" s="292">
        <v>0</v>
      </c>
      <c r="AB33" s="292">
        <v>0</v>
      </c>
      <c r="AC33" s="292">
        <v>0</v>
      </c>
      <c r="AD33" s="292">
        <v>0</v>
      </c>
      <c r="AE33" s="292">
        <v>0</v>
      </c>
      <c r="AF33" s="292">
        <v>0</v>
      </c>
      <c r="AG33" s="292">
        <v>0</v>
      </c>
      <c r="AH33" s="292">
        <v>0</v>
      </c>
      <c r="AI33" s="292">
        <v>0</v>
      </c>
      <c r="AJ33" s="292">
        <v>223</v>
      </c>
      <c r="AK33" s="292">
        <v>8</v>
      </c>
      <c r="AL33" s="292">
        <v>1</v>
      </c>
      <c r="AM33" s="292">
        <v>11</v>
      </c>
      <c r="AN33" s="292">
        <v>12</v>
      </c>
      <c r="AO33" s="292">
        <v>1</v>
      </c>
      <c r="AP33" s="292">
        <v>10</v>
      </c>
      <c r="AQ33" s="292">
        <v>11</v>
      </c>
      <c r="AR33" s="292">
        <v>0</v>
      </c>
      <c r="AS33" s="292">
        <v>1</v>
      </c>
      <c r="AT33" s="292">
        <v>1</v>
      </c>
      <c r="AU33" s="291">
        <v>9.0909090909090917</v>
      </c>
      <c r="AV33" s="292">
        <v>1</v>
      </c>
      <c r="AW33" s="292">
        <v>0</v>
      </c>
      <c r="AX33" s="292">
        <v>0</v>
      </c>
      <c r="AY33" s="292">
        <v>0</v>
      </c>
      <c r="AZ33" s="292">
        <v>0</v>
      </c>
      <c r="BA33" s="291">
        <v>0</v>
      </c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</row>
    <row r="34" spans="1:85" s="293" customFormat="1">
      <c r="A34" s="290">
        <v>116</v>
      </c>
      <c r="B34" s="319" t="s">
        <v>478</v>
      </c>
      <c r="C34" s="290" t="s">
        <v>338</v>
      </c>
      <c r="D34" s="290">
        <v>0</v>
      </c>
      <c r="E34" s="290">
        <v>15</v>
      </c>
      <c r="F34" s="290">
        <v>4</v>
      </c>
      <c r="G34" s="290" t="s">
        <v>150</v>
      </c>
      <c r="H34" s="290">
        <v>35</v>
      </c>
      <c r="I34" s="290">
        <v>1</v>
      </c>
      <c r="J34" s="290">
        <v>37</v>
      </c>
      <c r="K34" s="290">
        <v>1</v>
      </c>
      <c r="L34" s="290">
        <v>45</v>
      </c>
      <c r="M34" s="290">
        <v>1</v>
      </c>
      <c r="N34" s="290">
        <v>30</v>
      </c>
      <c r="O34" s="290">
        <v>1</v>
      </c>
      <c r="P34" s="290">
        <v>31</v>
      </c>
      <c r="Q34" s="290">
        <v>1</v>
      </c>
      <c r="R34" s="290">
        <v>28</v>
      </c>
      <c r="S34" s="290">
        <v>1</v>
      </c>
      <c r="T34" s="290">
        <v>35</v>
      </c>
      <c r="U34" s="290">
        <v>1</v>
      </c>
      <c r="V34" s="290">
        <v>27</v>
      </c>
      <c r="W34" s="290">
        <v>1</v>
      </c>
      <c r="X34" s="290">
        <v>30</v>
      </c>
      <c r="Y34" s="290">
        <v>1</v>
      </c>
      <c r="Z34" s="290">
        <v>29</v>
      </c>
      <c r="AA34" s="290">
        <v>1</v>
      </c>
      <c r="AB34" s="290">
        <v>20</v>
      </c>
      <c r="AC34" s="290">
        <v>1</v>
      </c>
      <c r="AD34" s="290">
        <v>0</v>
      </c>
      <c r="AE34" s="290">
        <v>0</v>
      </c>
      <c r="AF34" s="290">
        <v>0</v>
      </c>
      <c r="AG34" s="290">
        <v>0</v>
      </c>
      <c r="AH34" s="290">
        <v>0</v>
      </c>
      <c r="AI34" s="290">
        <v>0</v>
      </c>
      <c r="AJ34" s="290">
        <v>347</v>
      </c>
      <c r="AK34" s="290">
        <v>11</v>
      </c>
      <c r="AL34" s="290">
        <v>3</v>
      </c>
      <c r="AM34" s="290">
        <v>19</v>
      </c>
      <c r="AN34" s="290">
        <v>22</v>
      </c>
      <c r="AO34" s="290">
        <v>1</v>
      </c>
      <c r="AP34" s="290">
        <v>17</v>
      </c>
      <c r="AQ34" s="290">
        <v>18</v>
      </c>
      <c r="AR34" s="290">
        <v>2</v>
      </c>
      <c r="AS34" s="290">
        <v>2</v>
      </c>
      <c r="AT34" s="290">
        <v>4</v>
      </c>
      <c r="AU34" s="289">
        <v>22.222222222222221</v>
      </c>
      <c r="AV34" s="290">
        <v>2</v>
      </c>
      <c r="AW34" s="290">
        <v>0</v>
      </c>
      <c r="AX34" s="290">
        <v>0</v>
      </c>
      <c r="AY34" s="290">
        <v>0</v>
      </c>
      <c r="AZ34" s="290">
        <v>2</v>
      </c>
      <c r="BA34" s="289">
        <v>11.111111111111111</v>
      </c>
    </row>
    <row r="35" spans="1:85" s="287" customFormat="1">
      <c r="A35" s="292">
        <v>95</v>
      </c>
      <c r="B35" s="292" t="s">
        <v>477</v>
      </c>
      <c r="C35" s="292" t="s">
        <v>338</v>
      </c>
      <c r="D35" s="292">
        <v>0</v>
      </c>
      <c r="E35" s="292">
        <v>15</v>
      </c>
      <c r="F35" s="292">
        <v>4</v>
      </c>
      <c r="G35" s="292" t="s">
        <v>150</v>
      </c>
      <c r="H35" s="292">
        <v>36</v>
      </c>
      <c r="I35" s="292">
        <v>1</v>
      </c>
      <c r="J35" s="292">
        <v>33</v>
      </c>
      <c r="K35" s="292">
        <v>1</v>
      </c>
      <c r="L35" s="292">
        <v>50</v>
      </c>
      <c r="M35" s="292">
        <v>2</v>
      </c>
      <c r="N35" s="292">
        <v>42</v>
      </c>
      <c r="O35" s="292">
        <v>1</v>
      </c>
      <c r="P35" s="292">
        <v>36</v>
      </c>
      <c r="Q35" s="292">
        <v>1</v>
      </c>
      <c r="R35" s="292">
        <v>44</v>
      </c>
      <c r="S35" s="292">
        <v>1</v>
      </c>
      <c r="T35" s="292">
        <v>40</v>
      </c>
      <c r="U35" s="292">
        <v>1</v>
      </c>
      <c r="V35" s="292">
        <v>34</v>
      </c>
      <c r="W35" s="292">
        <v>1</v>
      </c>
      <c r="X35" s="292">
        <v>0</v>
      </c>
      <c r="Y35" s="292">
        <v>0</v>
      </c>
      <c r="Z35" s="292">
        <v>0</v>
      </c>
      <c r="AA35" s="292">
        <v>0</v>
      </c>
      <c r="AB35" s="292">
        <v>0</v>
      </c>
      <c r="AC35" s="292">
        <v>0</v>
      </c>
      <c r="AD35" s="292">
        <v>0</v>
      </c>
      <c r="AE35" s="292">
        <v>0</v>
      </c>
      <c r="AF35" s="292">
        <v>0</v>
      </c>
      <c r="AG35" s="292">
        <v>0</v>
      </c>
      <c r="AH35" s="292">
        <v>0</v>
      </c>
      <c r="AI35" s="292">
        <v>0</v>
      </c>
      <c r="AJ35" s="292">
        <v>315</v>
      </c>
      <c r="AK35" s="292">
        <v>9</v>
      </c>
      <c r="AL35" s="292">
        <v>3</v>
      </c>
      <c r="AM35" s="292">
        <v>21</v>
      </c>
      <c r="AN35" s="292">
        <v>24</v>
      </c>
      <c r="AO35" s="292">
        <v>1</v>
      </c>
      <c r="AP35" s="292">
        <v>13</v>
      </c>
      <c r="AQ35" s="292">
        <v>14</v>
      </c>
      <c r="AR35" s="292">
        <v>2</v>
      </c>
      <c r="AS35" s="292">
        <v>8</v>
      </c>
      <c r="AT35" s="292">
        <v>10</v>
      </c>
      <c r="AU35" s="291">
        <v>71.428571428571431</v>
      </c>
      <c r="AV35" s="292">
        <v>1</v>
      </c>
      <c r="AW35" s="292">
        <v>0</v>
      </c>
      <c r="AX35" s="292">
        <v>0</v>
      </c>
      <c r="AY35" s="292">
        <v>0</v>
      </c>
      <c r="AZ35" s="292">
        <v>9</v>
      </c>
      <c r="BA35" s="291">
        <v>64.285714285714292</v>
      </c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</row>
    <row r="36" spans="1:85" s="287" customFormat="1">
      <c r="A36" s="292">
        <v>46</v>
      </c>
      <c r="B36" s="292" t="s">
        <v>476</v>
      </c>
      <c r="C36" s="292" t="s">
        <v>338</v>
      </c>
      <c r="D36" s="292">
        <v>0</v>
      </c>
      <c r="E36" s="292">
        <v>15</v>
      </c>
      <c r="F36" s="292">
        <v>4</v>
      </c>
      <c r="G36" s="292" t="s">
        <v>150</v>
      </c>
      <c r="H36" s="292">
        <v>19</v>
      </c>
      <c r="I36" s="292">
        <v>1</v>
      </c>
      <c r="J36" s="292">
        <v>17</v>
      </c>
      <c r="K36" s="292">
        <v>1</v>
      </c>
      <c r="L36" s="292">
        <v>19</v>
      </c>
      <c r="M36" s="292">
        <v>1</v>
      </c>
      <c r="N36" s="292">
        <v>16</v>
      </c>
      <c r="O36" s="292">
        <v>1</v>
      </c>
      <c r="P36" s="292">
        <v>14</v>
      </c>
      <c r="Q36" s="292">
        <v>1</v>
      </c>
      <c r="R36" s="292">
        <v>12</v>
      </c>
      <c r="S36" s="292">
        <v>1</v>
      </c>
      <c r="T36" s="292">
        <v>21</v>
      </c>
      <c r="U36" s="292">
        <v>1</v>
      </c>
      <c r="V36" s="292">
        <v>21</v>
      </c>
      <c r="W36" s="292">
        <v>1</v>
      </c>
      <c r="X36" s="292">
        <v>0</v>
      </c>
      <c r="Y36" s="292">
        <v>0</v>
      </c>
      <c r="Z36" s="292">
        <v>0</v>
      </c>
      <c r="AA36" s="292">
        <v>0</v>
      </c>
      <c r="AB36" s="292">
        <v>0</v>
      </c>
      <c r="AC36" s="292">
        <v>0</v>
      </c>
      <c r="AD36" s="292">
        <v>0</v>
      </c>
      <c r="AE36" s="292">
        <v>0</v>
      </c>
      <c r="AF36" s="292">
        <v>0</v>
      </c>
      <c r="AG36" s="292">
        <v>0</v>
      </c>
      <c r="AH36" s="292">
        <v>0</v>
      </c>
      <c r="AI36" s="292">
        <v>0</v>
      </c>
      <c r="AJ36" s="292">
        <v>139</v>
      </c>
      <c r="AK36" s="292">
        <v>8</v>
      </c>
      <c r="AL36" s="292">
        <v>1</v>
      </c>
      <c r="AM36" s="292">
        <v>9</v>
      </c>
      <c r="AN36" s="292">
        <v>10</v>
      </c>
      <c r="AO36" s="292">
        <v>1</v>
      </c>
      <c r="AP36" s="292">
        <v>9</v>
      </c>
      <c r="AQ36" s="292">
        <v>10</v>
      </c>
      <c r="AR36" s="292">
        <v>0</v>
      </c>
      <c r="AS36" s="292">
        <v>0</v>
      </c>
      <c r="AT36" s="292">
        <v>0</v>
      </c>
      <c r="AU36" s="291">
        <v>0</v>
      </c>
      <c r="AV36" s="292">
        <v>2</v>
      </c>
      <c r="AW36" s="292">
        <v>0</v>
      </c>
      <c r="AX36" s="292">
        <v>0</v>
      </c>
      <c r="AY36" s="292">
        <v>0</v>
      </c>
      <c r="AZ36" s="292">
        <v>-2</v>
      </c>
      <c r="BA36" s="291">
        <v>-20</v>
      </c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</row>
    <row r="37" spans="1:85" s="287" customFormat="1">
      <c r="A37" s="292">
        <v>46</v>
      </c>
      <c r="B37" s="292" t="s">
        <v>476</v>
      </c>
      <c r="C37" s="292" t="s">
        <v>338</v>
      </c>
      <c r="D37" s="292">
        <v>0</v>
      </c>
      <c r="E37" s="292">
        <v>15</v>
      </c>
      <c r="F37" s="292">
        <v>4</v>
      </c>
      <c r="G37" s="292" t="s">
        <v>150</v>
      </c>
      <c r="H37" s="292">
        <v>19</v>
      </c>
      <c r="I37" s="292">
        <v>1</v>
      </c>
      <c r="J37" s="292">
        <v>17</v>
      </c>
      <c r="K37" s="292">
        <v>1</v>
      </c>
      <c r="L37" s="292">
        <v>19</v>
      </c>
      <c r="M37" s="292">
        <v>1</v>
      </c>
      <c r="N37" s="292">
        <v>16</v>
      </c>
      <c r="O37" s="292">
        <v>1</v>
      </c>
      <c r="P37" s="292">
        <v>14</v>
      </c>
      <c r="Q37" s="292">
        <v>1</v>
      </c>
      <c r="R37" s="292">
        <v>12</v>
      </c>
      <c r="S37" s="292">
        <v>1</v>
      </c>
      <c r="T37" s="292">
        <v>21</v>
      </c>
      <c r="U37" s="292">
        <v>1</v>
      </c>
      <c r="V37" s="292">
        <v>21</v>
      </c>
      <c r="W37" s="292">
        <v>1</v>
      </c>
      <c r="X37" s="292">
        <v>0</v>
      </c>
      <c r="Y37" s="292">
        <v>0</v>
      </c>
      <c r="Z37" s="292">
        <v>0</v>
      </c>
      <c r="AA37" s="292">
        <v>0</v>
      </c>
      <c r="AB37" s="292">
        <v>0</v>
      </c>
      <c r="AC37" s="292">
        <v>0</v>
      </c>
      <c r="AD37" s="292">
        <v>0</v>
      </c>
      <c r="AE37" s="292">
        <v>0</v>
      </c>
      <c r="AF37" s="292">
        <v>0</v>
      </c>
      <c r="AG37" s="292">
        <v>0</v>
      </c>
      <c r="AH37" s="292">
        <v>0</v>
      </c>
      <c r="AI37" s="292">
        <v>0</v>
      </c>
      <c r="AJ37" s="292">
        <v>139</v>
      </c>
      <c r="AK37" s="292">
        <v>8</v>
      </c>
      <c r="AL37" s="292">
        <v>1</v>
      </c>
      <c r="AM37" s="292">
        <v>9</v>
      </c>
      <c r="AN37" s="292">
        <v>10</v>
      </c>
      <c r="AO37" s="292">
        <v>1</v>
      </c>
      <c r="AP37" s="292">
        <v>9</v>
      </c>
      <c r="AQ37" s="292">
        <v>10</v>
      </c>
      <c r="AR37" s="292">
        <v>0</v>
      </c>
      <c r="AS37" s="292">
        <v>0</v>
      </c>
      <c r="AT37" s="292">
        <v>0</v>
      </c>
      <c r="AU37" s="291">
        <v>0</v>
      </c>
      <c r="AV37" s="292">
        <v>2</v>
      </c>
      <c r="AW37" s="292">
        <v>0</v>
      </c>
      <c r="AX37" s="292">
        <v>0</v>
      </c>
      <c r="AY37" s="292">
        <v>0</v>
      </c>
      <c r="AZ37" s="292">
        <v>-2</v>
      </c>
      <c r="BA37" s="291">
        <v>-20</v>
      </c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</row>
    <row r="38" spans="1:85" s="287" customFormat="1">
      <c r="A38" s="292">
        <v>25</v>
      </c>
      <c r="B38" s="292" t="s">
        <v>475</v>
      </c>
      <c r="C38" s="292" t="s">
        <v>338</v>
      </c>
      <c r="D38" s="292">
        <v>0</v>
      </c>
      <c r="E38" s="292">
        <v>4</v>
      </c>
      <c r="F38" s="292">
        <v>4</v>
      </c>
      <c r="G38" s="292" t="s">
        <v>150</v>
      </c>
      <c r="H38" s="292">
        <v>11</v>
      </c>
      <c r="I38" s="292">
        <v>1</v>
      </c>
      <c r="J38" s="292">
        <v>10</v>
      </c>
      <c r="K38" s="292">
        <v>1</v>
      </c>
      <c r="L38" s="292">
        <v>8</v>
      </c>
      <c r="M38" s="292">
        <v>1</v>
      </c>
      <c r="N38" s="292">
        <v>15</v>
      </c>
      <c r="O38" s="292">
        <v>1</v>
      </c>
      <c r="P38" s="292">
        <v>11</v>
      </c>
      <c r="Q38" s="292">
        <v>1</v>
      </c>
      <c r="R38" s="292">
        <v>16</v>
      </c>
      <c r="S38" s="292">
        <v>1</v>
      </c>
      <c r="T38" s="292">
        <v>18</v>
      </c>
      <c r="U38" s="292">
        <v>1</v>
      </c>
      <c r="V38" s="292">
        <v>16</v>
      </c>
      <c r="W38" s="292">
        <v>1</v>
      </c>
      <c r="X38" s="292">
        <v>0</v>
      </c>
      <c r="Y38" s="292">
        <v>0</v>
      </c>
      <c r="Z38" s="292">
        <v>0</v>
      </c>
      <c r="AA38" s="292">
        <v>0</v>
      </c>
      <c r="AB38" s="292">
        <v>0</v>
      </c>
      <c r="AC38" s="292">
        <v>0</v>
      </c>
      <c r="AD38" s="292">
        <v>0</v>
      </c>
      <c r="AE38" s="292">
        <v>0</v>
      </c>
      <c r="AF38" s="292">
        <v>0</v>
      </c>
      <c r="AG38" s="292">
        <v>0</v>
      </c>
      <c r="AH38" s="292">
        <v>0</v>
      </c>
      <c r="AI38" s="292">
        <v>0</v>
      </c>
      <c r="AJ38" s="292">
        <v>105</v>
      </c>
      <c r="AK38" s="292">
        <v>8</v>
      </c>
      <c r="AL38" s="292">
        <v>1</v>
      </c>
      <c r="AM38" s="292">
        <v>9</v>
      </c>
      <c r="AN38" s="292">
        <v>10</v>
      </c>
      <c r="AO38" s="292">
        <v>1</v>
      </c>
      <c r="AP38" s="292">
        <v>6</v>
      </c>
      <c r="AQ38" s="292">
        <v>7</v>
      </c>
      <c r="AR38" s="292">
        <v>0</v>
      </c>
      <c r="AS38" s="292">
        <v>3</v>
      </c>
      <c r="AT38" s="292">
        <v>3</v>
      </c>
      <c r="AU38" s="291">
        <v>42.857142857142854</v>
      </c>
      <c r="AV38" s="292">
        <v>1</v>
      </c>
      <c r="AW38" s="292">
        <v>0</v>
      </c>
      <c r="AX38" s="292">
        <v>0</v>
      </c>
      <c r="AY38" s="292">
        <v>0</v>
      </c>
      <c r="AZ38" s="292">
        <v>2</v>
      </c>
      <c r="BA38" s="291">
        <v>28.571428571428569</v>
      </c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</row>
    <row r="39" spans="1:85" s="287" customFormat="1">
      <c r="A39" s="292">
        <v>92</v>
      </c>
      <c r="B39" s="292" t="s">
        <v>403</v>
      </c>
      <c r="C39" s="292" t="s">
        <v>339</v>
      </c>
      <c r="D39" s="292">
        <v>0</v>
      </c>
      <c r="E39" s="292">
        <v>13</v>
      </c>
      <c r="F39" s="292">
        <v>1</v>
      </c>
      <c r="G39" s="292" t="s">
        <v>150</v>
      </c>
      <c r="H39" s="292">
        <v>22</v>
      </c>
      <c r="I39" s="292">
        <v>1</v>
      </c>
      <c r="J39" s="292">
        <v>26</v>
      </c>
      <c r="K39" s="292">
        <v>1</v>
      </c>
      <c r="L39" s="292">
        <v>24</v>
      </c>
      <c r="M39" s="292">
        <v>1</v>
      </c>
      <c r="N39" s="292">
        <v>58</v>
      </c>
      <c r="O39" s="292">
        <v>2</v>
      </c>
      <c r="P39" s="292">
        <v>34</v>
      </c>
      <c r="Q39" s="292">
        <v>1</v>
      </c>
      <c r="R39" s="292">
        <v>46</v>
      </c>
      <c r="S39" s="292">
        <v>1</v>
      </c>
      <c r="T39" s="292">
        <v>32</v>
      </c>
      <c r="U39" s="292">
        <v>1</v>
      </c>
      <c r="V39" s="292">
        <v>35</v>
      </c>
      <c r="W39" s="292">
        <v>1</v>
      </c>
      <c r="X39" s="292">
        <v>0</v>
      </c>
      <c r="Y39" s="292">
        <v>0</v>
      </c>
      <c r="Z39" s="292">
        <v>0</v>
      </c>
      <c r="AA39" s="292">
        <v>0</v>
      </c>
      <c r="AB39" s="292">
        <v>0</v>
      </c>
      <c r="AC39" s="292">
        <v>0</v>
      </c>
      <c r="AD39" s="292">
        <v>0</v>
      </c>
      <c r="AE39" s="292">
        <v>0</v>
      </c>
      <c r="AF39" s="292">
        <v>0</v>
      </c>
      <c r="AG39" s="292">
        <v>0</v>
      </c>
      <c r="AH39" s="292">
        <v>0</v>
      </c>
      <c r="AI39" s="292">
        <v>0</v>
      </c>
      <c r="AJ39" s="292">
        <v>277</v>
      </c>
      <c r="AK39" s="292">
        <v>9</v>
      </c>
      <c r="AL39" s="292">
        <v>2</v>
      </c>
      <c r="AM39" s="292">
        <v>16</v>
      </c>
      <c r="AN39" s="292">
        <v>18</v>
      </c>
      <c r="AO39" s="292">
        <v>1</v>
      </c>
      <c r="AP39" s="292">
        <v>12</v>
      </c>
      <c r="AQ39" s="292">
        <v>13</v>
      </c>
      <c r="AR39" s="292">
        <v>1</v>
      </c>
      <c r="AS39" s="292">
        <v>4</v>
      </c>
      <c r="AT39" s="292">
        <v>5</v>
      </c>
      <c r="AU39" s="291">
        <v>38.461538461538467</v>
      </c>
      <c r="AV39" s="292">
        <v>2</v>
      </c>
      <c r="AW39" s="292">
        <v>0</v>
      </c>
      <c r="AX39" s="292">
        <v>0</v>
      </c>
      <c r="AY39" s="292">
        <v>0</v>
      </c>
      <c r="AZ39" s="292">
        <v>3</v>
      </c>
      <c r="BA39" s="291">
        <v>23.076923076923077</v>
      </c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</row>
    <row r="40" spans="1:85" s="287" customFormat="1">
      <c r="A40" s="292">
        <v>85</v>
      </c>
      <c r="B40" s="292" t="s">
        <v>407</v>
      </c>
      <c r="C40" s="292" t="s">
        <v>339</v>
      </c>
      <c r="D40" s="292">
        <v>0</v>
      </c>
      <c r="E40" s="292">
        <v>25</v>
      </c>
      <c r="F40" s="292">
        <v>4</v>
      </c>
      <c r="G40" s="292" t="s">
        <v>150</v>
      </c>
      <c r="H40" s="292">
        <v>36</v>
      </c>
      <c r="I40" s="292">
        <v>1</v>
      </c>
      <c r="J40" s="292">
        <v>21</v>
      </c>
      <c r="K40" s="292">
        <v>1</v>
      </c>
      <c r="L40" s="292">
        <v>33</v>
      </c>
      <c r="M40" s="292">
        <v>1</v>
      </c>
      <c r="N40" s="292">
        <v>26</v>
      </c>
      <c r="O40" s="292">
        <v>1</v>
      </c>
      <c r="P40" s="292">
        <v>29</v>
      </c>
      <c r="Q40" s="292">
        <v>1</v>
      </c>
      <c r="R40" s="292">
        <v>29</v>
      </c>
      <c r="S40" s="292">
        <v>1</v>
      </c>
      <c r="T40" s="292">
        <v>28</v>
      </c>
      <c r="U40" s="292">
        <v>1</v>
      </c>
      <c r="V40" s="292">
        <v>32</v>
      </c>
      <c r="W40" s="292">
        <v>1</v>
      </c>
      <c r="X40" s="292">
        <v>0</v>
      </c>
      <c r="Y40" s="292">
        <v>0</v>
      </c>
      <c r="Z40" s="292">
        <v>0</v>
      </c>
      <c r="AA40" s="292">
        <v>0</v>
      </c>
      <c r="AB40" s="292">
        <v>0</v>
      </c>
      <c r="AC40" s="292">
        <v>0</v>
      </c>
      <c r="AD40" s="292">
        <v>0</v>
      </c>
      <c r="AE40" s="292">
        <v>0</v>
      </c>
      <c r="AF40" s="292">
        <v>0</v>
      </c>
      <c r="AG40" s="292">
        <v>0</v>
      </c>
      <c r="AH40" s="292">
        <v>0</v>
      </c>
      <c r="AI40" s="292">
        <v>0</v>
      </c>
      <c r="AJ40" s="292">
        <v>234</v>
      </c>
      <c r="AK40" s="292">
        <v>8</v>
      </c>
      <c r="AL40" s="292">
        <v>1</v>
      </c>
      <c r="AM40" s="292">
        <v>17</v>
      </c>
      <c r="AN40" s="292">
        <v>18</v>
      </c>
      <c r="AO40" s="292">
        <v>1</v>
      </c>
      <c r="AP40" s="292">
        <v>11</v>
      </c>
      <c r="AQ40" s="292">
        <v>12</v>
      </c>
      <c r="AR40" s="292">
        <v>0</v>
      </c>
      <c r="AS40" s="292">
        <v>6</v>
      </c>
      <c r="AT40" s="292">
        <v>6</v>
      </c>
      <c r="AU40" s="291">
        <v>50</v>
      </c>
      <c r="AV40" s="292">
        <v>1</v>
      </c>
      <c r="AW40" s="292">
        <v>0</v>
      </c>
      <c r="AX40" s="292">
        <v>0</v>
      </c>
      <c r="AY40" s="292">
        <v>0</v>
      </c>
      <c r="AZ40" s="292">
        <v>5</v>
      </c>
      <c r="BA40" s="291">
        <v>41.666666666666671</v>
      </c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</row>
    <row r="41" spans="1:85" s="287" customFormat="1">
      <c r="A41" s="292">
        <v>76</v>
      </c>
      <c r="B41" s="292" t="s">
        <v>474</v>
      </c>
      <c r="C41" s="292" t="s">
        <v>339</v>
      </c>
      <c r="D41" s="292">
        <v>0</v>
      </c>
      <c r="E41" s="292">
        <v>25</v>
      </c>
      <c r="F41" s="292">
        <v>4</v>
      </c>
      <c r="G41" s="292" t="s">
        <v>150</v>
      </c>
      <c r="H41" s="292">
        <v>28</v>
      </c>
      <c r="I41" s="292">
        <v>1</v>
      </c>
      <c r="J41" s="292">
        <v>40</v>
      </c>
      <c r="K41" s="292">
        <v>2</v>
      </c>
      <c r="L41" s="292">
        <v>24</v>
      </c>
      <c r="M41" s="292">
        <v>1</v>
      </c>
      <c r="N41" s="292">
        <v>24</v>
      </c>
      <c r="O41" s="292">
        <v>1</v>
      </c>
      <c r="P41" s="292">
        <v>16</v>
      </c>
      <c r="Q41" s="292">
        <v>1</v>
      </c>
      <c r="R41" s="292">
        <v>21</v>
      </c>
      <c r="S41" s="292">
        <v>1</v>
      </c>
      <c r="T41" s="292">
        <v>25</v>
      </c>
      <c r="U41" s="292">
        <v>1</v>
      </c>
      <c r="V41" s="292">
        <v>29</v>
      </c>
      <c r="W41" s="292">
        <v>1</v>
      </c>
      <c r="X41" s="292">
        <v>0</v>
      </c>
      <c r="Y41" s="292">
        <v>0</v>
      </c>
      <c r="Z41" s="292">
        <v>0</v>
      </c>
      <c r="AA41" s="292">
        <v>0</v>
      </c>
      <c r="AB41" s="292">
        <v>0</v>
      </c>
      <c r="AC41" s="292">
        <v>0</v>
      </c>
      <c r="AD41" s="292">
        <v>0</v>
      </c>
      <c r="AE41" s="292">
        <v>0</v>
      </c>
      <c r="AF41" s="292">
        <v>0</v>
      </c>
      <c r="AG41" s="292">
        <v>0</v>
      </c>
      <c r="AH41" s="292">
        <v>0</v>
      </c>
      <c r="AI41" s="292">
        <v>0</v>
      </c>
      <c r="AJ41" s="292">
        <v>207</v>
      </c>
      <c r="AK41" s="292">
        <v>9</v>
      </c>
      <c r="AL41" s="292">
        <v>1</v>
      </c>
      <c r="AM41" s="292">
        <v>14</v>
      </c>
      <c r="AN41" s="292">
        <v>15</v>
      </c>
      <c r="AO41" s="292">
        <v>1</v>
      </c>
      <c r="AP41" s="292">
        <v>11</v>
      </c>
      <c r="AQ41" s="292">
        <v>12</v>
      </c>
      <c r="AR41" s="292">
        <v>0</v>
      </c>
      <c r="AS41" s="292">
        <v>3</v>
      </c>
      <c r="AT41" s="292">
        <v>3</v>
      </c>
      <c r="AU41" s="291">
        <v>25</v>
      </c>
      <c r="AV41" s="292">
        <v>1</v>
      </c>
      <c r="AW41" s="292">
        <v>0</v>
      </c>
      <c r="AX41" s="292">
        <v>0</v>
      </c>
      <c r="AY41" s="292">
        <v>0</v>
      </c>
      <c r="AZ41" s="292">
        <v>2</v>
      </c>
      <c r="BA41" s="291">
        <v>16.666666666666664</v>
      </c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</row>
    <row r="42" spans="1:85" s="287" customFormat="1">
      <c r="A42" s="292">
        <v>48</v>
      </c>
      <c r="B42" s="292" t="s">
        <v>473</v>
      </c>
      <c r="C42" s="292" t="s">
        <v>339</v>
      </c>
      <c r="D42" s="292">
        <v>0</v>
      </c>
      <c r="E42" s="292">
        <v>23</v>
      </c>
      <c r="F42" s="292">
        <v>4</v>
      </c>
      <c r="G42" s="292" t="s">
        <v>150</v>
      </c>
      <c r="H42" s="292">
        <v>14</v>
      </c>
      <c r="I42" s="292">
        <v>1</v>
      </c>
      <c r="J42" s="292">
        <v>14</v>
      </c>
      <c r="K42" s="292">
        <v>1</v>
      </c>
      <c r="L42" s="292">
        <v>20</v>
      </c>
      <c r="M42" s="292">
        <v>1</v>
      </c>
      <c r="N42" s="292">
        <v>17</v>
      </c>
      <c r="O42" s="292">
        <v>1</v>
      </c>
      <c r="P42" s="292">
        <v>13</v>
      </c>
      <c r="Q42" s="292">
        <v>1</v>
      </c>
      <c r="R42" s="292">
        <v>17</v>
      </c>
      <c r="S42" s="292">
        <v>1</v>
      </c>
      <c r="T42" s="292">
        <v>13</v>
      </c>
      <c r="U42" s="292">
        <v>1</v>
      </c>
      <c r="V42" s="292">
        <v>17</v>
      </c>
      <c r="W42" s="292">
        <v>1</v>
      </c>
      <c r="X42" s="292">
        <v>0</v>
      </c>
      <c r="Y42" s="292">
        <v>0</v>
      </c>
      <c r="Z42" s="292">
        <v>0</v>
      </c>
      <c r="AA42" s="292">
        <v>0</v>
      </c>
      <c r="AB42" s="292">
        <v>0</v>
      </c>
      <c r="AC42" s="292">
        <v>0</v>
      </c>
      <c r="AD42" s="292">
        <v>0</v>
      </c>
      <c r="AE42" s="292">
        <v>0</v>
      </c>
      <c r="AF42" s="292">
        <v>0</v>
      </c>
      <c r="AG42" s="292">
        <v>0</v>
      </c>
      <c r="AH42" s="292">
        <v>0</v>
      </c>
      <c r="AI42" s="292">
        <v>0</v>
      </c>
      <c r="AJ42" s="292">
        <v>125</v>
      </c>
      <c r="AK42" s="292">
        <v>8</v>
      </c>
      <c r="AL42" s="292">
        <v>1</v>
      </c>
      <c r="AM42" s="292">
        <v>9</v>
      </c>
      <c r="AN42" s="292">
        <v>10</v>
      </c>
      <c r="AO42" s="292">
        <v>1</v>
      </c>
      <c r="AP42" s="292">
        <v>9</v>
      </c>
      <c r="AQ42" s="292">
        <v>10</v>
      </c>
      <c r="AR42" s="292">
        <v>0</v>
      </c>
      <c r="AS42" s="292">
        <v>0</v>
      </c>
      <c r="AT42" s="292">
        <v>0</v>
      </c>
      <c r="AU42" s="291">
        <v>0</v>
      </c>
      <c r="AV42" s="292">
        <v>1</v>
      </c>
      <c r="AW42" s="292">
        <v>0</v>
      </c>
      <c r="AX42" s="292">
        <v>0</v>
      </c>
      <c r="AY42" s="292">
        <v>0</v>
      </c>
      <c r="AZ42" s="292">
        <v>-1</v>
      </c>
      <c r="BA42" s="291">
        <v>-10</v>
      </c>
      <c r="BC42" s="288"/>
      <c r="BD42" s="288"/>
      <c r="BE42" s="288"/>
      <c r="BF42" s="288"/>
      <c r="BG42" s="288"/>
      <c r="BH42" s="288"/>
      <c r="BI42" s="288"/>
      <c r="BJ42" s="288"/>
      <c r="BK42" s="288"/>
      <c r="BL42" s="288"/>
      <c r="BM42" s="288"/>
      <c r="BN42" s="288"/>
      <c r="BO42" s="288"/>
      <c r="BP42" s="288"/>
      <c r="BQ42" s="288"/>
      <c r="BR42" s="288"/>
      <c r="BS42" s="288"/>
      <c r="BT42" s="288"/>
      <c r="BU42" s="288"/>
      <c r="BV42" s="288"/>
      <c r="BW42" s="288"/>
      <c r="BX42" s="288"/>
      <c r="BY42" s="288"/>
      <c r="BZ42" s="288"/>
      <c r="CA42" s="288"/>
      <c r="CB42" s="288"/>
      <c r="CC42" s="288"/>
      <c r="CD42" s="288"/>
      <c r="CE42" s="288"/>
      <c r="CF42" s="288"/>
      <c r="CG42" s="288"/>
    </row>
    <row r="43" spans="1:85" s="287" customFormat="1">
      <c r="A43" s="292">
        <v>96</v>
      </c>
      <c r="B43" s="292" t="s">
        <v>472</v>
      </c>
      <c r="C43" s="292" t="s">
        <v>340</v>
      </c>
      <c r="D43" s="292">
        <v>0</v>
      </c>
      <c r="E43" s="292">
        <v>28</v>
      </c>
      <c r="F43" s="292">
        <v>1</v>
      </c>
      <c r="G43" s="292" t="s">
        <v>150</v>
      </c>
      <c r="H43" s="292">
        <v>111</v>
      </c>
      <c r="I43" s="292">
        <v>4</v>
      </c>
      <c r="J43" s="292">
        <v>91</v>
      </c>
      <c r="K43" s="292">
        <v>3</v>
      </c>
      <c r="L43" s="292">
        <v>103</v>
      </c>
      <c r="M43" s="292">
        <v>3</v>
      </c>
      <c r="N43" s="292">
        <v>100</v>
      </c>
      <c r="O43" s="292">
        <v>3</v>
      </c>
      <c r="P43" s="292">
        <v>94</v>
      </c>
      <c r="Q43" s="292">
        <v>3</v>
      </c>
      <c r="R43" s="292">
        <v>92</v>
      </c>
      <c r="S43" s="292">
        <v>3</v>
      </c>
      <c r="T43" s="292">
        <v>87</v>
      </c>
      <c r="U43" s="292">
        <v>2</v>
      </c>
      <c r="V43" s="292">
        <v>82</v>
      </c>
      <c r="W43" s="292">
        <v>2</v>
      </c>
      <c r="X43" s="292">
        <v>0</v>
      </c>
      <c r="Y43" s="292">
        <v>0</v>
      </c>
      <c r="Z43" s="292">
        <v>0</v>
      </c>
      <c r="AA43" s="292">
        <v>0</v>
      </c>
      <c r="AB43" s="292">
        <v>0</v>
      </c>
      <c r="AC43" s="292">
        <v>0</v>
      </c>
      <c r="AD43" s="292">
        <v>0</v>
      </c>
      <c r="AE43" s="292">
        <v>0</v>
      </c>
      <c r="AF43" s="292">
        <v>0</v>
      </c>
      <c r="AG43" s="292">
        <v>0</v>
      </c>
      <c r="AH43" s="292">
        <v>0</v>
      </c>
      <c r="AI43" s="292">
        <v>0</v>
      </c>
      <c r="AJ43" s="292">
        <v>760</v>
      </c>
      <c r="AK43" s="292">
        <v>23</v>
      </c>
      <c r="AL43" s="292">
        <v>3</v>
      </c>
      <c r="AM43" s="292">
        <v>31</v>
      </c>
      <c r="AN43" s="292">
        <v>34</v>
      </c>
      <c r="AO43" s="292">
        <v>3</v>
      </c>
      <c r="AP43" s="292">
        <v>32</v>
      </c>
      <c r="AQ43" s="292">
        <v>35</v>
      </c>
      <c r="AR43" s="292">
        <v>0</v>
      </c>
      <c r="AS43" s="292">
        <v>-1</v>
      </c>
      <c r="AT43" s="292">
        <v>-1</v>
      </c>
      <c r="AU43" s="291">
        <v>-2.8571428571428572</v>
      </c>
      <c r="AV43" s="292">
        <v>1</v>
      </c>
      <c r="AW43" s="292">
        <v>0</v>
      </c>
      <c r="AX43" s="292">
        <v>0</v>
      </c>
      <c r="AY43" s="292">
        <v>0</v>
      </c>
      <c r="AZ43" s="292">
        <v>-2</v>
      </c>
      <c r="BA43" s="291">
        <v>-5.7142857142857144</v>
      </c>
      <c r="BC43" s="288"/>
      <c r="BD43" s="288"/>
      <c r="BE43" s="288"/>
      <c r="BF43" s="288"/>
      <c r="BG43" s="288"/>
      <c r="BH43" s="288"/>
      <c r="BI43" s="288"/>
      <c r="BJ43" s="288"/>
      <c r="BK43" s="288"/>
      <c r="BL43" s="288"/>
      <c r="BM43" s="288"/>
      <c r="BN43" s="288"/>
      <c r="BO43" s="288"/>
      <c r="BP43" s="288"/>
      <c r="BQ43" s="288"/>
      <c r="BR43" s="288"/>
      <c r="BS43" s="288"/>
      <c r="BT43" s="288"/>
      <c r="BU43" s="288"/>
      <c r="BV43" s="288"/>
      <c r="BW43" s="288"/>
      <c r="BX43" s="288"/>
      <c r="BY43" s="288"/>
      <c r="BZ43" s="288"/>
      <c r="CA43" s="288"/>
      <c r="CB43" s="288"/>
      <c r="CC43" s="288"/>
      <c r="CD43" s="288"/>
      <c r="CE43" s="288"/>
      <c r="CF43" s="288"/>
      <c r="CG43" s="288"/>
    </row>
    <row r="44" spans="1:85" s="287" customFormat="1">
      <c r="A44" s="292">
        <v>45</v>
      </c>
      <c r="B44" s="292" t="s">
        <v>471</v>
      </c>
      <c r="C44" s="292" t="s">
        <v>340</v>
      </c>
      <c r="D44" s="292">
        <v>0</v>
      </c>
      <c r="E44" s="292">
        <v>8</v>
      </c>
      <c r="F44" s="292">
        <v>4</v>
      </c>
      <c r="G44" s="292" t="s">
        <v>150</v>
      </c>
      <c r="H44" s="292">
        <v>8</v>
      </c>
      <c r="I44" s="292">
        <v>1</v>
      </c>
      <c r="J44" s="292">
        <v>16</v>
      </c>
      <c r="K44" s="292">
        <v>1</v>
      </c>
      <c r="L44" s="292">
        <v>11</v>
      </c>
      <c r="M44" s="292">
        <v>1</v>
      </c>
      <c r="N44" s="292">
        <v>18</v>
      </c>
      <c r="O44" s="292">
        <v>1</v>
      </c>
      <c r="P44" s="292">
        <v>18</v>
      </c>
      <c r="Q44" s="292">
        <v>1</v>
      </c>
      <c r="R44" s="292">
        <v>18</v>
      </c>
      <c r="S44" s="292">
        <v>1</v>
      </c>
      <c r="T44" s="292">
        <v>19</v>
      </c>
      <c r="U44" s="292">
        <v>1</v>
      </c>
      <c r="V44" s="292">
        <v>22</v>
      </c>
      <c r="W44" s="292">
        <v>1</v>
      </c>
      <c r="X44" s="292">
        <v>0</v>
      </c>
      <c r="Y44" s="292">
        <v>0</v>
      </c>
      <c r="Z44" s="292">
        <v>0</v>
      </c>
      <c r="AA44" s="292">
        <v>0</v>
      </c>
      <c r="AB44" s="292">
        <v>0</v>
      </c>
      <c r="AC44" s="292">
        <v>0</v>
      </c>
      <c r="AD44" s="292">
        <v>0</v>
      </c>
      <c r="AE44" s="292">
        <v>0</v>
      </c>
      <c r="AF44" s="292">
        <v>0</v>
      </c>
      <c r="AG44" s="292">
        <v>0</v>
      </c>
      <c r="AH44" s="292">
        <v>0</v>
      </c>
      <c r="AI44" s="292">
        <v>0</v>
      </c>
      <c r="AJ44" s="292">
        <v>130</v>
      </c>
      <c r="AK44" s="292">
        <v>8</v>
      </c>
      <c r="AL44" s="292">
        <v>1</v>
      </c>
      <c r="AM44" s="292">
        <v>9</v>
      </c>
      <c r="AN44" s="292">
        <v>10</v>
      </c>
      <c r="AO44" s="292">
        <v>1</v>
      </c>
      <c r="AP44" s="292">
        <v>9</v>
      </c>
      <c r="AQ44" s="292">
        <v>10</v>
      </c>
      <c r="AR44" s="292">
        <v>0</v>
      </c>
      <c r="AS44" s="292">
        <v>0</v>
      </c>
      <c r="AT44" s="292">
        <v>0</v>
      </c>
      <c r="AU44" s="291">
        <v>0</v>
      </c>
      <c r="AV44" s="292">
        <v>1</v>
      </c>
      <c r="AW44" s="292">
        <v>1</v>
      </c>
      <c r="AX44" s="292">
        <v>0</v>
      </c>
      <c r="AY44" s="292">
        <v>0</v>
      </c>
      <c r="AZ44" s="292">
        <v>-2</v>
      </c>
      <c r="BA44" s="291">
        <v>-20</v>
      </c>
      <c r="BC44" s="288"/>
      <c r="BD44" s="288"/>
      <c r="BE44" s="288"/>
      <c r="BF44" s="288"/>
      <c r="BG44" s="288"/>
      <c r="BH44" s="288"/>
      <c r="BI44" s="288"/>
      <c r="BJ44" s="288"/>
      <c r="BK44" s="288"/>
      <c r="BL44" s="288"/>
      <c r="BM44" s="288"/>
      <c r="BN44" s="288"/>
      <c r="BO44" s="288"/>
      <c r="BP44" s="288"/>
      <c r="BQ44" s="288"/>
      <c r="BR44" s="288"/>
      <c r="BS44" s="288"/>
      <c r="BT44" s="288"/>
      <c r="BU44" s="288"/>
      <c r="BV44" s="288"/>
      <c r="BW44" s="288"/>
      <c r="BX44" s="288"/>
      <c r="BY44" s="288"/>
      <c r="BZ44" s="288"/>
      <c r="CA44" s="288"/>
      <c r="CB44" s="288"/>
      <c r="CC44" s="288"/>
      <c r="CD44" s="288"/>
      <c r="CE44" s="288"/>
      <c r="CF44" s="288"/>
      <c r="CG44" s="288"/>
    </row>
    <row r="45" spans="1:85" s="287" customFormat="1">
      <c r="A45" s="292">
        <v>112</v>
      </c>
      <c r="B45" s="318" t="s">
        <v>470</v>
      </c>
      <c r="C45" s="292" t="s">
        <v>340</v>
      </c>
      <c r="D45" s="292">
        <v>0</v>
      </c>
      <c r="E45" s="292">
        <v>16</v>
      </c>
      <c r="F45" s="292">
        <v>4</v>
      </c>
      <c r="G45" s="292" t="s">
        <v>150</v>
      </c>
      <c r="H45" s="292">
        <v>50</v>
      </c>
      <c r="I45" s="292">
        <v>2</v>
      </c>
      <c r="J45" s="292">
        <v>50</v>
      </c>
      <c r="K45" s="292">
        <v>2</v>
      </c>
      <c r="L45" s="292">
        <v>50</v>
      </c>
      <c r="M45" s="292">
        <v>2</v>
      </c>
      <c r="N45" s="292">
        <v>34</v>
      </c>
      <c r="O45" s="292">
        <v>1</v>
      </c>
      <c r="P45" s="292">
        <v>48</v>
      </c>
      <c r="Q45" s="292">
        <v>1</v>
      </c>
      <c r="R45" s="292">
        <v>51</v>
      </c>
      <c r="S45" s="292">
        <v>2</v>
      </c>
      <c r="T45" s="292">
        <v>50</v>
      </c>
      <c r="U45" s="292">
        <v>2</v>
      </c>
      <c r="V45" s="292">
        <v>36</v>
      </c>
      <c r="W45" s="292">
        <v>1</v>
      </c>
      <c r="X45" s="292">
        <v>58</v>
      </c>
      <c r="Y45" s="292">
        <v>2</v>
      </c>
      <c r="Z45" s="292">
        <v>44</v>
      </c>
      <c r="AA45" s="292">
        <v>1</v>
      </c>
      <c r="AB45" s="292">
        <v>28</v>
      </c>
      <c r="AC45" s="292">
        <v>1</v>
      </c>
      <c r="AD45" s="292">
        <v>0</v>
      </c>
      <c r="AE45" s="292">
        <v>0</v>
      </c>
      <c r="AF45" s="292">
        <v>0</v>
      </c>
      <c r="AG45" s="292">
        <v>0</v>
      </c>
      <c r="AH45" s="292">
        <v>0</v>
      </c>
      <c r="AI45" s="292">
        <v>0</v>
      </c>
      <c r="AJ45" s="292">
        <v>499</v>
      </c>
      <c r="AK45" s="292">
        <v>17</v>
      </c>
      <c r="AL45" s="292">
        <v>2</v>
      </c>
      <c r="AM45" s="292">
        <v>26</v>
      </c>
      <c r="AN45" s="292">
        <v>28</v>
      </c>
      <c r="AO45" s="292">
        <v>2</v>
      </c>
      <c r="AP45" s="292">
        <v>25</v>
      </c>
      <c r="AQ45" s="292">
        <v>27</v>
      </c>
      <c r="AR45" s="292">
        <v>0</v>
      </c>
      <c r="AS45" s="292">
        <v>1</v>
      </c>
      <c r="AT45" s="292">
        <v>1</v>
      </c>
      <c r="AU45" s="291">
        <v>3.7037037037037033</v>
      </c>
      <c r="AV45" s="292">
        <v>1</v>
      </c>
      <c r="AW45" s="292">
        <v>0</v>
      </c>
      <c r="AX45" s="292">
        <v>0</v>
      </c>
      <c r="AY45" s="292">
        <v>2</v>
      </c>
      <c r="AZ45" s="292">
        <v>2</v>
      </c>
      <c r="BA45" s="291">
        <v>7.4074074074074066</v>
      </c>
      <c r="BC45" s="288"/>
      <c r="BD45" s="288"/>
      <c r="BE45" s="288"/>
      <c r="BF45" s="288"/>
      <c r="BG45" s="288"/>
      <c r="BH45" s="288"/>
      <c r="BI45" s="288"/>
      <c r="BJ45" s="288"/>
      <c r="BK45" s="288"/>
      <c r="BL45" s="288"/>
      <c r="BM45" s="288"/>
      <c r="BN45" s="288"/>
      <c r="BO45" s="288"/>
      <c r="BP45" s="288"/>
      <c r="BQ45" s="288"/>
      <c r="BR45" s="288"/>
      <c r="BS45" s="288"/>
      <c r="BT45" s="288"/>
      <c r="BU45" s="288"/>
      <c r="BV45" s="288"/>
      <c r="BW45" s="288"/>
      <c r="BX45" s="288"/>
      <c r="BY45" s="288"/>
      <c r="BZ45" s="288"/>
      <c r="CA45" s="288"/>
      <c r="CB45" s="288"/>
      <c r="CC45" s="288"/>
      <c r="CD45" s="288"/>
      <c r="CE45" s="288"/>
      <c r="CF45" s="288"/>
      <c r="CG45" s="288"/>
    </row>
    <row r="46" spans="1:85" s="287" customFormat="1">
      <c r="A46" s="292">
        <v>22</v>
      </c>
      <c r="B46" s="292" t="s">
        <v>469</v>
      </c>
      <c r="C46" s="292" t="s">
        <v>341</v>
      </c>
      <c r="D46" s="292">
        <v>0</v>
      </c>
      <c r="E46" s="292">
        <v>15</v>
      </c>
      <c r="F46" s="292">
        <v>1</v>
      </c>
      <c r="G46" s="292" t="s">
        <v>150</v>
      </c>
      <c r="H46" s="292">
        <v>6</v>
      </c>
      <c r="I46" s="292">
        <v>1</v>
      </c>
      <c r="J46" s="292">
        <v>9</v>
      </c>
      <c r="K46" s="292">
        <v>1</v>
      </c>
      <c r="L46" s="292">
        <v>10</v>
      </c>
      <c r="M46" s="292">
        <v>1</v>
      </c>
      <c r="N46" s="292">
        <v>6</v>
      </c>
      <c r="O46" s="292">
        <v>1</v>
      </c>
      <c r="P46" s="292">
        <v>9</v>
      </c>
      <c r="Q46" s="292">
        <v>1</v>
      </c>
      <c r="R46" s="292">
        <v>9</v>
      </c>
      <c r="S46" s="292">
        <v>1</v>
      </c>
      <c r="T46" s="292">
        <v>15</v>
      </c>
      <c r="U46" s="292">
        <v>1</v>
      </c>
      <c r="V46" s="292">
        <v>10</v>
      </c>
      <c r="W46" s="292">
        <v>1</v>
      </c>
      <c r="X46" s="292">
        <v>0</v>
      </c>
      <c r="Y46" s="292">
        <v>0</v>
      </c>
      <c r="Z46" s="292">
        <v>0</v>
      </c>
      <c r="AA46" s="292">
        <v>0</v>
      </c>
      <c r="AB46" s="292">
        <v>0</v>
      </c>
      <c r="AC46" s="292">
        <v>0</v>
      </c>
      <c r="AD46" s="292">
        <v>0</v>
      </c>
      <c r="AE46" s="292">
        <v>0</v>
      </c>
      <c r="AF46" s="292">
        <v>0</v>
      </c>
      <c r="AG46" s="292">
        <v>0</v>
      </c>
      <c r="AH46" s="292">
        <v>0</v>
      </c>
      <c r="AI46" s="292">
        <v>0</v>
      </c>
      <c r="AJ46" s="292">
        <v>74</v>
      </c>
      <c r="AK46" s="292">
        <v>8</v>
      </c>
      <c r="AL46" s="292">
        <v>1</v>
      </c>
      <c r="AM46" s="292">
        <v>6</v>
      </c>
      <c r="AN46" s="292">
        <v>7</v>
      </c>
      <c r="AO46" s="292">
        <v>1</v>
      </c>
      <c r="AP46" s="292">
        <v>4</v>
      </c>
      <c r="AQ46" s="292">
        <v>5</v>
      </c>
      <c r="AR46" s="292">
        <v>0</v>
      </c>
      <c r="AS46" s="292">
        <v>2</v>
      </c>
      <c r="AT46" s="292">
        <v>2</v>
      </c>
      <c r="AU46" s="291">
        <v>40</v>
      </c>
      <c r="AV46" s="292">
        <v>1</v>
      </c>
      <c r="AW46" s="292">
        <v>0</v>
      </c>
      <c r="AX46" s="292">
        <v>0</v>
      </c>
      <c r="AY46" s="292">
        <v>0</v>
      </c>
      <c r="AZ46" s="292">
        <v>1</v>
      </c>
      <c r="BA46" s="291">
        <v>20</v>
      </c>
      <c r="BC46" s="288"/>
      <c r="BD46" s="288"/>
      <c r="BE46" s="288"/>
      <c r="BF46" s="288"/>
      <c r="BG46" s="288"/>
      <c r="BH46" s="288"/>
      <c r="BI46" s="288"/>
      <c r="BJ46" s="288"/>
      <c r="BK46" s="288"/>
      <c r="BL46" s="288"/>
      <c r="BM46" s="288"/>
      <c r="BN46" s="288"/>
      <c r="BO46" s="288"/>
      <c r="BP46" s="288"/>
      <c r="BQ46" s="288"/>
      <c r="BR46" s="288"/>
      <c r="BS46" s="288"/>
      <c r="BT46" s="288"/>
      <c r="BU46" s="288"/>
      <c r="BV46" s="288"/>
      <c r="BW46" s="288"/>
      <c r="BX46" s="288"/>
      <c r="BY46" s="288"/>
      <c r="BZ46" s="288"/>
      <c r="CA46" s="288"/>
      <c r="CB46" s="288"/>
      <c r="CC46" s="288"/>
      <c r="CD46" s="288"/>
      <c r="CE46" s="288"/>
      <c r="CF46" s="288"/>
      <c r="CG46" s="288"/>
    </row>
    <row r="47" spans="1:85" s="287" customFormat="1">
      <c r="A47" s="292">
        <v>7</v>
      </c>
      <c r="B47" s="292" t="s">
        <v>468</v>
      </c>
      <c r="C47" s="292" t="s">
        <v>341</v>
      </c>
      <c r="D47" s="292">
        <v>0</v>
      </c>
      <c r="E47" s="292">
        <v>12</v>
      </c>
      <c r="F47" s="292">
        <v>4</v>
      </c>
      <c r="G47" s="292" t="s">
        <v>150</v>
      </c>
      <c r="H47" s="292">
        <v>8</v>
      </c>
      <c r="I47" s="292">
        <v>1</v>
      </c>
      <c r="J47" s="292">
        <v>4</v>
      </c>
      <c r="K47" s="292">
        <v>1</v>
      </c>
      <c r="L47" s="292">
        <v>8</v>
      </c>
      <c r="M47" s="292">
        <v>1</v>
      </c>
      <c r="N47" s="292">
        <v>7</v>
      </c>
      <c r="O47" s="292">
        <v>1</v>
      </c>
      <c r="P47" s="292">
        <v>7</v>
      </c>
      <c r="Q47" s="292">
        <v>1</v>
      </c>
      <c r="R47" s="292">
        <v>7</v>
      </c>
      <c r="S47" s="292">
        <v>1</v>
      </c>
      <c r="T47" s="292">
        <v>8</v>
      </c>
      <c r="U47" s="292">
        <v>1</v>
      </c>
      <c r="V47" s="292">
        <v>10</v>
      </c>
      <c r="W47" s="292">
        <v>1</v>
      </c>
      <c r="X47" s="292">
        <v>0</v>
      </c>
      <c r="Y47" s="292">
        <v>0</v>
      </c>
      <c r="Z47" s="292">
        <v>0</v>
      </c>
      <c r="AA47" s="292">
        <v>0</v>
      </c>
      <c r="AB47" s="292">
        <v>0</v>
      </c>
      <c r="AC47" s="292">
        <v>0</v>
      </c>
      <c r="AD47" s="292">
        <v>0</v>
      </c>
      <c r="AE47" s="292">
        <v>0</v>
      </c>
      <c r="AF47" s="292">
        <v>0</v>
      </c>
      <c r="AG47" s="292">
        <v>0</v>
      </c>
      <c r="AH47" s="292">
        <v>0</v>
      </c>
      <c r="AI47" s="292">
        <v>0</v>
      </c>
      <c r="AJ47" s="292">
        <v>59</v>
      </c>
      <c r="AK47" s="292">
        <v>8</v>
      </c>
      <c r="AL47" s="292">
        <v>1</v>
      </c>
      <c r="AM47" s="292">
        <v>4</v>
      </c>
      <c r="AN47" s="292">
        <v>5</v>
      </c>
      <c r="AO47" s="292">
        <v>1</v>
      </c>
      <c r="AP47" s="292">
        <v>3</v>
      </c>
      <c r="AQ47" s="292">
        <v>4</v>
      </c>
      <c r="AR47" s="292">
        <v>0</v>
      </c>
      <c r="AS47" s="292">
        <v>1</v>
      </c>
      <c r="AT47" s="292">
        <v>1</v>
      </c>
      <c r="AU47" s="291">
        <v>25</v>
      </c>
      <c r="AV47" s="292">
        <v>1</v>
      </c>
      <c r="AW47" s="292">
        <v>0</v>
      </c>
      <c r="AX47" s="292">
        <v>0</v>
      </c>
      <c r="AY47" s="292">
        <v>0</v>
      </c>
      <c r="AZ47" s="292">
        <v>0</v>
      </c>
      <c r="BA47" s="291">
        <v>0</v>
      </c>
      <c r="BC47" s="288"/>
      <c r="BD47" s="288"/>
      <c r="BE47" s="288"/>
      <c r="BF47" s="288"/>
      <c r="BG47" s="288"/>
      <c r="BH47" s="288"/>
      <c r="BI47" s="288"/>
      <c r="BJ47" s="288"/>
      <c r="BK47" s="288"/>
      <c r="BL47" s="288"/>
      <c r="BM47" s="288"/>
      <c r="BN47" s="288"/>
      <c r="BO47" s="288"/>
      <c r="BP47" s="288"/>
      <c r="BQ47" s="288"/>
      <c r="BR47" s="288"/>
      <c r="BS47" s="288"/>
      <c r="BT47" s="288"/>
      <c r="BU47" s="288"/>
      <c r="BV47" s="288"/>
      <c r="BW47" s="288"/>
      <c r="BX47" s="288"/>
      <c r="BY47" s="288"/>
      <c r="BZ47" s="288"/>
      <c r="CA47" s="288"/>
      <c r="CB47" s="288"/>
      <c r="CC47" s="288"/>
      <c r="CD47" s="288"/>
      <c r="CE47" s="288"/>
      <c r="CF47" s="288"/>
      <c r="CG47" s="288"/>
    </row>
    <row r="48" spans="1:85" s="287" customFormat="1">
      <c r="A48" s="292">
        <v>56</v>
      </c>
      <c r="B48" s="292" t="s">
        <v>467</v>
      </c>
      <c r="C48" s="292" t="s">
        <v>341</v>
      </c>
      <c r="D48" s="292">
        <v>0</v>
      </c>
      <c r="E48" s="292">
        <v>16</v>
      </c>
      <c r="F48" s="292">
        <v>4</v>
      </c>
      <c r="G48" s="292" t="s">
        <v>150</v>
      </c>
      <c r="H48" s="292">
        <v>11</v>
      </c>
      <c r="I48" s="292">
        <v>1</v>
      </c>
      <c r="J48" s="292">
        <v>14</v>
      </c>
      <c r="K48" s="292">
        <v>1</v>
      </c>
      <c r="L48" s="292">
        <v>15</v>
      </c>
      <c r="M48" s="292">
        <v>1</v>
      </c>
      <c r="N48" s="292">
        <v>19</v>
      </c>
      <c r="O48" s="292">
        <v>1</v>
      </c>
      <c r="P48" s="292">
        <v>18</v>
      </c>
      <c r="Q48" s="292">
        <v>1</v>
      </c>
      <c r="R48" s="292">
        <v>13</v>
      </c>
      <c r="S48" s="292">
        <v>1</v>
      </c>
      <c r="T48" s="292">
        <v>23</v>
      </c>
      <c r="U48" s="292">
        <v>1</v>
      </c>
      <c r="V48" s="292">
        <v>16</v>
      </c>
      <c r="W48" s="292">
        <v>1</v>
      </c>
      <c r="X48" s="292">
        <v>0</v>
      </c>
      <c r="Y48" s="292">
        <v>0</v>
      </c>
      <c r="Z48" s="292">
        <v>0</v>
      </c>
      <c r="AA48" s="292">
        <v>0</v>
      </c>
      <c r="AB48" s="292">
        <v>0</v>
      </c>
      <c r="AC48" s="292">
        <v>0</v>
      </c>
      <c r="AD48" s="292">
        <v>0</v>
      </c>
      <c r="AE48" s="292">
        <v>0</v>
      </c>
      <c r="AF48" s="292">
        <v>0</v>
      </c>
      <c r="AG48" s="292">
        <v>0</v>
      </c>
      <c r="AH48" s="292">
        <v>0</v>
      </c>
      <c r="AI48" s="292">
        <v>0</v>
      </c>
      <c r="AJ48" s="292">
        <v>129</v>
      </c>
      <c r="AK48" s="292">
        <v>8</v>
      </c>
      <c r="AL48" s="292">
        <v>1</v>
      </c>
      <c r="AM48" s="292">
        <v>9</v>
      </c>
      <c r="AN48" s="292">
        <v>10</v>
      </c>
      <c r="AO48" s="292">
        <v>1</v>
      </c>
      <c r="AP48" s="292">
        <v>9</v>
      </c>
      <c r="AQ48" s="292">
        <v>10</v>
      </c>
      <c r="AR48" s="292">
        <v>0</v>
      </c>
      <c r="AS48" s="292">
        <v>0</v>
      </c>
      <c r="AT48" s="292">
        <v>0</v>
      </c>
      <c r="AU48" s="291">
        <v>0</v>
      </c>
      <c r="AV48" s="292">
        <v>1</v>
      </c>
      <c r="AW48" s="292">
        <v>0</v>
      </c>
      <c r="AX48" s="292">
        <v>0</v>
      </c>
      <c r="AY48" s="292">
        <v>1</v>
      </c>
      <c r="AZ48" s="292">
        <v>0</v>
      </c>
      <c r="BA48" s="291">
        <v>0</v>
      </c>
      <c r="BC48" s="288"/>
      <c r="BD48" s="288"/>
      <c r="BE48" s="288"/>
      <c r="BF48" s="288"/>
      <c r="BG48" s="288"/>
      <c r="BH48" s="288"/>
      <c r="BI48" s="288"/>
      <c r="BJ48" s="288"/>
      <c r="BK48" s="288"/>
      <c r="BL48" s="288"/>
      <c r="BM48" s="288"/>
      <c r="BN48" s="288"/>
      <c r="BO48" s="288"/>
      <c r="BP48" s="288"/>
      <c r="BQ48" s="288"/>
      <c r="BR48" s="288"/>
      <c r="BS48" s="288"/>
      <c r="BT48" s="288"/>
      <c r="BU48" s="288"/>
      <c r="BV48" s="288"/>
      <c r="BW48" s="288"/>
      <c r="BX48" s="288"/>
      <c r="BY48" s="288"/>
      <c r="BZ48" s="288"/>
      <c r="CA48" s="288"/>
      <c r="CB48" s="288"/>
      <c r="CC48" s="288"/>
      <c r="CD48" s="288"/>
      <c r="CE48" s="288"/>
      <c r="CF48" s="288"/>
      <c r="CG48" s="288"/>
    </row>
    <row r="49" spans="1:85" s="287" customFormat="1">
      <c r="A49" s="292">
        <v>87</v>
      </c>
      <c r="B49" s="292" t="s">
        <v>466</v>
      </c>
      <c r="C49" s="292" t="s">
        <v>341</v>
      </c>
      <c r="D49" s="292">
        <v>0</v>
      </c>
      <c r="E49" s="292">
        <v>35</v>
      </c>
      <c r="F49" s="292">
        <v>1</v>
      </c>
      <c r="G49" s="292" t="s">
        <v>150</v>
      </c>
      <c r="H49" s="292">
        <v>15</v>
      </c>
      <c r="I49" s="292">
        <v>1</v>
      </c>
      <c r="J49" s="292">
        <v>21</v>
      </c>
      <c r="K49" s="292">
        <v>1</v>
      </c>
      <c r="L49" s="292">
        <v>54</v>
      </c>
      <c r="M49" s="292">
        <v>2</v>
      </c>
      <c r="N49" s="292">
        <v>48</v>
      </c>
      <c r="O49" s="292">
        <v>1</v>
      </c>
      <c r="P49" s="292">
        <v>61</v>
      </c>
      <c r="Q49" s="292">
        <v>2</v>
      </c>
      <c r="R49" s="292">
        <v>45</v>
      </c>
      <c r="S49" s="292">
        <v>1</v>
      </c>
      <c r="T49" s="292">
        <v>42</v>
      </c>
      <c r="U49" s="292">
        <v>1</v>
      </c>
      <c r="V49" s="292">
        <v>35</v>
      </c>
      <c r="W49" s="292">
        <v>1</v>
      </c>
      <c r="X49" s="292">
        <v>0</v>
      </c>
      <c r="Y49" s="292">
        <v>0</v>
      </c>
      <c r="Z49" s="292">
        <v>0</v>
      </c>
      <c r="AA49" s="292">
        <v>0</v>
      </c>
      <c r="AB49" s="292">
        <v>0</v>
      </c>
      <c r="AC49" s="292">
        <v>0</v>
      </c>
      <c r="AD49" s="292">
        <v>0</v>
      </c>
      <c r="AE49" s="292">
        <v>0</v>
      </c>
      <c r="AF49" s="292">
        <v>0</v>
      </c>
      <c r="AG49" s="292">
        <v>0</v>
      </c>
      <c r="AH49" s="292">
        <v>0</v>
      </c>
      <c r="AI49" s="292">
        <v>0</v>
      </c>
      <c r="AJ49" s="292">
        <v>321</v>
      </c>
      <c r="AK49" s="292">
        <v>10</v>
      </c>
      <c r="AL49" s="292">
        <v>1</v>
      </c>
      <c r="AM49" s="292">
        <v>14</v>
      </c>
      <c r="AN49" s="292">
        <v>15</v>
      </c>
      <c r="AO49" s="292">
        <v>1</v>
      </c>
      <c r="AP49" s="292">
        <v>14</v>
      </c>
      <c r="AQ49" s="292">
        <v>15</v>
      </c>
      <c r="AR49" s="292">
        <v>0</v>
      </c>
      <c r="AS49" s="292">
        <v>0</v>
      </c>
      <c r="AT49" s="292">
        <v>0</v>
      </c>
      <c r="AU49" s="291">
        <v>0</v>
      </c>
      <c r="AV49" s="292">
        <v>2</v>
      </c>
      <c r="AW49" s="292">
        <v>0</v>
      </c>
      <c r="AX49" s="292">
        <v>0</v>
      </c>
      <c r="AY49" s="292">
        <v>0</v>
      </c>
      <c r="AZ49" s="292">
        <v>-2</v>
      </c>
      <c r="BA49" s="291">
        <v>-13.333333333333334</v>
      </c>
      <c r="BC49" s="288"/>
      <c r="BD49" s="288"/>
      <c r="BE49" s="288"/>
      <c r="BF49" s="288"/>
      <c r="BG49" s="288"/>
      <c r="BH49" s="288"/>
      <c r="BI49" s="288"/>
      <c r="BJ49" s="288"/>
      <c r="BK49" s="288"/>
      <c r="BL49" s="288"/>
      <c r="BM49" s="288"/>
      <c r="BN49" s="288"/>
      <c r="BO49" s="288"/>
      <c r="BP49" s="288"/>
      <c r="BQ49" s="288"/>
      <c r="BR49" s="288"/>
      <c r="BS49" s="288"/>
      <c r="BT49" s="288"/>
      <c r="BU49" s="288"/>
      <c r="BV49" s="288"/>
      <c r="BW49" s="288"/>
      <c r="BX49" s="288"/>
      <c r="BY49" s="288"/>
      <c r="BZ49" s="288"/>
      <c r="CA49" s="288"/>
      <c r="CB49" s="288"/>
      <c r="CC49" s="288"/>
      <c r="CD49" s="288"/>
      <c r="CE49" s="288"/>
      <c r="CF49" s="288"/>
      <c r="CG49" s="288"/>
    </row>
    <row r="50" spans="1:85" s="287" customFormat="1">
      <c r="A50" s="292">
        <v>87</v>
      </c>
      <c r="B50" s="292" t="s">
        <v>466</v>
      </c>
      <c r="C50" s="292" t="s">
        <v>341</v>
      </c>
      <c r="D50" s="292">
        <v>0</v>
      </c>
      <c r="E50" s="292">
        <v>35</v>
      </c>
      <c r="F50" s="292">
        <v>1</v>
      </c>
      <c r="G50" s="292" t="s">
        <v>150</v>
      </c>
      <c r="H50" s="292">
        <v>15</v>
      </c>
      <c r="I50" s="292">
        <v>1</v>
      </c>
      <c r="J50" s="292">
        <v>21</v>
      </c>
      <c r="K50" s="292">
        <v>1</v>
      </c>
      <c r="L50" s="292">
        <v>54</v>
      </c>
      <c r="M50" s="292">
        <v>2</v>
      </c>
      <c r="N50" s="292">
        <v>48</v>
      </c>
      <c r="O50" s="292">
        <v>1</v>
      </c>
      <c r="P50" s="292">
        <v>61</v>
      </c>
      <c r="Q50" s="292">
        <v>2</v>
      </c>
      <c r="R50" s="292">
        <v>45</v>
      </c>
      <c r="S50" s="292">
        <v>1</v>
      </c>
      <c r="T50" s="292">
        <v>42</v>
      </c>
      <c r="U50" s="292">
        <v>1</v>
      </c>
      <c r="V50" s="292">
        <v>35</v>
      </c>
      <c r="W50" s="292">
        <v>1</v>
      </c>
      <c r="X50" s="292">
        <v>0</v>
      </c>
      <c r="Y50" s="292">
        <v>0</v>
      </c>
      <c r="Z50" s="292">
        <v>0</v>
      </c>
      <c r="AA50" s="292">
        <v>0</v>
      </c>
      <c r="AB50" s="292">
        <v>0</v>
      </c>
      <c r="AC50" s="292">
        <v>0</v>
      </c>
      <c r="AD50" s="292">
        <v>0</v>
      </c>
      <c r="AE50" s="292">
        <v>0</v>
      </c>
      <c r="AF50" s="292">
        <v>0</v>
      </c>
      <c r="AG50" s="292">
        <v>0</v>
      </c>
      <c r="AH50" s="292">
        <v>0</v>
      </c>
      <c r="AI50" s="292">
        <v>0</v>
      </c>
      <c r="AJ50" s="292">
        <v>321</v>
      </c>
      <c r="AK50" s="292">
        <v>10</v>
      </c>
      <c r="AL50" s="292">
        <v>1</v>
      </c>
      <c r="AM50" s="292">
        <v>14</v>
      </c>
      <c r="AN50" s="292">
        <v>15</v>
      </c>
      <c r="AO50" s="292">
        <v>1</v>
      </c>
      <c r="AP50" s="292">
        <v>14</v>
      </c>
      <c r="AQ50" s="292">
        <v>15</v>
      </c>
      <c r="AR50" s="292">
        <v>0</v>
      </c>
      <c r="AS50" s="292">
        <v>0</v>
      </c>
      <c r="AT50" s="292">
        <v>0</v>
      </c>
      <c r="AU50" s="291">
        <v>0</v>
      </c>
      <c r="AV50" s="292">
        <v>2</v>
      </c>
      <c r="AW50" s="292">
        <v>0</v>
      </c>
      <c r="AX50" s="292">
        <v>0</v>
      </c>
      <c r="AY50" s="292">
        <v>0</v>
      </c>
      <c r="AZ50" s="292">
        <v>-2</v>
      </c>
      <c r="BA50" s="291">
        <v>-13.333333333333334</v>
      </c>
      <c r="BC50" s="288"/>
      <c r="BD50" s="288"/>
      <c r="BE50" s="288"/>
      <c r="BF50" s="288"/>
      <c r="BG50" s="288"/>
      <c r="BH50" s="288"/>
      <c r="BI50" s="288"/>
      <c r="BJ50" s="288"/>
      <c r="BK50" s="288"/>
      <c r="BL50" s="288"/>
      <c r="BM50" s="288"/>
      <c r="BN50" s="288"/>
      <c r="BO50" s="288"/>
      <c r="BP50" s="288"/>
      <c r="BQ50" s="288"/>
      <c r="BR50" s="288"/>
      <c r="BS50" s="288"/>
      <c r="BT50" s="288"/>
      <c r="BU50" s="288"/>
      <c r="BV50" s="288"/>
      <c r="BW50" s="288"/>
      <c r="BX50" s="288"/>
      <c r="BY50" s="288"/>
      <c r="BZ50" s="288"/>
      <c r="CA50" s="288"/>
      <c r="CB50" s="288"/>
      <c r="CC50" s="288"/>
      <c r="CD50" s="288"/>
      <c r="CE50" s="288"/>
      <c r="CF50" s="288"/>
      <c r="CG50" s="288"/>
    </row>
    <row r="51" spans="1:85" s="287" customFormat="1">
      <c r="A51" s="292">
        <v>53</v>
      </c>
      <c r="B51" s="292" t="s">
        <v>465</v>
      </c>
      <c r="C51" s="292" t="s">
        <v>341</v>
      </c>
      <c r="D51" s="292">
        <v>0</v>
      </c>
      <c r="E51" s="292">
        <v>29</v>
      </c>
      <c r="F51" s="292">
        <v>4</v>
      </c>
      <c r="G51" s="292" t="s">
        <v>150</v>
      </c>
      <c r="H51" s="292">
        <v>7</v>
      </c>
      <c r="I51" s="292">
        <v>1</v>
      </c>
      <c r="J51" s="292">
        <v>25</v>
      </c>
      <c r="K51" s="292">
        <v>1</v>
      </c>
      <c r="L51" s="292">
        <v>35</v>
      </c>
      <c r="M51" s="292">
        <v>1</v>
      </c>
      <c r="N51" s="292">
        <v>37</v>
      </c>
      <c r="O51" s="292">
        <v>1</v>
      </c>
      <c r="P51" s="292">
        <v>36</v>
      </c>
      <c r="Q51" s="292">
        <v>1</v>
      </c>
      <c r="R51" s="292">
        <v>32</v>
      </c>
      <c r="S51" s="292">
        <v>1</v>
      </c>
      <c r="T51" s="292">
        <v>24</v>
      </c>
      <c r="U51" s="292">
        <v>1</v>
      </c>
      <c r="V51" s="292">
        <v>34</v>
      </c>
      <c r="W51" s="292">
        <v>1</v>
      </c>
      <c r="X51" s="292">
        <v>0</v>
      </c>
      <c r="Y51" s="292">
        <v>0</v>
      </c>
      <c r="Z51" s="292">
        <v>0</v>
      </c>
      <c r="AA51" s="292">
        <v>0</v>
      </c>
      <c r="AB51" s="292">
        <v>0</v>
      </c>
      <c r="AC51" s="292">
        <v>0</v>
      </c>
      <c r="AD51" s="292">
        <v>0</v>
      </c>
      <c r="AE51" s="292">
        <v>0</v>
      </c>
      <c r="AF51" s="292">
        <v>0</v>
      </c>
      <c r="AG51" s="292">
        <v>0</v>
      </c>
      <c r="AH51" s="292">
        <v>0</v>
      </c>
      <c r="AI51" s="292">
        <v>0</v>
      </c>
      <c r="AJ51" s="292">
        <v>230</v>
      </c>
      <c r="AK51" s="292">
        <v>8</v>
      </c>
      <c r="AL51" s="292">
        <v>2</v>
      </c>
      <c r="AM51" s="292">
        <v>12</v>
      </c>
      <c r="AN51" s="292">
        <v>14</v>
      </c>
      <c r="AO51" s="292">
        <v>1</v>
      </c>
      <c r="AP51" s="292">
        <v>11</v>
      </c>
      <c r="AQ51" s="292">
        <v>12</v>
      </c>
      <c r="AR51" s="292">
        <v>1</v>
      </c>
      <c r="AS51" s="292">
        <v>1</v>
      </c>
      <c r="AT51" s="292">
        <v>2</v>
      </c>
      <c r="AU51" s="291">
        <v>16.666666666666664</v>
      </c>
      <c r="AV51" s="292">
        <v>2</v>
      </c>
      <c r="AW51" s="292">
        <v>0</v>
      </c>
      <c r="AX51" s="292">
        <v>0</v>
      </c>
      <c r="AY51" s="292">
        <v>0</v>
      </c>
      <c r="AZ51" s="292">
        <v>0</v>
      </c>
      <c r="BA51" s="291">
        <v>0</v>
      </c>
      <c r="BC51" s="288"/>
      <c r="BD51" s="288"/>
      <c r="BE51" s="288"/>
      <c r="BF51" s="288"/>
      <c r="BG51" s="288"/>
      <c r="BH51" s="288"/>
      <c r="BI51" s="288"/>
      <c r="BJ51" s="288"/>
      <c r="BK51" s="288"/>
      <c r="BL51" s="288"/>
      <c r="BM51" s="288"/>
      <c r="BN51" s="288"/>
      <c r="BO51" s="288"/>
      <c r="BP51" s="288"/>
      <c r="BQ51" s="288"/>
      <c r="BR51" s="288"/>
      <c r="BS51" s="288"/>
      <c r="BT51" s="288"/>
      <c r="BU51" s="288"/>
      <c r="BV51" s="288"/>
      <c r="BW51" s="288"/>
      <c r="BX51" s="288"/>
      <c r="BY51" s="288"/>
      <c r="BZ51" s="288"/>
      <c r="CA51" s="288"/>
      <c r="CB51" s="288"/>
      <c r="CC51" s="288"/>
      <c r="CD51" s="288"/>
      <c r="CE51" s="288"/>
      <c r="CF51" s="288"/>
      <c r="CG51" s="288"/>
    </row>
    <row r="52" spans="1:85" s="287" customFormat="1">
      <c r="A52" s="292">
        <v>53</v>
      </c>
      <c r="B52" s="292" t="s">
        <v>465</v>
      </c>
      <c r="C52" s="292" t="s">
        <v>341</v>
      </c>
      <c r="D52" s="292">
        <v>0</v>
      </c>
      <c r="E52" s="292">
        <v>29</v>
      </c>
      <c r="F52" s="292">
        <v>4</v>
      </c>
      <c r="G52" s="292" t="s">
        <v>150</v>
      </c>
      <c r="H52" s="292">
        <v>7</v>
      </c>
      <c r="I52" s="292">
        <v>1</v>
      </c>
      <c r="J52" s="292">
        <v>25</v>
      </c>
      <c r="K52" s="292">
        <v>1</v>
      </c>
      <c r="L52" s="292">
        <v>35</v>
      </c>
      <c r="M52" s="292">
        <v>1</v>
      </c>
      <c r="N52" s="292">
        <v>37</v>
      </c>
      <c r="O52" s="292">
        <v>1</v>
      </c>
      <c r="P52" s="292">
        <v>36</v>
      </c>
      <c r="Q52" s="292">
        <v>1</v>
      </c>
      <c r="R52" s="292">
        <v>32</v>
      </c>
      <c r="S52" s="292">
        <v>1</v>
      </c>
      <c r="T52" s="292">
        <v>24</v>
      </c>
      <c r="U52" s="292">
        <v>1</v>
      </c>
      <c r="V52" s="292">
        <v>34</v>
      </c>
      <c r="W52" s="292">
        <v>1</v>
      </c>
      <c r="X52" s="292">
        <v>0</v>
      </c>
      <c r="Y52" s="292">
        <v>0</v>
      </c>
      <c r="Z52" s="292">
        <v>0</v>
      </c>
      <c r="AA52" s="292">
        <v>0</v>
      </c>
      <c r="AB52" s="292">
        <v>0</v>
      </c>
      <c r="AC52" s="292">
        <v>0</v>
      </c>
      <c r="AD52" s="292">
        <v>0</v>
      </c>
      <c r="AE52" s="292">
        <v>0</v>
      </c>
      <c r="AF52" s="292">
        <v>0</v>
      </c>
      <c r="AG52" s="292">
        <v>0</v>
      </c>
      <c r="AH52" s="292">
        <v>0</v>
      </c>
      <c r="AI52" s="292">
        <v>0</v>
      </c>
      <c r="AJ52" s="292">
        <v>230</v>
      </c>
      <c r="AK52" s="292">
        <v>8</v>
      </c>
      <c r="AL52" s="292">
        <v>2</v>
      </c>
      <c r="AM52" s="292">
        <v>12</v>
      </c>
      <c r="AN52" s="292">
        <v>14</v>
      </c>
      <c r="AO52" s="292">
        <v>1</v>
      </c>
      <c r="AP52" s="292">
        <v>11</v>
      </c>
      <c r="AQ52" s="292">
        <v>12</v>
      </c>
      <c r="AR52" s="292">
        <v>1</v>
      </c>
      <c r="AS52" s="292">
        <v>1</v>
      </c>
      <c r="AT52" s="292">
        <v>2</v>
      </c>
      <c r="AU52" s="291">
        <v>16.666666666666664</v>
      </c>
      <c r="AV52" s="292">
        <v>2</v>
      </c>
      <c r="AW52" s="292">
        <v>0</v>
      </c>
      <c r="AX52" s="292">
        <v>0</v>
      </c>
      <c r="AY52" s="292">
        <v>0</v>
      </c>
      <c r="AZ52" s="292">
        <v>0</v>
      </c>
      <c r="BA52" s="291">
        <v>0</v>
      </c>
      <c r="BC52" s="288"/>
      <c r="BD52" s="288"/>
      <c r="BE52" s="288"/>
      <c r="BF52" s="288"/>
      <c r="BG52" s="288"/>
      <c r="BH52" s="288"/>
      <c r="BI52" s="288"/>
      <c r="BJ52" s="288"/>
      <c r="BK52" s="288"/>
      <c r="BL52" s="288"/>
      <c r="BM52" s="288"/>
      <c r="BN52" s="288"/>
      <c r="BO52" s="288"/>
      <c r="BP52" s="288"/>
      <c r="BQ52" s="288"/>
      <c r="BR52" s="288"/>
      <c r="BS52" s="288"/>
      <c r="BT52" s="288"/>
      <c r="BU52" s="288"/>
      <c r="BV52" s="288"/>
      <c r="BW52" s="288"/>
      <c r="BX52" s="288"/>
      <c r="BY52" s="288"/>
      <c r="BZ52" s="288"/>
      <c r="CA52" s="288"/>
      <c r="CB52" s="288"/>
      <c r="CC52" s="288"/>
      <c r="CD52" s="288"/>
      <c r="CE52" s="288"/>
      <c r="CF52" s="288"/>
      <c r="CG52" s="288"/>
    </row>
    <row r="53" spans="1:85" s="287" customFormat="1">
      <c r="A53" s="292">
        <v>78</v>
      </c>
      <c r="B53" s="292" t="s">
        <v>464</v>
      </c>
      <c r="C53" s="292" t="s">
        <v>341</v>
      </c>
      <c r="D53" s="292">
        <v>0</v>
      </c>
      <c r="E53" s="292">
        <v>13</v>
      </c>
      <c r="F53" s="292">
        <v>1</v>
      </c>
      <c r="G53" s="292" t="s">
        <v>150</v>
      </c>
      <c r="H53" s="292">
        <v>4</v>
      </c>
      <c r="I53" s="292">
        <v>1</v>
      </c>
      <c r="J53" s="292">
        <v>4</v>
      </c>
      <c r="K53" s="292">
        <v>1</v>
      </c>
      <c r="L53" s="292">
        <v>36</v>
      </c>
      <c r="M53" s="292">
        <v>1</v>
      </c>
      <c r="N53" s="292">
        <v>39</v>
      </c>
      <c r="O53" s="292">
        <v>1</v>
      </c>
      <c r="P53" s="292">
        <v>38</v>
      </c>
      <c r="Q53" s="292">
        <v>1</v>
      </c>
      <c r="R53" s="292">
        <v>34</v>
      </c>
      <c r="S53" s="292">
        <v>1</v>
      </c>
      <c r="T53" s="292">
        <v>39</v>
      </c>
      <c r="U53" s="292">
        <v>1</v>
      </c>
      <c r="V53" s="292">
        <v>30</v>
      </c>
      <c r="W53" s="292">
        <v>1</v>
      </c>
      <c r="X53" s="292">
        <v>0</v>
      </c>
      <c r="Y53" s="292">
        <v>0</v>
      </c>
      <c r="Z53" s="292">
        <v>0</v>
      </c>
      <c r="AA53" s="292">
        <v>0</v>
      </c>
      <c r="AB53" s="292">
        <v>0</v>
      </c>
      <c r="AC53" s="292">
        <v>0</v>
      </c>
      <c r="AD53" s="292">
        <v>0</v>
      </c>
      <c r="AE53" s="292">
        <v>0</v>
      </c>
      <c r="AF53" s="292">
        <v>0</v>
      </c>
      <c r="AG53" s="292">
        <v>0</v>
      </c>
      <c r="AH53" s="292">
        <v>0</v>
      </c>
      <c r="AI53" s="292">
        <v>0</v>
      </c>
      <c r="AJ53" s="292">
        <v>224</v>
      </c>
      <c r="AK53" s="292">
        <v>8</v>
      </c>
      <c r="AL53" s="292">
        <v>1</v>
      </c>
      <c r="AM53" s="292">
        <v>11</v>
      </c>
      <c r="AN53" s="292">
        <v>12</v>
      </c>
      <c r="AO53" s="292">
        <v>1</v>
      </c>
      <c r="AP53" s="292">
        <v>10</v>
      </c>
      <c r="AQ53" s="292">
        <v>11</v>
      </c>
      <c r="AR53" s="292">
        <v>0</v>
      </c>
      <c r="AS53" s="292">
        <v>1</v>
      </c>
      <c r="AT53" s="292">
        <v>1</v>
      </c>
      <c r="AU53" s="291">
        <v>9.0909090909090917</v>
      </c>
      <c r="AV53" s="292">
        <v>0</v>
      </c>
      <c r="AW53" s="292">
        <v>0</v>
      </c>
      <c r="AX53" s="292">
        <v>1</v>
      </c>
      <c r="AY53" s="292">
        <v>0</v>
      </c>
      <c r="AZ53" s="292">
        <v>2</v>
      </c>
      <c r="BA53" s="291">
        <v>18.181818181818183</v>
      </c>
      <c r="BC53" s="288"/>
      <c r="BD53" s="288"/>
      <c r="BE53" s="288"/>
      <c r="BF53" s="288"/>
      <c r="BG53" s="288"/>
      <c r="BH53" s="288"/>
      <c r="BI53" s="288"/>
      <c r="BJ53" s="288"/>
      <c r="BK53" s="288"/>
      <c r="BL53" s="288"/>
      <c r="BM53" s="288"/>
      <c r="BN53" s="288"/>
      <c r="BO53" s="288"/>
      <c r="BP53" s="288"/>
      <c r="BQ53" s="288"/>
      <c r="BR53" s="288"/>
      <c r="BS53" s="288"/>
      <c r="BT53" s="288"/>
      <c r="BU53" s="288"/>
      <c r="BV53" s="288"/>
      <c r="BW53" s="288"/>
      <c r="BX53" s="288"/>
      <c r="BY53" s="288"/>
      <c r="BZ53" s="288"/>
      <c r="CA53" s="288"/>
      <c r="CB53" s="288"/>
      <c r="CC53" s="288"/>
      <c r="CD53" s="288"/>
      <c r="CE53" s="288"/>
      <c r="CF53" s="288"/>
      <c r="CG53" s="288"/>
    </row>
    <row r="54" spans="1:85" s="287" customFormat="1">
      <c r="A54" s="292">
        <v>17</v>
      </c>
      <c r="B54" s="292" t="s">
        <v>463</v>
      </c>
      <c r="C54" s="292" t="s">
        <v>341</v>
      </c>
      <c r="D54" s="292">
        <v>0</v>
      </c>
      <c r="E54" s="292">
        <v>16</v>
      </c>
      <c r="F54" s="292">
        <v>4</v>
      </c>
      <c r="G54" s="292" t="s">
        <v>150</v>
      </c>
      <c r="H54" s="292">
        <v>0</v>
      </c>
      <c r="I54" s="292">
        <v>0</v>
      </c>
      <c r="J54" s="292">
        <v>0</v>
      </c>
      <c r="K54" s="292">
        <v>0</v>
      </c>
      <c r="L54" s="292">
        <v>9</v>
      </c>
      <c r="M54" s="292">
        <v>1</v>
      </c>
      <c r="N54" s="292">
        <v>16</v>
      </c>
      <c r="O54" s="292">
        <v>1</v>
      </c>
      <c r="P54" s="292">
        <v>12</v>
      </c>
      <c r="Q54" s="292">
        <v>1</v>
      </c>
      <c r="R54" s="292">
        <v>15</v>
      </c>
      <c r="S54" s="292">
        <v>1</v>
      </c>
      <c r="T54" s="292">
        <v>13</v>
      </c>
      <c r="U54" s="292">
        <v>1</v>
      </c>
      <c r="V54" s="292">
        <v>12</v>
      </c>
      <c r="W54" s="292">
        <v>1</v>
      </c>
      <c r="X54" s="292">
        <v>0</v>
      </c>
      <c r="Y54" s="292">
        <v>0</v>
      </c>
      <c r="Z54" s="292">
        <v>0</v>
      </c>
      <c r="AA54" s="292">
        <v>0</v>
      </c>
      <c r="AB54" s="292">
        <v>0</v>
      </c>
      <c r="AC54" s="292">
        <v>0</v>
      </c>
      <c r="AD54" s="292">
        <v>0</v>
      </c>
      <c r="AE54" s="292">
        <v>0</v>
      </c>
      <c r="AF54" s="292">
        <v>0</v>
      </c>
      <c r="AG54" s="292">
        <v>0</v>
      </c>
      <c r="AH54" s="292">
        <v>0</v>
      </c>
      <c r="AI54" s="292">
        <v>0</v>
      </c>
      <c r="AJ54" s="292">
        <v>77</v>
      </c>
      <c r="AK54" s="292">
        <v>6</v>
      </c>
      <c r="AL54" s="292">
        <v>1</v>
      </c>
      <c r="AM54" s="292">
        <v>5</v>
      </c>
      <c r="AN54" s="292">
        <v>6</v>
      </c>
      <c r="AO54" s="292">
        <v>1</v>
      </c>
      <c r="AP54" s="292">
        <v>4</v>
      </c>
      <c r="AQ54" s="292">
        <v>5</v>
      </c>
      <c r="AR54" s="292">
        <v>0</v>
      </c>
      <c r="AS54" s="292">
        <v>1</v>
      </c>
      <c r="AT54" s="292">
        <v>1</v>
      </c>
      <c r="AU54" s="291">
        <v>20</v>
      </c>
      <c r="AV54" s="292">
        <v>2</v>
      </c>
      <c r="AW54" s="292">
        <v>0</v>
      </c>
      <c r="AX54" s="292">
        <v>0</v>
      </c>
      <c r="AY54" s="292">
        <v>0</v>
      </c>
      <c r="AZ54" s="292">
        <v>-1</v>
      </c>
      <c r="BA54" s="291">
        <v>-20</v>
      </c>
      <c r="BC54" s="288"/>
      <c r="BD54" s="288"/>
      <c r="BE54" s="288"/>
      <c r="BF54" s="288"/>
      <c r="BG54" s="288"/>
      <c r="BH54" s="288"/>
      <c r="BI54" s="288"/>
      <c r="BJ54" s="288"/>
      <c r="BK54" s="288"/>
      <c r="BL54" s="288"/>
      <c r="BM54" s="288"/>
      <c r="BN54" s="288"/>
      <c r="BO54" s="288"/>
      <c r="BP54" s="288"/>
      <c r="BQ54" s="288"/>
      <c r="BR54" s="288"/>
      <c r="BS54" s="288"/>
      <c r="BT54" s="288"/>
      <c r="BU54" s="288"/>
      <c r="BV54" s="288"/>
      <c r="BW54" s="288"/>
      <c r="BX54" s="288"/>
      <c r="BY54" s="288"/>
      <c r="BZ54" s="288"/>
      <c r="CA54" s="288"/>
      <c r="CB54" s="288"/>
      <c r="CC54" s="288"/>
      <c r="CD54" s="288"/>
      <c r="CE54" s="288"/>
      <c r="CF54" s="288"/>
      <c r="CG54" s="288"/>
    </row>
    <row r="55" spans="1:85" s="287" customFormat="1">
      <c r="A55" s="292">
        <v>104</v>
      </c>
      <c r="B55" s="318" t="s">
        <v>462</v>
      </c>
      <c r="C55" s="292" t="s">
        <v>341</v>
      </c>
      <c r="D55" s="292">
        <v>0</v>
      </c>
      <c r="E55" s="292">
        <v>9</v>
      </c>
      <c r="F55" s="292">
        <v>4</v>
      </c>
      <c r="G55" s="292" t="s">
        <v>150</v>
      </c>
      <c r="H55" s="292">
        <v>16</v>
      </c>
      <c r="I55" s="292">
        <v>1</v>
      </c>
      <c r="J55" s="292">
        <v>27</v>
      </c>
      <c r="K55" s="292">
        <v>1</v>
      </c>
      <c r="L55" s="292">
        <v>18</v>
      </c>
      <c r="M55" s="292">
        <v>1</v>
      </c>
      <c r="N55" s="292">
        <v>18</v>
      </c>
      <c r="O55" s="292">
        <v>1</v>
      </c>
      <c r="P55" s="292">
        <v>15</v>
      </c>
      <c r="Q55" s="292">
        <v>1</v>
      </c>
      <c r="R55" s="292">
        <v>23</v>
      </c>
      <c r="S55" s="292">
        <v>1</v>
      </c>
      <c r="T55" s="292">
        <v>18</v>
      </c>
      <c r="U55" s="292">
        <v>1</v>
      </c>
      <c r="V55" s="292">
        <v>17</v>
      </c>
      <c r="W55" s="292">
        <v>1</v>
      </c>
      <c r="X55" s="292">
        <v>11</v>
      </c>
      <c r="Y55" s="292">
        <v>1</v>
      </c>
      <c r="Z55" s="292">
        <v>9</v>
      </c>
      <c r="AA55" s="292">
        <v>1</v>
      </c>
      <c r="AB55" s="292">
        <v>3</v>
      </c>
      <c r="AC55" s="292">
        <v>1</v>
      </c>
      <c r="AD55" s="292">
        <v>0</v>
      </c>
      <c r="AE55" s="292">
        <v>0</v>
      </c>
      <c r="AF55" s="292">
        <v>0</v>
      </c>
      <c r="AG55" s="292">
        <v>0</v>
      </c>
      <c r="AH55" s="292">
        <v>0</v>
      </c>
      <c r="AI55" s="292">
        <v>0</v>
      </c>
      <c r="AJ55" s="292">
        <v>175</v>
      </c>
      <c r="AK55" s="292">
        <v>11</v>
      </c>
      <c r="AL55" s="292">
        <v>1</v>
      </c>
      <c r="AM55" s="292">
        <v>16</v>
      </c>
      <c r="AN55" s="292">
        <v>17</v>
      </c>
      <c r="AO55" s="292">
        <v>1</v>
      </c>
      <c r="AP55" s="292">
        <v>15</v>
      </c>
      <c r="AQ55" s="292">
        <v>16</v>
      </c>
      <c r="AR55" s="292">
        <v>0</v>
      </c>
      <c r="AS55" s="292">
        <v>1</v>
      </c>
      <c r="AT55" s="292">
        <v>1</v>
      </c>
      <c r="AU55" s="291">
        <v>6.25</v>
      </c>
      <c r="AV55" s="292">
        <v>2</v>
      </c>
      <c r="AW55" s="292">
        <v>0</v>
      </c>
      <c r="AX55" s="292">
        <v>0</v>
      </c>
      <c r="AY55" s="292">
        <v>0</v>
      </c>
      <c r="AZ55" s="292">
        <v>-1</v>
      </c>
      <c r="BA55" s="291">
        <v>-6.25</v>
      </c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8"/>
      <c r="BU55" s="288"/>
      <c r="BV55" s="288"/>
      <c r="BW55" s="288"/>
      <c r="BX55" s="288"/>
      <c r="BY55" s="288"/>
      <c r="BZ55" s="288"/>
      <c r="CA55" s="288"/>
      <c r="CB55" s="288"/>
      <c r="CC55" s="288"/>
      <c r="CD55" s="288"/>
      <c r="CE55" s="288"/>
      <c r="CF55" s="288"/>
      <c r="CG55" s="288"/>
    </row>
    <row r="56" spans="1:85" s="287" customFormat="1">
      <c r="A56" s="292">
        <v>104</v>
      </c>
      <c r="B56" s="318" t="s">
        <v>462</v>
      </c>
      <c r="C56" s="292" t="s">
        <v>341</v>
      </c>
      <c r="D56" s="292">
        <v>0</v>
      </c>
      <c r="E56" s="292">
        <v>9</v>
      </c>
      <c r="F56" s="292">
        <v>4</v>
      </c>
      <c r="G56" s="292" t="s">
        <v>150</v>
      </c>
      <c r="H56" s="292">
        <v>16</v>
      </c>
      <c r="I56" s="292">
        <v>1</v>
      </c>
      <c r="J56" s="292">
        <v>27</v>
      </c>
      <c r="K56" s="292">
        <v>1</v>
      </c>
      <c r="L56" s="292">
        <v>18</v>
      </c>
      <c r="M56" s="292">
        <v>1</v>
      </c>
      <c r="N56" s="292">
        <v>18</v>
      </c>
      <c r="O56" s="292">
        <v>1</v>
      </c>
      <c r="P56" s="292">
        <v>15</v>
      </c>
      <c r="Q56" s="292">
        <v>1</v>
      </c>
      <c r="R56" s="292">
        <v>23</v>
      </c>
      <c r="S56" s="292">
        <v>1</v>
      </c>
      <c r="T56" s="292">
        <v>18</v>
      </c>
      <c r="U56" s="292">
        <v>1</v>
      </c>
      <c r="V56" s="292">
        <v>17</v>
      </c>
      <c r="W56" s="292">
        <v>1</v>
      </c>
      <c r="X56" s="292">
        <v>11</v>
      </c>
      <c r="Y56" s="292">
        <v>1</v>
      </c>
      <c r="Z56" s="292">
        <v>9</v>
      </c>
      <c r="AA56" s="292">
        <v>1</v>
      </c>
      <c r="AB56" s="292">
        <v>3</v>
      </c>
      <c r="AC56" s="292">
        <v>1</v>
      </c>
      <c r="AD56" s="292">
        <v>0</v>
      </c>
      <c r="AE56" s="292">
        <v>0</v>
      </c>
      <c r="AF56" s="292">
        <v>0</v>
      </c>
      <c r="AG56" s="292">
        <v>0</v>
      </c>
      <c r="AH56" s="292">
        <v>0</v>
      </c>
      <c r="AI56" s="292">
        <v>0</v>
      </c>
      <c r="AJ56" s="292">
        <v>175</v>
      </c>
      <c r="AK56" s="292">
        <v>11</v>
      </c>
      <c r="AL56" s="292">
        <v>1</v>
      </c>
      <c r="AM56" s="292">
        <v>16</v>
      </c>
      <c r="AN56" s="292">
        <v>17</v>
      </c>
      <c r="AO56" s="292">
        <v>1</v>
      </c>
      <c r="AP56" s="292">
        <v>15</v>
      </c>
      <c r="AQ56" s="292">
        <v>16</v>
      </c>
      <c r="AR56" s="292">
        <v>0</v>
      </c>
      <c r="AS56" s="292">
        <v>1</v>
      </c>
      <c r="AT56" s="292">
        <v>1</v>
      </c>
      <c r="AU56" s="291">
        <v>6.25</v>
      </c>
      <c r="AV56" s="292">
        <v>2</v>
      </c>
      <c r="AW56" s="292">
        <v>0</v>
      </c>
      <c r="AX56" s="292">
        <v>0</v>
      </c>
      <c r="AY56" s="292">
        <v>0</v>
      </c>
      <c r="AZ56" s="292">
        <v>-1</v>
      </c>
      <c r="BA56" s="291">
        <v>-6.25</v>
      </c>
      <c r="BC56" s="288"/>
      <c r="BD56" s="288"/>
      <c r="BE56" s="288"/>
      <c r="BF56" s="288"/>
      <c r="BG56" s="288"/>
      <c r="BH56" s="288"/>
      <c r="BI56" s="288"/>
      <c r="BJ56" s="288"/>
      <c r="BK56" s="288"/>
      <c r="BL56" s="288"/>
      <c r="BM56" s="288"/>
      <c r="BN56" s="288"/>
      <c r="BO56" s="288"/>
      <c r="BP56" s="288"/>
      <c r="BQ56" s="288"/>
      <c r="BR56" s="288"/>
      <c r="BS56" s="288"/>
      <c r="BT56" s="288"/>
      <c r="BU56" s="288"/>
      <c r="BV56" s="288"/>
      <c r="BW56" s="288"/>
      <c r="BX56" s="288"/>
      <c r="BY56" s="288"/>
      <c r="BZ56" s="288"/>
      <c r="CA56" s="288"/>
      <c r="CB56" s="288"/>
      <c r="CC56" s="288"/>
      <c r="CD56" s="288"/>
      <c r="CE56" s="288"/>
      <c r="CF56" s="288"/>
      <c r="CG56" s="288"/>
    </row>
    <row r="57" spans="1:85" s="320" customFormat="1" ht="21">
      <c r="A57" s="318">
        <v>12</v>
      </c>
      <c r="B57" s="318" t="s">
        <v>461</v>
      </c>
      <c r="C57" s="318" t="s">
        <v>336</v>
      </c>
      <c r="D57" s="318">
        <v>0</v>
      </c>
      <c r="E57" s="318">
        <v>21</v>
      </c>
      <c r="F57" s="318">
        <v>4</v>
      </c>
      <c r="G57" s="318" t="s">
        <v>150</v>
      </c>
      <c r="H57" s="318">
        <v>0</v>
      </c>
      <c r="I57" s="318">
        <v>0</v>
      </c>
      <c r="J57" s="318">
        <v>0</v>
      </c>
      <c r="K57" s="318">
        <v>0</v>
      </c>
      <c r="L57" s="318">
        <v>7</v>
      </c>
      <c r="M57" s="318">
        <v>1</v>
      </c>
      <c r="N57" s="318">
        <v>7</v>
      </c>
      <c r="O57" s="318">
        <v>1</v>
      </c>
      <c r="P57" s="318">
        <v>5</v>
      </c>
      <c r="Q57" s="318">
        <v>1</v>
      </c>
      <c r="R57" s="318">
        <v>5</v>
      </c>
      <c r="S57" s="318">
        <v>1</v>
      </c>
      <c r="T57" s="318">
        <v>7</v>
      </c>
      <c r="U57" s="318">
        <v>1</v>
      </c>
      <c r="V57" s="318">
        <v>6</v>
      </c>
      <c r="W57" s="318">
        <v>1</v>
      </c>
      <c r="X57" s="318">
        <v>0</v>
      </c>
      <c r="Y57" s="318">
        <v>0</v>
      </c>
      <c r="Z57" s="318">
        <v>0</v>
      </c>
      <c r="AA57" s="318">
        <v>0</v>
      </c>
      <c r="AB57" s="318">
        <v>0</v>
      </c>
      <c r="AC57" s="318">
        <v>0</v>
      </c>
      <c r="AD57" s="318">
        <v>0</v>
      </c>
      <c r="AE57" s="318">
        <v>0</v>
      </c>
      <c r="AF57" s="318">
        <v>0</v>
      </c>
      <c r="AG57" s="318">
        <v>0</v>
      </c>
      <c r="AH57" s="318">
        <v>0</v>
      </c>
      <c r="AI57" s="318">
        <v>0</v>
      </c>
      <c r="AJ57" s="318">
        <v>37</v>
      </c>
      <c r="AK57" s="318">
        <v>6</v>
      </c>
      <c r="AL57" s="318">
        <v>1</v>
      </c>
      <c r="AM57" s="318">
        <v>4</v>
      </c>
      <c r="AN57" s="318">
        <v>5</v>
      </c>
      <c r="AO57" s="318">
        <v>1</v>
      </c>
      <c r="AP57" s="318">
        <v>2</v>
      </c>
      <c r="AQ57" s="318">
        <v>3</v>
      </c>
      <c r="AR57" s="318">
        <v>0</v>
      </c>
      <c r="AS57" s="318">
        <v>2</v>
      </c>
      <c r="AT57" s="318">
        <v>2</v>
      </c>
      <c r="AU57" s="321">
        <v>66.666666666666657</v>
      </c>
      <c r="AV57" s="318">
        <v>0</v>
      </c>
      <c r="AW57" s="318">
        <v>0</v>
      </c>
      <c r="AX57" s="318">
        <v>0</v>
      </c>
      <c r="AY57" s="318">
        <v>0</v>
      </c>
      <c r="AZ57" s="318">
        <v>2</v>
      </c>
      <c r="BA57" s="321">
        <v>66.666666666666657</v>
      </c>
      <c r="BC57" s="322"/>
      <c r="BD57" s="322"/>
      <c r="BE57" s="322"/>
      <c r="BF57" s="322"/>
      <c r="BG57" s="322"/>
      <c r="BH57" s="322"/>
      <c r="BI57" s="322"/>
      <c r="BJ57" s="322"/>
      <c r="BK57" s="322"/>
      <c r="BL57" s="322"/>
      <c r="BM57" s="322"/>
      <c r="BN57" s="322"/>
      <c r="BO57" s="322"/>
      <c r="BP57" s="322"/>
      <c r="BQ57" s="322"/>
      <c r="BR57" s="322"/>
      <c r="BS57" s="322"/>
      <c r="BT57" s="322"/>
      <c r="BU57" s="322"/>
      <c r="BV57" s="322"/>
      <c r="BW57" s="322"/>
      <c r="BX57" s="322"/>
      <c r="BY57" s="322"/>
      <c r="BZ57" s="322"/>
      <c r="CA57" s="322"/>
      <c r="CB57" s="322"/>
      <c r="CC57" s="322"/>
      <c r="CD57" s="322"/>
      <c r="CE57" s="322"/>
      <c r="CF57" s="322"/>
      <c r="CG57" s="322"/>
    </row>
    <row r="58" spans="1:85" s="287" customFormat="1">
      <c r="A58" s="292">
        <v>13</v>
      </c>
      <c r="B58" s="292" t="s">
        <v>460</v>
      </c>
      <c r="C58" s="292" t="s">
        <v>336</v>
      </c>
      <c r="D58" s="292">
        <v>0</v>
      </c>
      <c r="E58" s="292">
        <v>33</v>
      </c>
      <c r="F58" s="292">
        <v>4</v>
      </c>
      <c r="G58" s="292" t="s">
        <v>150</v>
      </c>
      <c r="H58" s="292">
        <v>0</v>
      </c>
      <c r="I58" s="292">
        <v>0</v>
      </c>
      <c r="J58" s="292">
        <v>0</v>
      </c>
      <c r="K58" s="292">
        <v>0</v>
      </c>
      <c r="L58" s="292">
        <v>7</v>
      </c>
      <c r="M58" s="292">
        <v>1</v>
      </c>
      <c r="N58" s="292">
        <v>11</v>
      </c>
      <c r="O58" s="292">
        <v>1</v>
      </c>
      <c r="P58" s="292">
        <v>5</v>
      </c>
      <c r="Q58" s="292">
        <v>1</v>
      </c>
      <c r="R58" s="292">
        <v>8</v>
      </c>
      <c r="S58" s="292">
        <v>1</v>
      </c>
      <c r="T58" s="292">
        <v>11</v>
      </c>
      <c r="U58" s="292">
        <v>1</v>
      </c>
      <c r="V58" s="292">
        <v>9</v>
      </c>
      <c r="W58" s="292">
        <v>1</v>
      </c>
      <c r="X58" s="292">
        <v>0</v>
      </c>
      <c r="Y58" s="292">
        <v>0</v>
      </c>
      <c r="Z58" s="292">
        <v>0</v>
      </c>
      <c r="AA58" s="292">
        <v>0</v>
      </c>
      <c r="AB58" s="292">
        <v>0</v>
      </c>
      <c r="AC58" s="292">
        <v>0</v>
      </c>
      <c r="AD58" s="292">
        <v>0</v>
      </c>
      <c r="AE58" s="292">
        <v>0</v>
      </c>
      <c r="AF58" s="292">
        <v>0</v>
      </c>
      <c r="AG58" s="292">
        <v>0</v>
      </c>
      <c r="AH58" s="292">
        <v>0</v>
      </c>
      <c r="AI58" s="292">
        <v>0</v>
      </c>
      <c r="AJ58" s="292">
        <v>51</v>
      </c>
      <c r="AK58" s="292">
        <v>6</v>
      </c>
      <c r="AL58" s="292">
        <v>1</v>
      </c>
      <c r="AM58" s="292">
        <v>6</v>
      </c>
      <c r="AN58" s="292">
        <v>7</v>
      </c>
      <c r="AO58" s="292">
        <v>1</v>
      </c>
      <c r="AP58" s="292">
        <v>3</v>
      </c>
      <c r="AQ58" s="292">
        <v>4</v>
      </c>
      <c r="AR58" s="292">
        <v>0</v>
      </c>
      <c r="AS58" s="292">
        <v>3</v>
      </c>
      <c r="AT58" s="292">
        <v>3</v>
      </c>
      <c r="AU58" s="291">
        <v>75</v>
      </c>
      <c r="AV58" s="292">
        <v>0</v>
      </c>
      <c r="AW58" s="292">
        <v>0</v>
      </c>
      <c r="AX58" s="292">
        <v>0</v>
      </c>
      <c r="AY58" s="292">
        <v>0</v>
      </c>
      <c r="AZ58" s="292">
        <v>3</v>
      </c>
      <c r="BA58" s="291">
        <v>75</v>
      </c>
      <c r="BC58" s="288"/>
      <c r="BD58" s="288"/>
      <c r="BE58" s="288"/>
      <c r="BF58" s="288"/>
      <c r="BG58" s="288"/>
      <c r="BH58" s="288"/>
      <c r="BI58" s="288"/>
      <c r="BJ58" s="288"/>
      <c r="BK58" s="288"/>
      <c r="BL58" s="288"/>
      <c r="BM58" s="288"/>
      <c r="BN58" s="288"/>
      <c r="BO58" s="288"/>
      <c r="BP58" s="288"/>
      <c r="BQ58" s="288"/>
      <c r="BR58" s="288"/>
      <c r="BS58" s="288"/>
      <c r="BT58" s="288"/>
      <c r="BU58" s="288"/>
      <c r="BV58" s="288"/>
      <c r="BW58" s="288"/>
      <c r="BX58" s="288"/>
      <c r="BY58" s="288"/>
      <c r="BZ58" s="288"/>
      <c r="CA58" s="288"/>
      <c r="CB58" s="288"/>
      <c r="CC58" s="288"/>
      <c r="CD58" s="288"/>
      <c r="CE58" s="288"/>
      <c r="CF58" s="288"/>
      <c r="CG58" s="288"/>
    </row>
    <row r="59" spans="1:85" s="287" customFormat="1">
      <c r="A59" s="292">
        <v>14</v>
      </c>
      <c r="B59" s="292" t="s">
        <v>459</v>
      </c>
      <c r="C59" s="292" t="s">
        <v>336</v>
      </c>
      <c r="D59" s="292">
        <v>0</v>
      </c>
      <c r="E59" s="292">
        <v>18</v>
      </c>
      <c r="F59" s="292">
        <v>1</v>
      </c>
      <c r="G59" s="292" t="s">
        <v>150</v>
      </c>
      <c r="H59" s="292">
        <v>2</v>
      </c>
      <c r="I59" s="292">
        <v>1</v>
      </c>
      <c r="J59" s="292">
        <v>2</v>
      </c>
      <c r="K59" s="292">
        <v>1</v>
      </c>
      <c r="L59" s="292">
        <v>4</v>
      </c>
      <c r="M59" s="292">
        <v>1</v>
      </c>
      <c r="N59" s="292">
        <v>5</v>
      </c>
      <c r="O59" s="292">
        <v>1</v>
      </c>
      <c r="P59" s="292">
        <v>1</v>
      </c>
      <c r="Q59" s="292">
        <v>1</v>
      </c>
      <c r="R59" s="292">
        <v>7</v>
      </c>
      <c r="S59" s="292">
        <v>1</v>
      </c>
      <c r="T59" s="292">
        <v>5</v>
      </c>
      <c r="U59" s="292">
        <v>1</v>
      </c>
      <c r="V59" s="292">
        <v>4</v>
      </c>
      <c r="W59" s="292">
        <v>1</v>
      </c>
      <c r="X59" s="292">
        <v>0</v>
      </c>
      <c r="Y59" s="292">
        <v>0</v>
      </c>
      <c r="Z59" s="292">
        <v>0</v>
      </c>
      <c r="AA59" s="292">
        <v>0</v>
      </c>
      <c r="AB59" s="292">
        <v>0</v>
      </c>
      <c r="AC59" s="292">
        <v>0</v>
      </c>
      <c r="AD59" s="292">
        <v>0</v>
      </c>
      <c r="AE59" s="292">
        <v>0</v>
      </c>
      <c r="AF59" s="292">
        <v>0</v>
      </c>
      <c r="AG59" s="292">
        <v>0</v>
      </c>
      <c r="AH59" s="292">
        <v>0</v>
      </c>
      <c r="AI59" s="292">
        <v>0</v>
      </c>
      <c r="AJ59" s="292">
        <v>30</v>
      </c>
      <c r="AK59" s="292">
        <v>8</v>
      </c>
      <c r="AL59" s="292">
        <v>1</v>
      </c>
      <c r="AM59" s="292">
        <v>5</v>
      </c>
      <c r="AN59" s="292">
        <v>6</v>
      </c>
      <c r="AO59" s="292">
        <v>1</v>
      </c>
      <c r="AP59" s="292">
        <v>2</v>
      </c>
      <c r="AQ59" s="292">
        <v>3</v>
      </c>
      <c r="AR59" s="292">
        <v>0</v>
      </c>
      <c r="AS59" s="292">
        <v>3</v>
      </c>
      <c r="AT59" s="292">
        <v>3</v>
      </c>
      <c r="AU59" s="291">
        <v>100</v>
      </c>
      <c r="AV59" s="292">
        <v>0</v>
      </c>
      <c r="AW59" s="292">
        <v>0</v>
      </c>
      <c r="AX59" s="292">
        <v>0</v>
      </c>
      <c r="AY59" s="292">
        <v>0</v>
      </c>
      <c r="AZ59" s="292">
        <v>3</v>
      </c>
      <c r="BA59" s="291">
        <v>100</v>
      </c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288"/>
      <c r="CC59" s="288"/>
      <c r="CD59" s="288"/>
      <c r="CE59" s="288"/>
      <c r="CF59" s="288"/>
      <c r="CG59" s="288"/>
    </row>
    <row r="60" spans="1:85" s="287" customFormat="1">
      <c r="A60" s="292">
        <v>15</v>
      </c>
      <c r="B60" s="292" t="s">
        <v>458</v>
      </c>
      <c r="C60" s="292" t="s">
        <v>336</v>
      </c>
      <c r="D60" s="292">
        <v>0</v>
      </c>
      <c r="E60" s="292">
        <v>27</v>
      </c>
      <c r="F60" s="292">
        <v>4</v>
      </c>
      <c r="G60" s="292" t="s">
        <v>150</v>
      </c>
      <c r="H60" s="292">
        <v>2</v>
      </c>
      <c r="I60" s="292">
        <v>1</v>
      </c>
      <c r="J60" s="292">
        <v>8</v>
      </c>
      <c r="K60" s="292">
        <v>1</v>
      </c>
      <c r="L60" s="292">
        <v>7</v>
      </c>
      <c r="M60" s="292">
        <v>1</v>
      </c>
      <c r="N60" s="292">
        <v>3</v>
      </c>
      <c r="O60" s="292">
        <v>1</v>
      </c>
      <c r="P60" s="292">
        <v>1</v>
      </c>
      <c r="Q60" s="292">
        <v>1</v>
      </c>
      <c r="R60" s="292">
        <v>4</v>
      </c>
      <c r="S60" s="292">
        <v>1</v>
      </c>
      <c r="T60" s="292">
        <v>3</v>
      </c>
      <c r="U60" s="292">
        <v>1</v>
      </c>
      <c r="V60" s="292">
        <v>8</v>
      </c>
      <c r="W60" s="292">
        <v>1</v>
      </c>
      <c r="X60" s="292">
        <v>0</v>
      </c>
      <c r="Y60" s="292">
        <v>0</v>
      </c>
      <c r="Z60" s="292">
        <v>0</v>
      </c>
      <c r="AA60" s="292">
        <v>0</v>
      </c>
      <c r="AB60" s="292">
        <v>0</v>
      </c>
      <c r="AC60" s="292">
        <v>0</v>
      </c>
      <c r="AD60" s="292">
        <v>0</v>
      </c>
      <c r="AE60" s="292">
        <v>0</v>
      </c>
      <c r="AF60" s="292">
        <v>0</v>
      </c>
      <c r="AG60" s="292">
        <v>0</v>
      </c>
      <c r="AH60" s="292">
        <v>0</v>
      </c>
      <c r="AI60" s="292">
        <v>0</v>
      </c>
      <c r="AJ60" s="292">
        <v>36</v>
      </c>
      <c r="AK60" s="292">
        <v>8</v>
      </c>
      <c r="AL60" s="292">
        <v>1</v>
      </c>
      <c r="AM60" s="292">
        <v>6</v>
      </c>
      <c r="AN60" s="292">
        <v>7</v>
      </c>
      <c r="AO60" s="292">
        <v>1</v>
      </c>
      <c r="AP60" s="292">
        <v>2</v>
      </c>
      <c r="AQ60" s="292">
        <v>3</v>
      </c>
      <c r="AR60" s="292">
        <v>0</v>
      </c>
      <c r="AS60" s="292">
        <v>4</v>
      </c>
      <c r="AT60" s="292">
        <v>4</v>
      </c>
      <c r="AU60" s="291">
        <v>133.33333333333331</v>
      </c>
      <c r="AV60" s="292">
        <v>0</v>
      </c>
      <c r="AW60" s="292">
        <v>0</v>
      </c>
      <c r="AX60" s="292">
        <v>0</v>
      </c>
      <c r="AY60" s="292">
        <v>0</v>
      </c>
      <c r="AZ60" s="292">
        <v>4</v>
      </c>
      <c r="BA60" s="291">
        <v>133.33333333333331</v>
      </c>
      <c r="BC60" s="288"/>
      <c r="BD60" s="288"/>
      <c r="BE60" s="288"/>
      <c r="BF60" s="288"/>
      <c r="BG60" s="288"/>
      <c r="BH60" s="288"/>
      <c r="BI60" s="288"/>
      <c r="BJ60" s="288"/>
      <c r="BK60" s="288"/>
      <c r="BL60" s="288"/>
      <c r="BM60" s="288"/>
      <c r="BN60" s="288"/>
      <c r="BO60" s="288"/>
      <c r="BP60" s="288"/>
      <c r="BQ60" s="288"/>
      <c r="BR60" s="288"/>
      <c r="BS60" s="288"/>
      <c r="BT60" s="288"/>
      <c r="BU60" s="288"/>
      <c r="BV60" s="288"/>
      <c r="BW60" s="288"/>
      <c r="BX60" s="288"/>
      <c r="BY60" s="288"/>
      <c r="BZ60" s="288"/>
      <c r="CA60" s="288"/>
      <c r="CB60" s="288"/>
      <c r="CC60" s="288"/>
      <c r="CD60" s="288"/>
      <c r="CE60" s="288"/>
      <c r="CF60" s="288"/>
      <c r="CG60" s="288"/>
    </row>
    <row r="61" spans="1:85" s="287" customFormat="1">
      <c r="A61" s="292">
        <v>19</v>
      </c>
      <c r="B61" s="292" t="s">
        <v>457</v>
      </c>
      <c r="C61" s="292" t="s">
        <v>340</v>
      </c>
      <c r="D61" s="292">
        <v>0</v>
      </c>
      <c r="E61" s="292">
        <v>36</v>
      </c>
      <c r="F61" s="292">
        <v>4</v>
      </c>
      <c r="G61" s="292" t="s">
        <v>150</v>
      </c>
      <c r="H61" s="292">
        <v>8</v>
      </c>
      <c r="I61" s="292">
        <v>1</v>
      </c>
      <c r="J61" s="292">
        <v>16</v>
      </c>
      <c r="K61" s="292">
        <v>1</v>
      </c>
      <c r="L61" s="292">
        <v>15</v>
      </c>
      <c r="M61" s="292">
        <v>1</v>
      </c>
      <c r="N61" s="292">
        <v>16</v>
      </c>
      <c r="O61" s="292">
        <v>1</v>
      </c>
      <c r="P61" s="292">
        <v>13</v>
      </c>
      <c r="Q61" s="292">
        <v>1</v>
      </c>
      <c r="R61" s="292">
        <v>21</v>
      </c>
      <c r="S61" s="292">
        <v>1</v>
      </c>
      <c r="T61" s="292">
        <v>10</v>
      </c>
      <c r="U61" s="292">
        <v>1</v>
      </c>
      <c r="V61" s="292">
        <v>11</v>
      </c>
      <c r="W61" s="292">
        <v>1</v>
      </c>
      <c r="X61" s="292">
        <v>0</v>
      </c>
      <c r="Y61" s="292">
        <v>0</v>
      </c>
      <c r="Z61" s="292">
        <v>0</v>
      </c>
      <c r="AA61" s="292">
        <v>0</v>
      </c>
      <c r="AB61" s="292">
        <v>0</v>
      </c>
      <c r="AC61" s="292">
        <v>0</v>
      </c>
      <c r="AD61" s="292">
        <v>0</v>
      </c>
      <c r="AE61" s="292">
        <v>0</v>
      </c>
      <c r="AF61" s="292">
        <v>0</v>
      </c>
      <c r="AG61" s="292">
        <v>0</v>
      </c>
      <c r="AH61" s="292">
        <v>0</v>
      </c>
      <c r="AI61" s="292">
        <v>0</v>
      </c>
      <c r="AJ61" s="292">
        <v>110</v>
      </c>
      <c r="AK61" s="292">
        <v>8</v>
      </c>
      <c r="AL61" s="292">
        <v>1</v>
      </c>
      <c r="AM61" s="292">
        <v>7</v>
      </c>
      <c r="AN61" s="292">
        <v>8</v>
      </c>
      <c r="AO61" s="292">
        <v>1</v>
      </c>
      <c r="AP61" s="292">
        <v>6</v>
      </c>
      <c r="AQ61" s="292">
        <v>7</v>
      </c>
      <c r="AR61" s="292">
        <v>0</v>
      </c>
      <c r="AS61" s="292">
        <v>1</v>
      </c>
      <c r="AT61" s="292">
        <v>1</v>
      </c>
      <c r="AU61" s="291">
        <v>14.285714285714285</v>
      </c>
      <c r="AV61" s="292">
        <v>0</v>
      </c>
      <c r="AW61" s="292">
        <v>0</v>
      </c>
      <c r="AX61" s="292">
        <v>0</v>
      </c>
      <c r="AY61" s="292">
        <v>0</v>
      </c>
      <c r="AZ61" s="292">
        <v>1</v>
      </c>
      <c r="BA61" s="291">
        <v>14.285714285714285</v>
      </c>
      <c r="BC61" s="288"/>
      <c r="BD61" s="288"/>
      <c r="BE61" s="288"/>
      <c r="BF61" s="288"/>
      <c r="BG61" s="288"/>
      <c r="BH61" s="288"/>
      <c r="BI61" s="288"/>
      <c r="BJ61" s="288"/>
      <c r="BK61" s="288"/>
      <c r="BL61" s="288"/>
      <c r="BM61" s="288"/>
      <c r="BN61" s="288"/>
      <c r="BO61" s="288"/>
      <c r="BP61" s="288"/>
      <c r="BQ61" s="288"/>
      <c r="BR61" s="288"/>
      <c r="BS61" s="288"/>
      <c r="BT61" s="288"/>
      <c r="BU61" s="288"/>
      <c r="BV61" s="288"/>
      <c r="BW61" s="288"/>
      <c r="BX61" s="288"/>
      <c r="BY61" s="288"/>
      <c r="BZ61" s="288"/>
      <c r="CA61" s="288"/>
      <c r="CB61" s="288"/>
      <c r="CC61" s="288"/>
      <c r="CD61" s="288"/>
      <c r="CE61" s="288"/>
      <c r="CF61" s="288"/>
      <c r="CG61" s="288"/>
    </row>
    <row r="62" spans="1:85" s="287" customFormat="1">
      <c r="A62" s="292">
        <v>20</v>
      </c>
      <c r="B62" s="292" t="s">
        <v>456</v>
      </c>
      <c r="C62" s="292" t="s">
        <v>336</v>
      </c>
      <c r="D62" s="292">
        <v>0</v>
      </c>
      <c r="E62" s="292">
        <v>15</v>
      </c>
      <c r="F62" s="292">
        <v>4</v>
      </c>
      <c r="G62" s="292" t="s">
        <v>150</v>
      </c>
      <c r="H62" s="292">
        <v>7</v>
      </c>
      <c r="I62" s="292">
        <v>1</v>
      </c>
      <c r="J62" s="292">
        <v>8</v>
      </c>
      <c r="K62" s="292">
        <v>1</v>
      </c>
      <c r="L62" s="292">
        <v>15</v>
      </c>
      <c r="M62" s="292">
        <v>1</v>
      </c>
      <c r="N62" s="292">
        <v>7</v>
      </c>
      <c r="O62" s="292">
        <v>1</v>
      </c>
      <c r="P62" s="292">
        <v>11</v>
      </c>
      <c r="Q62" s="292">
        <v>1</v>
      </c>
      <c r="R62" s="292">
        <v>6</v>
      </c>
      <c r="S62" s="292">
        <v>1</v>
      </c>
      <c r="T62" s="292">
        <v>9</v>
      </c>
      <c r="U62" s="292">
        <v>1</v>
      </c>
      <c r="V62" s="292">
        <v>12</v>
      </c>
      <c r="W62" s="292">
        <v>1</v>
      </c>
      <c r="X62" s="292">
        <v>0</v>
      </c>
      <c r="Y62" s="292">
        <v>0</v>
      </c>
      <c r="Z62" s="292">
        <v>0</v>
      </c>
      <c r="AA62" s="292">
        <v>0</v>
      </c>
      <c r="AB62" s="292">
        <v>0</v>
      </c>
      <c r="AC62" s="292">
        <v>0</v>
      </c>
      <c r="AD62" s="292">
        <v>0</v>
      </c>
      <c r="AE62" s="292">
        <v>0</v>
      </c>
      <c r="AF62" s="292">
        <v>0</v>
      </c>
      <c r="AG62" s="292">
        <v>0</v>
      </c>
      <c r="AH62" s="292">
        <v>0</v>
      </c>
      <c r="AI62" s="292">
        <v>0</v>
      </c>
      <c r="AJ62" s="292">
        <v>75</v>
      </c>
      <c r="AK62" s="292">
        <v>8</v>
      </c>
      <c r="AL62" s="292">
        <v>1</v>
      </c>
      <c r="AM62" s="292">
        <v>6</v>
      </c>
      <c r="AN62" s="292">
        <v>7</v>
      </c>
      <c r="AO62" s="292">
        <v>1</v>
      </c>
      <c r="AP62" s="292">
        <v>4</v>
      </c>
      <c r="AQ62" s="292">
        <v>5</v>
      </c>
      <c r="AR62" s="292">
        <v>0</v>
      </c>
      <c r="AS62" s="292">
        <v>2</v>
      </c>
      <c r="AT62" s="292">
        <v>2</v>
      </c>
      <c r="AU62" s="291">
        <v>40</v>
      </c>
      <c r="AV62" s="292">
        <v>0</v>
      </c>
      <c r="AW62" s="292">
        <v>1</v>
      </c>
      <c r="AX62" s="292">
        <v>0</v>
      </c>
      <c r="AY62" s="292">
        <v>0</v>
      </c>
      <c r="AZ62" s="292">
        <v>1</v>
      </c>
      <c r="BA62" s="291">
        <v>20</v>
      </c>
      <c r="BC62" s="288"/>
      <c r="BD62" s="288"/>
      <c r="BE62" s="288"/>
      <c r="BF62" s="288"/>
      <c r="BG62" s="288"/>
      <c r="BH62" s="288"/>
      <c r="BI62" s="288"/>
      <c r="BJ62" s="288"/>
      <c r="BK62" s="288"/>
      <c r="BL62" s="288"/>
      <c r="BM62" s="288"/>
      <c r="BN62" s="288"/>
      <c r="BO62" s="288"/>
      <c r="BP62" s="288"/>
      <c r="BQ62" s="288"/>
      <c r="BR62" s="288"/>
      <c r="BS62" s="288"/>
      <c r="BT62" s="288"/>
      <c r="BU62" s="288"/>
      <c r="BV62" s="288"/>
      <c r="BW62" s="288"/>
      <c r="BX62" s="288"/>
      <c r="BY62" s="288"/>
      <c r="BZ62" s="288"/>
      <c r="CA62" s="288"/>
      <c r="CB62" s="288"/>
      <c r="CC62" s="288"/>
      <c r="CD62" s="288"/>
      <c r="CE62" s="288"/>
      <c r="CF62" s="288"/>
      <c r="CG62" s="288"/>
    </row>
    <row r="63" spans="1:85" s="287" customFormat="1">
      <c r="A63" s="292">
        <v>21</v>
      </c>
      <c r="B63" s="292" t="s">
        <v>455</v>
      </c>
      <c r="C63" s="292" t="s">
        <v>337</v>
      </c>
      <c r="D63" s="292">
        <v>0</v>
      </c>
      <c r="E63" s="292">
        <v>18</v>
      </c>
      <c r="F63" s="292">
        <v>4</v>
      </c>
      <c r="G63" s="292" t="s">
        <v>150</v>
      </c>
      <c r="H63" s="292">
        <v>11</v>
      </c>
      <c r="I63" s="292">
        <v>1</v>
      </c>
      <c r="J63" s="292">
        <v>14</v>
      </c>
      <c r="K63" s="292">
        <v>1</v>
      </c>
      <c r="L63" s="292">
        <v>11</v>
      </c>
      <c r="M63" s="292">
        <v>1</v>
      </c>
      <c r="N63" s="292">
        <v>7</v>
      </c>
      <c r="O63" s="292">
        <v>1</v>
      </c>
      <c r="P63" s="292">
        <v>11</v>
      </c>
      <c r="Q63" s="292">
        <v>1</v>
      </c>
      <c r="R63" s="292">
        <v>11</v>
      </c>
      <c r="S63" s="292">
        <v>1</v>
      </c>
      <c r="T63" s="292">
        <v>9</v>
      </c>
      <c r="U63" s="292">
        <v>1</v>
      </c>
      <c r="V63" s="292">
        <v>6</v>
      </c>
      <c r="W63" s="292">
        <v>1</v>
      </c>
      <c r="X63" s="292">
        <v>0</v>
      </c>
      <c r="Y63" s="292">
        <v>0</v>
      </c>
      <c r="Z63" s="292">
        <v>0</v>
      </c>
      <c r="AA63" s="292">
        <v>0</v>
      </c>
      <c r="AB63" s="292">
        <v>0</v>
      </c>
      <c r="AC63" s="292">
        <v>0</v>
      </c>
      <c r="AD63" s="292">
        <v>0</v>
      </c>
      <c r="AE63" s="292">
        <v>0</v>
      </c>
      <c r="AF63" s="292">
        <v>0</v>
      </c>
      <c r="AG63" s="292">
        <v>0</v>
      </c>
      <c r="AH63" s="292">
        <v>0</v>
      </c>
      <c r="AI63" s="292">
        <v>0</v>
      </c>
      <c r="AJ63" s="292">
        <v>80</v>
      </c>
      <c r="AK63" s="292">
        <v>8</v>
      </c>
      <c r="AL63" s="292">
        <v>1</v>
      </c>
      <c r="AM63" s="292">
        <v>5</v>
      </c>
      <c r="AN63" s="292">
        <v>6</v>
      </c>
      <c r="AO63" s="292">
        <v>1</v>
      </c>
      <c r="AP63" s="292">
        <v>4</v>
      </c>
      <c r="AQ63" s="292">
        <v>5</v>
      </c>
      <c r="AR63" s="292">
        <v>0</v>
      </c>
      <c r="AS63" s="292">
        <v>1</v>
      </c>
      <c r="AT63" s="292">
        <v>1</v>
      </c>
      <c r="AU63" s="291">
        <v>20</v>
      </c>
      <c r="AV63" s="292">
        <v>0</v>
      </c>
      <c r="AW63" s="292">
        <v>0</v>
      </c>
      <c r="AX63" s="292">
        <v>0</v>
      </c>
      <c r="AY63" s="292">
        <v>0</v>
      </c>
      <c r="AZ63" s="292">
        <v>1</v>
      </c>
      <c r="BA63" s="291">
        <v>20</v>
      </c>
      <c r="BC63" s="288"/>
      <c r="BD63" s="288"/>
      <c r="BE63" s="288"/>
      <c r="BF63" s="288"/>
      <c r="BG63" s="288"/>
      <c r="BH63" s="288"/>
      <c r="BI63" s="288"/>
      <c r="BJ63" s="288"/>
      <c r="BK63" s="288"/>
      <c r="BL63" s="288"/>
      <c r="BM63" s="288"/>
      <c r="BN63" s="288"/>
      <c r="BO63" s="288"/>
      <c r="BP63" s="288"/>
      <c r="BQ63" s="288"/>
      <c r="BR63" s="288"/>
      <c r="BS63" s="288"/>
      <c r="BT63" s="288"/>
      <c r="BU63" s="288"/>
      <c r="BV63" s="288"/>
      <c r="BW63" s="288"/>
      <c r="BX63" s="288"/>
      <c r="BY63" s="288"/>
      <c r="BZ63" s="288"/>
      <c r="CA63" s="288"/>
      <c r="CB63" s="288"/>
      <c r="CC63" s="288"/>
      <c r="CD63" s="288"/>
      <c r="CE63" s="288"/>
      <c r="CF63" s="288"/>
      <c r="CG63" s="288"/>
    </row>
    <row r="64" spans="1:85" s="287" customFormat="1">
      <c r="A64" s="292">
        <v>23</v>
      </c>
      <c r="B64" s="292" t="s">
        <v>454</v>
      </c>
      <c r="C64" s="292" t="s">
        <v>341</v>
      </c>
      <c r="D64" s="292">
        <v>0</v>
      </c>
      <c r="E64" s="292">
        <v>18</v>
      </c>
      <c r="F64" s="292">
        <v>4</v>
      </c>
      <c r="G64" s="292" t="s">
        <v>150</v>
      </c>
      <c r="H64" s="292">
        <v>4</v>
      </c>
      <c r="I64" s="292">
        <v>1</v>
      </c>
      <c r="J64" s="292">
        <v>8</v>
      </c>
      <c r="K64" s="292">
        <v>1</v>
      </c>
      <c r="L64" s="292">
        <v>14</v>
      </c>
      <c r="M64" s="292">
        <v>1</v>
      </c>
      <c r="N64" s="292">
        <v>5</v>
      </c>
      <c r="O64" s="292">
        <v>1</v>
      </c>
      <c r="P64" s="292">
        <v>8</v>
      </c>
      <c r="Q64" s="292">
        <v>1</v>
      </c>
      <c r="R64" s="292">
        <v>13</v>
      </c>
      <c r="S64" s="292">
        <v>1</v>
      </c>
      <c r="T64" s="292">
        <v>7</v>
      </c>
      <c r="U64" s="292">
        <v>1</v>
      </c>
      <c r="V64" s="292">
        <v>10</v>
      </c>
      <c r="W64" s="292">
        <v>1</v>
      </c>
      <c r="X64" s="292">
        <v>0</v>
      </c>
      <c r="Y64" s="292">
        <v>0</v>
      </c>
      <c r="Z64" s="292">
        <v>0</v>
      </c>
      <c r="AA64" s="292">
        <v>0</v>
      </c>
      <c r="AB64" s="292">
        <v>0</v>
      </c>
      <c r="AC64" s="292">
        <v>0</v>
      </c>
      <c r="AD64" s="292">
        <v>0</v>
      </c>
      <c r="AE64" s="292">
        <v>0</v>
      </c>
      <c r="AF64" s="292">
        <v>0</v>
      </c>
      <c r="AG64" s="292">
        <v>0</v>
      </c>
      <c r="AH64" s="292">
        <v>0</v>
      </c>
      <c r="AI64" s="292">
        <v>0</v>
      </c>
      <c r="AJ64" s="292">
        <v>69</v>
      </c>
      <c r="AK64" s="292">
        <v>8</v>
      </c>
      <c r="AL64" s="292">
        <v>1</v>
      </c>
      <c r="AM64" s="292">
        <v>5</v>
      </c>
      <c r="AN64" s="292">
        <v>6</v>
      </c>
      <c r="AO64" s="292">
        <v>1</v>
      </c>
      <c r="AP64" s="292">
        <v>4</v>
      </c>
      <c r="AQ64" s="292">
        <v>5</v>
      </c>
      <c r="AR64" s="292">
        <v>0</v>
      </c>
      <c r="AS64" s="292">
        <v>1</v>
      </c>
      <c r="AT64" s="292">
        <v>1</v>
      </c>
      <c r="AU64" s="291">
        <v>20</v>
      </c>
      <c r="AV64" s="292">
        <v>0</v>
      </c>
      <c r="AW64" s="292">
        <v>0</v>
      </c>
      <c r="AX64" s="292">
        <v>0</v>
      </c>
      <c r="AY64" s="292">
        <v>0</v>
      </c>
      <c r="AZ64" s="292">
        <v>1</v>
      </c>
      <c r="BA64" s="291">
        <v>20</v>
      </c>
      <c r="BC64" s="288"/>
      <c r="BD64" s="288"/>
      <c r="BE64" s="288"/>
      <c r="BF64" s="288"/>
      <c r="BG64" s="288"/>
      <c r="BH64" s="288"/>
      <c r="BI64" s="288"/>
      <c r="BJ64" s="288"/>
      <c r="BK64" s="288"/>
      <c r="BL64" s="288"/>
      <c r="BM64" s="288"/>
      <c r="BN64" s="288"/>
      <c r="BO64" s="288"/>
      <c r="BP64" s="288"/>
      <c r="BQ64" s="288"/>
      <c r="BR64" s="288"/>
      <c r="BS64" s="288"/>
      <c r="BT64" s="288"/>
      <c r="BU64" s="288"/>
      <c r="BV64" s="288"/>
      <c r="BW64" s="288"/>
      <c r="BX64" s="288"/>
      <c r="BY64" s="288"/>
      <c r="BZ64" s="288"/>
      <c r="CA64" s="288"/>
      <c r="CB64" s="288"/>
      <c r="CC64" s="288"/>
      <c r="CD64" s="288"/>
      <c r="CE64" s="288"/>
      <c r="CF64" s="288"/>
      <c r="CG64" s="288"/>
    </row>
    <row r="65" spans="1:85" s="287" customFormat="1">
      <c r="A65" s="292">
        <v>24</v>
      </c>
      <c r="B65" s="292" t="s">
        <v>453</v>
      </c>
      <c r="C65" s="292" t="s">
        <v>337</v>
      </c>
      <c r="D65" s="292">
        <v>0</v>
      </c>
      <c r="E65" s="292">
        <v>24</v>
      </c>
      <c r="F65" s="292">
        <v>4</v>
      </c>
      <c r="G65" s="292" t="s">
        <v>150</v>
      </c>
      <c r="H65" s="292">
        <v>15</v>
      </c>
      <c r="I65" s="292">
        <v>1</v>
      </c>
      <c r="J65" s="292">
        <v>17</v>
      </c>
      <c r="K65" s="292">
        <v>1</v>
      </c>
      <c r="L65" s="292">
        <v>8</v>
      </c>
      <c r="M65" s="292">
        <v>1</v>
      </c>
      <c r="N65" s="292">
        <v>13</v>
      </c>
      <c r="O65" s="292">
        <v>1</v>
      </c>
      <c r="P65" s="292">
        <v>12</v>
      </c>
      <c r="Q65" s="292">
        <v>1</v>
      </c>
      <c r="R65" s="292">
        <v>15</v>
      </c>
      <c r="S65" s="292">
        <v>1</v>
      </c>
      <c r="T65" s="292">
        <v>10</v>
      </c>
      <c r="U65" s="292">
        <v>1</v>
      </c>
      <c r="V65" s="292">
        <v>14</v>
      </c>
      <c r="W65" s="292">
        <v>1</v>
      </c>
      <c r="X65" s="292">
        <v>0</v>
      </c>
      <c r="Y65" s="292">
        <v>0</v>
      </c>
      <c r="Z65" s="292">
        <v>0</v>
      </c>
      <c r="AA65" s="292">
        <v>0</v>
      </c>
      <c r="AB65" s="292">
        <v>0</v>
      </c>
      <c r="AC65" s="292">
        <v>0</v>
      </c>
      <c r="AD65" s="292">
        <v>0</v>
      </c>
      <c r="AE65" s="292">
        <v>0</v>
      </c>
      <c r="AF65" s="292">
        <v>0</v>
      </c>
      <c r="AG65" s="292">
        <v>0</v>
      </c>
      <c r="AH65" s="292">
        <v>0</v>
      </c>
      <c r="AI65" s="292">
        <v>0</v>
      </c>
      <c r="AJ65" s="292">
        <v>104</v>
      </c>
      <c r="AK65" s="292">
        <v>8</v>
      </c>
      <c r="AL65" s="292">
        <v>1</v>
      </c>
      <c r="AM65" s="292">
        <v>8</v>
      </c>
      <c r="AN65" s="292">
        <v>9</v>
      </c>
      <c r="AO65" s="292">
        <v>1</v>
      </c>
      <c r="AP65" s="292">
        <v>6</v>
      </c>
      <c r="AQ65" s="292">
        <v>7</v>
      </c>
      <c r="AR65" s="292">
        <v>0</v>
      </c>
      <c r="AS65" s="292">
        <v>2</v>
      </c>
      <c r="AT65" s="292">
        <v>2</v>
      </c>
      <c r="AU65" s="291">
        <v>28.571428571428569</v>
      </c>
      <c r="AV65" s="292">
        <v>0</v>
      </c>
      <c r="AW65" s="292">
        <v>0</v>
      </c>
      <c r="AX65" s="292">
        <v>0</v>
      </c>
      <c r="AY65" s="292">
        <v>0</v>
      </c>
      <c r="AZ65" s="292">
        <v>2</v>
      </c>
      <c r="BA65" s="291">
        <v>28.571428571428569</v>
      </c>
      <c r="BC65" s="288"/>
      <c r="BD65" s="288"/>
      <c r="BE65" s="288"/>
      <c r="BF65" s="288"/>
      <c r="BG65" s="288"/>
      <c r="BH65" s="288"/>
      <c r="BI65" s="288"/>
      <c r="BJ65" s="288"/>
      <c r="BK65" s="288"/>
      <c r="BL65" s="288"/>
      <c r="BM65" s="288"/>
      <c r="BN65" s="288"/>
      <c r="BO65" s="288"/>
      <c r="BP65" s="288"/>
      <c r="BQ65" s="288"/>
      <c r="BR65" s="288"/>
      <c r="BS65" s="288"/>
      <c r="BT65" s="288"/>
      <c r="BU65" s="288"/>
      <c r="BV65" s="288"/>
      <c r="BW65" s="288"/>
      <c r="BX65" s="288"/>
      <c r="BY65" s="288"/>
      <c r="BZ65" s="288"/>
      <c r="CA65" s="288"/>
      <c r="CB65" s="288"/>
      <c r="CC65" s="288"/>
      <c r="CD65" s="288"/>
      <c r="CE65" s="288"/>
      <c r="CF65" s="288"/>
      <c r="CG65" s="288"/>
    </row>
    <row r="66" spans="1:85" s="287" customFormat="1">
      <c r="A66" s="292">
        <v>26</v>
      </c>
      <c r="B66" s="292" t="s">
        <v>452</v>
      </c>
      <c r="C66" s="292" t="s">
        <v>339</v>
      </c>
      <c r="D66" s="292">
        <v>0</v>
      </c>
      <c r="E66" s="292">
        <v>26</v>
      </c>
      <c r="F66" s="292">
        <v>4</v>
      </c>
      <c r="G66" s="292" t="s">
        <v>150</v>
      </c>
      <c r="H66" s="292">
        <v>15</v>
      </c>
      <c r="I66" s="292">
        <v>1</v>
      </c>
      <c r="J66" s="292">
        <v>21</v>
      </c>
      <c r="K66" s="292">
        <v>1</v>
      </c>
      <c r="L66" s="292">
        <v>15</v>
      </c>
      <c r="M66" s="292">
        <v>1</v>
      </c>
      <c r="N66" s="292">
        <v>5</v>
      </c>
      <c r="O66" s="292">
        <v>1</v>
      </c>
      <c r="P66" s="292">
        <v>14</v>
      </c>
      <c r="Q66" s="292">
        <v>1</v>
      </c>
      <c r="R66" s="292">
        <v>9</v>
      </c>
      <c r="S66" s="292">
        <v>1</v>
      </c>
      <c r="T66" s="292">
        <v>15</v>
      </c>
      <c r="U66" s="292">
        <v>1</v>
      </c>
      <c r="V66" s="292">
        <v>19</v>
      </c>
      <c r="W66" s="292">
        <v>1</v>
      </c>
      <c r="X66" s="292">
        <v>0</v>
      </c>
      <c r="Y66" s="292">
        <v>0</v>
      </c>
      <c r="Z66" s="292">
        <v>0</v>
      </c>
      <c r="AA66" s="292">
        <v>0</v>
      </c>
      <c r="AB66" s="292">
        <v>0</v>
      </c>
      <c r="AC66" s="292">
        <v>0</v>
      </c>
      <c r="AD66" s="292">
        <v>0</v>
      </c>
      <c r="AE66" s="292">
        <v>0</v>
      </c>
      <c r="AF66" s="292">
        <v>0</v>
      </c>
      <c r="AG66" s="292">
        <v>0</v>
      </c>
      <c r="AH66" s="292">
        <v>0</v>
      </c>
      <c r="AI66" s="292">
        <v>0</v>
      </c>
      <c r="AJ66" s="292">
        <v>113</v>
      </c>
      <c r="AK66" s="292">
        <v>8</v>
      </c>
      <c r="AL66" s="292">
        <v>1</v>
      </c>
      <c r="AM66" s="292">
        <v>8</v>
      </c>
      <c r="AN66" s="292">
        <v>9</v>
      </c>
      <c r="AO66" s="292">
        <v>1</v>
      </c>
      <c r="AP66" s="292">
        <v>6</v>
      </c>
      <c r="AQ66" s="292">
        <v>7</v>
      </c>
      <c r="AR66" s="292">
        <v>0</v>
      </c>
      <c r="AS66" s="292">
        <v>2</v>
      </c>
      <c r="AT66" s="292">
        <v>2</v>
      </c>
      <c r="AU66" s="291">
        <v>28.571428571428569</v>
      </c>
      <c r="AV66" s="292">
        <v>0</v>
      </c>
      <c r="AW66" s="292">
        <v>0</v>
      </c>
      <c r="AX66" s="292">
        <v>0</v>
      </c>
      <c r="AY66" s="292">
        <v>0</v>
      </c>
      <c r="AZ66" s="292">
        <v>2</v>
      </c>
      <c r="BA66" s="291">
        <v>28.571428571428569</v>
      </c>
      <c r="BC66" s="288"/>
      <c r="BD66" s="288"/>
      <c r="BE66" s="288"/>
      <c r="BF66" s="288"/>
      <c r="BG66" s="288"/>
      <c r="BH66" s="288"/>
      <c r="BI66" s="288"/>
      <c r="BJ66" s="288"/>
      <c r="BK66" s="288"/>
      <c r="BL66" s="288"/>
      <c r="BM66" s="288"/>
      <c r="BN66" s="288"/>
      <c r="BO66" s="288"/>
      <c r="BP66" s="288"/>
      <c r="BQ66" s="288"/>
      <c r="BR66" s="288"/>
      <c r="BS66" s="288"/>
      <c r="BT66" s="288"/>
      <c r="BU66" s="288"/>
      <c r="BV66" s="288"/>
      <c r="BW66" s="288"/>
      <c r="BX66" s="288"/>
      <c r="BY66" s="288"/>
      <c r="BZ66" s="288"/>
      <c r="CA66" s="288"/>
      <c r="CB66" s="288"/>
      <c r="CC66" s="288"/>
      <c r="CD66" s="288"/>
      <c r="CE66" s="288"/>
      <c r="CF66" s="288"/>
      <c r="CG66" s="288"/>
    </row>
    <row r="67" spans="1:85" s="287" customFormat="1">
      <c r="A67" s="292">
        <v>27</v>
      </c>
      <c r="B67" s="292" t="s">
        <v>451</v>
      </c>
      <c r="C67" s="292" t="s">
        <v>336</v>
      </c>
      <c r="D67" s="292">
        <v>0</v>
      </c>
      <c r="E67" s="292">
        <v>20</v>
      </c>
      <c r="F67" s="292">
        <v>4</v>
      </c>
      <c r="G67" s="292" t="s">
        <v>150</v>
      </c>
      <c r="H67" s="292">
        <v>12</v>
      </c>
      <c r="I67" s="292">
        <v>1</v>
      </c>
      <c r="J67" s="292">
        <v>12</v>
      </c>
      <c r="K67" s="292">
        <v>1</v>
      </c>
      <c r="L67" s="292">
        <v>14</v>
      </c>
      <c r="M67" s="292">
        <v>1</v>
      </c>
      <c r="N67" s="292">
        <v>11</v>
      </c>
      <c r="O67" s="292">
        <v>1</v>
      </c>
      <c r="P67" s="292">
        <v>14</v>
      </c>
      <c r="Q67" s="292">
        <v>1</v>
      </c>
      <c r="R67" s="292">
        <v>9</v>
      </c>
      <c r="S67" s="292">
        <v>1</v>
      </c>
      <c r="T67" s="292">
        <v>15</v>
      </c>
      <c r="U67" s="292">
        <v>1</v>
      </c>
      <c r="V67" s="292">
        <v>9</v>
      </c>
      <c r="W67" s="292">
        <v>1</v>
      </c>
      <c r="X67" s="292">
        <v>0</v>
      </c>
      <c r="Y67" s="292">
        <v>0</v>
      </c>
      <c r="Z67" s="292">
        <v>0</v>
      </c>
      <c r="AA67" s="292">
        <v>0</v>
      </c>
      <c r="AB67" s="292">
        <v>0</v>
      </c>
      <c r="AC67" s="292">
        <v>0</v>
      </c>
      <c r="AD67" s="292">
        <v>0</v>
      </c>
      <c r="AE67" s="292">
        <v>0</v>
      </c>
      <c r="AF67" s="292">
        <v>0</v>
      </c>
      <c r="AG67" s="292">
        <v>0</v>
      </c>
      <c r="AH67" s="292">
        <v>0</v>
      </c>
      <c r="AI67" s="292">
        <v>0</v>
      </c>
      <c r="AJ67" s="292">
        <v>96</v>
      </c>
      <c r="AK67" s="292">
        <v>8</v>
      </c>
      <c r="AL67" s="292">
        <v>1</v>
      </c>
      <c r="AM67" s="292">
        <v>7</v>
      </c>
      <c r="AN67" s="292">
        <v>8</v>
      </c>
      <c r="AO67" s="292">
        <v>1</v>
      </c>
      <c r="AP67" s="292">
        <v>5</v>
      </c>
      <c r="AQ67" s="292">
        <v>6</v>
      </c>
      <c r="AR67" s="292">
        <v>0</v>
      </c>
      <c r="AS67" s="292">
        <v>2</v>
      </c>
      <c r="AT67" s="292">
        <v>2</v>
      </c>
      <c r="AU67" s="291">
        <v>33.333333333333329</v>
      </c>
      <c r="AV67" s="292">
        <v>0</v>
      </c>
      <c r="AW67" s="292">
        <v>0</v>
      </c>
      <c r="AX67" s="292">
        <v>0</v>
      </c>
      <c r="AY67" s="292">
        <v>0</v>
      </c>
      <c r="AZ67" s="292">
        <v>2</v>
      </c>
      <c r="BA67" s="291">
        <v>33.333333333333329</v>
      </c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88"/>
      <c r="CC67" s="288"/>
      <c r="CD67" s="288"/>
      <c r="CE67" s="288"/>
      <c r="CF67" s="288"/>
      <c r="CG67" s="288"/>
    </row>
    <row r="68" spans="1:85" s="287" customFormat="1">
      <c r="A68" s="292">
        <v>28</v>
      </c>
      <c r="B68" s="292" t="s">
        <v>450</v>
      </c>
      <c r="C68" s="292" t="s">
        <v>336</v>
      </c>
      <c r="D68" s="292">
        <v>0</v>
      </c>
      <c r="E68" s="292">
        <v>25</v>
      </c>
      <c r="F68" s="292">
        <v>4</v>
      </c>
      <c r="G68" s="292" t="s">
        <v>150</v>
      </c>
      <c r="H68" s="292">
        <v>4</v>
      </c>
      <c r="I68" s="292">
        <v>1</v>
      </c>
      <c r="J68" s="292">
        <v>4</v>
      </c>
      <c r="K68" s="292">
        <v>1</v>
      </c>
      <c r="L68" s="292">
        <v>20</v>
      </c>
      <c r="M68" s="292">
        <v>1</v>
      </c>
      <c r="N68" s="292">
        <v>12</v>
      </c>
      <c r="O68" s="292">
        <v>1</v>
      </c>
      <c r="P68" s="292">
        <v>11</v>
      </c>
      <c r="Q68" s="292">
        <v>1</v>
      </c>
      <c r="R68" s="292">
        <v>14</v>
      </c>
      <c r="S68" s="292">
        <v>1</v>
      </c>
      <c r="T68" s="292">
        <v>9</v>
      </c>
      <c r="U68" s="292">
        <v>1</v>
      </c>
      <c r="V68" s="292">
        <v>7</v>
      </c>
      <c r="W68" s="292">
        <v>1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0</v>
      </c>
      <c r="AF68" s="292">
        <v>0</v>
      </c>
      <c r="AG68" s="292">
        <v>0</v>
      </c>
      <c r="AH68" s="292">
        <v>0</v>
      </c>
      <c r="AI68" s="292">
        <v>0</v>
      </c>
      <c r="AJ68" s="292">
        <v>81</v>
      </c>
      <c r="AK68" s="292">
        <v>8</v>
      </c>
      <c r="AL68" s="292">
        <v>1</v>
      </c>
      <c r="AM68" s="292">
        <v>7</v>
      </c>
      <c r="AN68" s="292">
        <v>8</v>
      </c>
      <c r="AO68" s="292">
        <v>1</v>
      </c>
      <c r="AP68" s="292">
        <v>5</v>
      </c>
      <c r="AQ68" s="292">
        <v>6</v>
      </c>
      <c r="AR68" s="292">
        <v>0</v>
      </c>
      <c r="AS68" s="292">
        <v>2</v>
      </c>
      <c r="AT68" s="292">
        <v>2</v>
      </c>
      <c r="AU68" s="291">
        <v>33.333333333333329</v>
      </c>
      <c r="AV68" s="292">
        <v>0</v>
      </c>
      <c r="AW68" s="292">
        <v>0</v>
      </c>
      <c r="AX68" s="292">
        <v>0</v>
      </c>
      <c r="AY68" s="292">
        <v>0</v>
      </c>
      <c r="AZ68" s="292">
        <v>2</v>
      </c>
      <c r="BA68" s="291">
        <v>33.333333333333329</v>
      </c>
      <c r="BC68" s="288"/>
      <c r="BD68" s="288"/>
      <c r="BE68" s="288"/>
      <c r="BF68" s="288"/>
      <c r="BG68" s="288"/>
      <c r="BH68" s="288"/>
      <c r="BI68" s="288"/>
      <c r="BJ68" s="288"/>
      <c r="BK68" s="288"/>
      <c r="BL68" s="288"/>
      <c r="BM68" s="288"/>
      <c r="BN68" s="288"/>
      <c r="BO68" s="288"/>
      <c r="BP68" s="288"/>
      <c r="BQ68" s="288"/>
      <c r="BR68" s="288"/>
      <c r="BS68" s="288"/>
      <c r="BT68" s="288"/>
      <c r="BU68" s="288"/>
      <c r="BV68" s="288"/>
      <c r="BW68" s="288"/>
      <c r="BX68" s="288"/>
      <c r="BY68" s="288"/>
      <c r="BZ68" s="288"/>
      <c r="CA68" s="288"/>
      <c r="CB68" s="288"/>
      <c r="CC68" s="288"/>
      <c r="CD68" s="288"/>
      <c r="CE68" s="288"/>
      <c r="CF68" s="288"/>
      <c r="CG68" s="288"/>
    </row>
    <row r="69" spans="1:85" s="287" customFormat="1">
      <c r="A69" s="292">
        <v>30</v>
      </c>
      <c r="B69" s="292" t="s">
        <v>449</v>
      </c>
      <c r="C69" s="292" t="s">
        <v>337</v>
      </c>
      <c r="D69" s="292">
        <v>0</v>
      </c>
      <c r="E69" s="292">
        <v>34</v>
      </c>
      <c r="F69" s="292">
        <v>4</v>
      </c>
      <c r="G69" s="292" t="s">
        <v>150</v>
      </c>
      <c r="H69" s="292">
        <v>9</v>
      </c>
      <c r="I69" s="292">
        <v>1</v>
      </c>
      <c r="J69" s="292">
        <v>14</v>
      </c>
      <c r="K69" s="292">
        <v>1</v>
      </c>
      <c r="L69" s="292">
        <v>9</v>
      </c>
      <c r="M69" s="292">
        <v>1</v>
      </c>
      <c r="N69" s="292">
        <v>8</v>
      </c>
      <c r="O69" s="292">
        <v>1</v>
      </c>
      <c r="P69" s="292">
        <v>10</v>
      </c>
      <c r="Q69" s="292">
        <v>1</v>
      </c>
      <c r="R69" s="292">
        <v>15</v>
      </c>
      <c r="S69" s="292">
        <v>1</v>
      </c>
      <c r="T69" s="292">
        <v>8</v>
      </c>
      <c r="U69" s="292">
        <v>1</v>
      </c>
      <c r="V69" s="292">
        <v>9</v>
      </c>
      <c r="W69" s="292">
        <v>1</v>
      </c>
      <c r="X69" s="292">
        <v>0</v>
      </c>
      <c r="Y69" s="292">
        <v>0</v>
      </c>
      <c r="Z69" s="292">
        <v>0</v>
      </c>
      <c r="AA69" s="292">
        <v>0</v>
      </c>
      <c r="AB69" s="292">
        <v>0</v>
      </c>
      <c r="AC69" s="292">
        <v>0</v>
      </c>
      <c r="AD69" s="292">
        <v>0</v>
      </c>
      <c r="AE69" s="292">
        <v>0</v>
      </c>
      <c r="AF69" s="292">
        <v>0</v>
      </c>
      <c r="AG69" s="292">
        <v>0</v>
      </c>
      <c r="AH69" s="292">
        <v>0</v>
      </c>
      <c r="AI69" s="292">
        <v>0</v>
      </c>
      <c r="AJ69" s="292">
        <v>82</v>
      </c>
      <c r="AK69" s="292">
        <v>8</v>
      </c>
      <c r="AL69" s="292">
        <v>1</v>
      </c>
      <c r="AM69" s="292">
        <v>6</v>
      </c>
      <c r="AN69" s="292">
        <v>7</v>
      </c>
      <c r="AO69" s="292">
        <v>1</v>
      </c>
      <c r="AP69" s="292">
        <v>5</v>
      </c>
      <c r="AQ69" s="292">
        <v>6</v>
      </c>
      <c r="AR69" s="292">
        <v>0</v>
      </c>
      <c r="AS69" s="292">
        <v>1</v>
      </c>
      <c r="AT69" s="292">
        <v>1</v>
      </c>
      <c r="AU69" s="291">
        <v>16.666666666666664</v>
      </c>
      <c r="AV69" s="292">
        <v>0</v>
      </c>
      <c r="AW69" s="292">
        <v>0</v>
      </c>
      <c r="AX69" s="292">
        <v>1</v>
      </c>
      <c r="AY69" s="292">
        <v>0</v>
      </c>
      <c r="AZ69" s="292">
        <v>2</v>
      </c>
      <c r="BA69" s="291">
        <v>33.333333333333329</v>
      </c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88"/>
      <c r="CC69" s="288"/>
      <c r="CD69" s="288"/>
      <c r="CE69" s="288"/>
      <c r="CF69" s="288"/>
      <c r="CG69" s="288"/>
    </row>
    <row r="70" spans="1:85" s="287" customFormat="1">
      <c r="A70" s="292">
        <v>31</v>
      </c>
      <c r="B70" s="292" t="s">
        <v>448</v>
      </c>
      <c r="C70" s="292" t="s">
        <v>337</v>
      </c>
      <c r="D70" s="292">
        <v>0</v>
      </c>
      <c r="E70" s="292">
        <v>29</v>
      </c>
      <c r="F70" s="292">
        <v>4</v>
      </c>
      <c r="G70" s="292" t="s">
        <v>150</v>
      </c>
      <c r="H70" s="292">
        <v>8</v>
      </c>
      <c r="I70" s="292">
        <v>1</v>
      </c>
      <c r="J70" s="292">
        <v>9</v>
      </c>
      <c r="K70" s="292">
        <v>1</v>
      </c>
      <c r="L70" s="292">
        <v>12</v>
      </c>
      <c r="M70" s="292">
        <v>1</v>
      </c>
      <c r="N70" s="292">
        <v>12</v>
      </c>
      <c r="O70" s="292">
        <v>1</v>
      </c>
      <c r="P70" s="292">
        <v>11</v>
      </c>
      <c r="Q70" s="292">
        <v>1</v>
      </c>
      <c r="R70" s="292">
        <v>8</v>
      </c>
      <c r="S70" s="292">
        <v>1</v>
      </c>
      <c r="T70" s="292">
        <v>9</v>
      </c>
      <c r="U70" s="292">
        <v>1</v>
      </c>
      <c r="V70" s="292">
        <v>2</v>
      </c>
      <c r="W70" s="292">
        <v>1</v>
      </c>
      <c r="X70" s="292">
        <v>0</v>
      </c>
      <c r="Y70" s="292">
        <v>0</v>
      </c>
      <c r="Z70" s="292">
        <v>0</v>
      </c>
      <c r="AA70" s="292">
        <v>0</v>
      </c>
      <c r="AB70" s="292">
        <v>0</v>
      </c>
      <c r="AC70" s="292">
        <v>0</v>
      </c>
      <c r="AD70" s="292">
        <v>0</v>
      </c>
      <c r="AE70" s="292">
        <v>0</v>
      </c>
      <c r="AF70" s="292">
        <v>0</v>
      </c>
      <c r="AG70" s="292">
        <v>0</v>
      </c>
      <c r="AH70" s="292">
        <v>0</v>
      </c>
      <c r="AI70" s="292">
        <v>0</v>
      </c>
      <c r="AJ70" s="292">
        <v>71</v>
      </c>
      <c r="AK70" s="292">
        <v>8</v>
      </c>
      <c r="AL70" s="292">
        <v>1</v>
      </c>
      <c r="AM70" s="292">
        <v>6</v>
      </c>
      <c r="AN70" s="292">
        <v>7</v>
      </c>
      <c r="AO70" s="292">
        <v>1</v>
      </c>
      <c r="AP70" s="292">
        <v>4</v>
      </c>
      <c r="AQ70" s="292">
        <v>5</v>
      </c>
      <c r="AR70" s="292">
        <v>0</v>
      </c>
      <c r="AS70" s="292">
        <v>2</v>
      </c>
      <c r="AT70" s="292">
        <v>2</v>
      </c>
      <c r="AU70" s="291">
        <v>40</v>
      </c>
      <c r="AV70" s="292">
        <v>0</v>
      </c>
      <c r="AW70" s="292">
        <v>0</v>
      </c>
      <c r="AX70" s="292">
        <v>0</v>
      </c>
      <c r="AY70" s="292">
        <v>0</v>
      </c>
      <c r="AZ70" s="292">
        <v>2</v>
      </c>
      <c r="BA70" s="291">
        <v>40</v>
      </c>
      <c r="BC70" s="288"/>
      <c r="BD70" s="288"/>
      <c r="BE70" s="288"/>
      <c r="BF70" s="288"/>
      <c r="BG70" s="288"/>
      <c r="BH70" s="288"/>
      <c r="BI70" s="288"/>
      <c r="BJ70" s="288"/>
      <c r="BK70" s="288"/>
      <c r="BL70" s="288"/>
      <c r="BM70" s="288"/>
      <c r="BN70" s="288"/>
      <c r="BO70" s="288"/>
      <c r="BP70" s="288"/>
      <c r="BQ70" s="288"/>
      <c r="BR70" s="288"/>
      <c r="BS70" s="288"/>
      <c r="BT70" s="288"/>
      <c r="BU70" s="288"/>
      <c r="BV70" s="288"/>
      <c r="BW70" s="288"/>
      <c r="BX70" s="288"/>
      <c r="BY70" s="288"/>
      <c r="BZ70" s="288"/>
      <c r="CA70" s="288"/>
      <c r="CB70" s="288"/>
      <c r="CC70" s="288"/>
      <c r="CD70" s="288"/>
      <c r="CE70" s="288"/>
      <c r="CF70" s="288"/>
      <c r="CG70" s="288"/>
    </row>
    <row r="71" spans="1:85" s="287" customFormat="1">
      <c r="A71" s="292">
        <v>32</v>
      </c>
      <c r="B71" s="292" t="s">
        <v>447</v>
      </c>
      <c r="C71" s="292" t="s">
        <v>337</v>
      </c>
      <c r="D71" s="292">
        <v>0</v>
      </c>
      <c r="E71" s="292">
        <v>35</v>
      </c>
      <c r="F71" s="292">
        <v>4</v>
      </c>
      <c r="G71" s="292" t="s">
        <v>150</v>
      </c>
      <c r="H71" s="292">
        <v>10</v>
      </c>
      <c r="I71" s="292">
        <v>1</v>
      </c>
      <c r="J71" s="292">
        <v>8</v>
      </c>
      <c r="K71" s="292">
        <v>1</v>
      </c>
      <c r="L71" s="292">
        <v>9</v>
      </c>
      <c r="M71" s="292">
        <v>1</v>
      </c>
      <c r="N71" s="292">
        <v>13</v>
      </c>
      <c r="O71" s="292">
        <v>1</v>
      </c>
      <c r="P71" s="292">
        <v>8</v>
      </c>
      <c r="Q71" s="292">
        <v>1</v>
      </c>
      <c r="R71" s="292">
        <v>7</v>
      </c>
      <c r="S71" s="292">
        <v>1</v>
      </c>
      <c r="T71" s="292">
        <v>9</v>
      </c>
      <c r="U71" s="292">
        <v>1</v>
      </c>
      <c r="V71" s="292">
        <v>10</v>
      </c>
      <c r="W71" s="292">
        <v>1</v>
      </c>
      <c r="X71" s="292">
        <v>0</v>
      </c>
      <c r="Y71" s="292">
        <v>0</v>
      </c>
      <c r="Z71" s="292">
        <v>0</v>
      </c>
      <c r="AA71" s="292">
        <v>0</v>
      </c>
      <c r="AB71" s="292">
        <v>0</v>
      </c>
      <c r="AC71" s="292">
        <v>0</v>
      </c>
      <c r="AD71" s="292">
        <v>0</v>
      </c>
      <c r="AE71" s="292">
        <v>0</v>
      </c>
      <c r="AF71" s="292">
        <v>0</v>
      </c>
      <c r="AG71" s="292">
        <v>0</v>
      </c>
      <c r="AH71" s="292">
        <v>0</v>
      </c>
      <c r="AI71" s="292">
        <v>0</v>
      </c>
      <c r="AJ71" s="292">
        <v>74</v>
      </c>
      <c r="AK71" s="292">
        <v>8</v>
      </c>
      <c r="AL71" s="292">
        <v>1</v>
      </c>
      <c r="AM71" s="292">
        <v>6</v>
      </c>
      <c r="AN71" s="292">
        <v>7</v>
      </c>
      <c r="AO71" s="292">
        <v>1</v>
      </c>
      <c r="AP71" s="292">
        <v>4</v>
      </c>
      <c r="AQ71" s="292">
        <v>5</v>
      </c>
      <c r="AR71" s="292">
        <v>0</v>
      </c>
      <c r="AS71" s="292">
        <v>2</v>
      </c>
      <c r="AT71" s="292">
        <v>2</v>
      </c>
      <c r="AU71" s="291">
        <v>40</v>
      </c>
      <c r="AV71" s="292">
        <v>0</v>
      </c>
      <c r="AW71" s="292">
        <v>0</v>
      </c>
      <c r="AX71" s="292">
        <v>0</v>
      </c>
      <c r="AY71" s="292">
        <v>0</v>
      </c>
      <c r="AZ71" s="292">
        <v>2</v>
      </c>
      <c r="BA71" s="291">
        <v>40</v>
      </c>
      <c r="BC71" s="288"/>
      <c r="BD71" s="288"/>
      <c r="BE71" s="288"/>
      <c r="BF71" s="288"/>
      <c r="BG71" s="288"/>
      <c r="BH71" s="288"/>
      <c r="BI71" s="288"/>
      <c r="BJ71" s="288"/>
      <c r="BK71" s="288"/>
      <c r="BL71" s="288"/>
      <c r="BM71" s="288"/>
      <c r="BN71" s="288"/>
      <c r="BO71" s="288"/>
      <c r="BP71" s="288"/>
      <c r="BQ71" s="288"/>
      <c r="BR71" s="288"/>
      <c r="BS71" s="288"/>
      <c r="BT71" s="288"/>
      <c r="BU71" s="288"/>
      <c r="BV71" s="288"/>
      <c r="BW71" s="288"/>
      <c r="BX71" s="288"/>
      <c r="BY71" s="288"/>
      <c r="BZ71" s="288"/>
      <c r="CA71" s="288"/>
      <c r="CB71" s="288"/>
      <c r="CC71" s="288"/>
      <c r="CD71" s="288"/>
      <c r="CE71" s="288"/>
      <c r="CF71" s="288"/>
      <c r="CG71" s="288"/>
    </row>
    <row r="72" spans="1:85" s="287" customFormat="1">
      <c r="A72" s="292">
        <v>34</v>
      </c>
      <c r="B72" s="292" t="s">
        <v>446</v>
      </c>
      <c r="C72" s="292" t="s">
        <v>337</v>
      </c>
      <c r="D72" s="292">
        <v>0</v>
      </c>
      <c r="E72" s="292">
        <v>35</v>
      </c>
      <c r="F72" s="292">
        <v>4</v>
      </c>
      <c r="G72" s="292" t="s">
        <v>150</v>
      </c>
      <c r="H72" s="292">
        <v>8</v>
      </c>
      <c r="I72" s="292">
        <v>1</v>
      </c>
      <c r="J72" s="292">
        <v>12</v>
      </c>
      <c r="K72" s="292">
        <v>1</v>
      </c>
      <c r="L72" s="292">
        <v>13</v>
      </c>
      <c r="M72" s="292">
        <v>1</v>
      </c>
      <c r="N72" s="292">
        <v>16</v>
      </c>
      <c r="O72" s="292">
        <v>1</v>
      </c>
      <c r="P72" s="292">
        <v>19</v>
      </c>
      <c r="Q72" s="292">
        <v>1</v>
      </c>
      <c r="R72" s="292">
        <v>13</v>
      </c>
      <c r="S72" s="292">
        <v>1</v>
      </c>
      <c r="T72" s="292">
        <v>17</v>
      </c>
      <c r="U72" s="292">
        <v>1</v>
      </c>
      <c r="V72" s="292">
        <v>12</v>
      </c>
      <c r="W72" s="292">
        <v>1</v>
      </c>
      <c r="X72" s="292">
        <v>0</v>
      </c>
      <c r="Y72" s="292">
        <v>0</v>
      </c>
      <c r="Z72" s="292">
        <v>0</v>
      </c>
      <c r="AA72" s="292">
        <v>0</v>
      </c>
      <c r="AB72" s="292">
        <v>0</v>
      </c>
      <c r="AC72" s="292">
        <v>0</v>
      </c>
      <c r="AD72" s="292">
        <v>0</v>
      </c>
      <c r="AE72" s="292">
        <v>0</v>
      </c>
      <c r="AF72" s="292">
        <v>0</v>
      </c>
      <c r="AG72" s="292">
        <v>0</v>
      </c>
      <c r="AH72" s="292">
        <v>0</v>
      </c>
      <c r="AI72" s="292">
        <v>0</v>
      </c>
      <c r="AJ72" s="292">
        <v>110</v>
      </c>
      <c r="AK72" s="292">
        <v>8</v>
      </c>
      <c r="AL72" s="292">
        <v>1</v>
      </c>
      <c r="AM72" s="292">
        <v>9</v>
      </c>
      <c r="AN72" s="292">
        <v>10</v>
      </c>
      <c r="AO72" s="292">
        <v>1</v>
      </c>
      <c r="AP72" s="292">
        <v>6</v>
      </c>
      <c r="AQ72" s="292">
        <v>7</v>
      </c>
      <c r="AR72" s="292">
        <v>0</v>
      </c>
      <c r="AS72" s="292">
        <v>3</v>
      </c>
      <c r="AT72" s="292">
        <v>3</v>
      </c>
      <c r="AU72" s="291">
        <v>42.857142857142854</v>
      </c>
      <c r="AV72" s="292">
        <v>0</v>
      </c>
      <c r="AW72" s="292">
        <v>0</v>
      </c>
      <c r="AX72" s="292">
        <v>0</v>
      </c>
      <c r="AY72" s="292">
        <v>0</v>
      </c>
      <c r="AZ72" s="292">
        <v>3</v>
      </c>
      <c r="BA72" s="291">
        <v>42.857142857142854</v>
      </c>
      <c r="BC72" s="288"/>
      <c r="BD72" s="288"/>
      <c r="BE72" s="288"/>
      <c r="BF72" s="288"/>
      <c r="BG72" s="288"/>
      <c r="BH72" s="288"/>
      <c r="BI72" s="288"/>
      <c r="BJ72" s="288"/>
      <c r="BK72" s="288"/>
      <c r="BL72" s="288"/>
      <c r="BM72" s="288"/>
      <c r="BN72" s="288"/>
      <c r="BO72" s="288"/>
      <c r="BP72" s="288"/>
      <c r="BQ72" s="288"/>
      <c r="BR72" s="288"/>
      <c r="BS72" s="288"/>
      <c r="BT72" s="288"/>
      <c r="BU72" s="288"/>
      <c r="BV72" s="288"/>
      <c r="BW72" s="288"/>
      <c r="BX72" s="288"/>
      <c r="BY72" s="288"/>
      <c r="BZ72" s="288"/>
      <c r="CA72" s="288"/>
      <c r="CB72" s="288"/>
      <c r="CC72" s="288"/>
      <c r="CD72" s="288"/>
      <c r="CE72" s="288"/>
      <c r="CF72" s="288"/>
      <c r="CG72" s="288"/>
    </row>
    <row r="73" spans="1:85" s="287" customFormat="1">
      <c r="A73" s="292">
        <v>35</v>
      </c>
      <c r="B73" s="292" t="s">
        <v>445</v>
      </c>
      <c r="C73" s="292" t="s">
        <v>338</v>
      </c>
      <c r="D73" s="292">
        <v>0</v>
      </c>
      <c r="E73" s="292">
        <v>9</v>
      </c>
      <c r="F73" s="292">
        <v>4</v>
      </c>
      <c r="G73" s="292" t="s">
        <v>150</v>
      </c>
      <c r="H73" s="292">
        <v>10</v>
      </c>
      <c r="I73" s="292">
        <v>1</v>
      </c>
      <c r="J73" s="292">
        <v>14</v>
      </c>
      <c r="K73" s="292">
        <v>1</v>
      </c>
      <c r="L73" s="292">
        <v>8</v>
      </c>
      <c r="M73" s="292">
        <v>1</v>
      </c>
      <c r="N73" s="292">
        <v>15</v>
      </c>
      <c r="O73" s="292">
        <v>1</v>
      </c>
      <c r="P73" s="292">
        <v>14</v>
      </c>
      <c r="Q73" s="292">
        <v>1</v>
      </c>
      <c r="R73" s="292">
        <v>14</v>
      </c>
      <c r="S73" s="292">
        <v>1</v>
      </c>
      <c r="T73" s="292">
        <v>16</v>
      </c>
      <c r="U73" s="292">
        <v>1</v>
      </c>
      <c r="V73" s="292">
        <v>13</v>
      </c>
      <c r="W73" s="292">
        <v>1</v>
      </c>
      <c r="X73" s="292">
        <v>0</v>
      </c>
      <c r="Y73" s="292">
        <v>0</v>
      </c>
      <c r="Z73" s="292">
        <v>0</v>
      </c>
      <c r="AA73" s="292">
        <v>0</v>
      </c>
      <c r="AB73" s="292">
        <v>0</v>
      </c>
      <c r="AC73" s="292">
        <v>0</v>
      </c>
      <c r="AD73" s="292">
        <v>0</v>
      </c>
      <c r="AE73" s="292">
        <v>0</v>
      </c>
      <c r="AF73" s="292">
        <v>0</v>
      </c>
      <c r="AG73" s="292">
        <v>0</v>
      </c>
      <c r="AH73" s="292">
        <v>0</v>
      </c>
      <c r="AI73" s="292">
        <v>0</v>
      </c>
      <c r="AJ73" s="292">
        <v>104</v>
      </c>
      <c r="AK73" s="292">
        <v>8</v>
      </c>
      <c r="AL73" s="292">
        <v>1</v>
      </c>
      <c r="AM73" s="292">
        <v>9</v>
      </c>
      <c r="AN73" s="292">
        <v>10</v>
      </c>
      <c r="AO73" s="292">
        <v>1</v>
      </c>
      <c r="AP73" s="292">
        <v>6</v>
      </c>
      <c r="AQ73" s="292">
        <v>7</v>
      </c>
      <c r="AR73" s="292">
        <v>0</v>
      </c>
      <c r="AS73" s="292">
        <v>3</v>
      </c>
      <c r="AT73" s="292">
        <v>3</v>
      </c>
      <c r="AU73" s="291">
        <v>42.857142857142854</v>
      </c>
      <c r="AV73" s="292">
        <v>0</v>
      </c>
      <c r="AW73" s="292">
        <v>0</v>
      </c>
      <c r="AX73" s="292">
        <v>0</v>
      </c>
      <c r="AY73" s="292">
        <v>0</v>
      </c>
      <c r="AZ73" s="292">
        <v>3</v>
      </c>
      <c r="BA73" s="291">
        <v>42.857142857142854</v>
      </c>
      <c r="BC73" s="288"/>
      <c r="BD73" s="288"/>
      <c r="BE73" s="288"/>
      <c r="BF73" s="288"/>
      <c r="BG73" s="288"/>
      <c r="BH73" s="288"/>
      <c r="BI73" s="288"/>
      <c r="BJ73" s="288"/>
      <c r="BK73" s="288"/>
      <c r="BL73" s="288"/>
      <c r="BM73" s="288"/>
      <c r="BN73" s="288"/>
      <c r="BO73" s="288"/>
      <c r="BP73" s="288"/>
      <c r="BQ73" s="288"/>
      <c r="BR73" s="288"/>
      <c r="BS73" s="288"/>
      <c r="BT73" s="288"/>
      <c r="BU73" s="288"/>
      <c r="BV73" s="288"/>
      <c r="BW73" s="288"/>
      <c r="BX73" s="288"/>
      <c r="BY73" s="288"/>
      <c r="BZ73" s="288"/>
      <c r="CA73" s="288"/>
      <c r="CB73" s="288"/>
      <c r="CC73" s="288"/>
      <c r="CD73" s="288"/>
      <c r="CE73" s="288"/>
      <c r="CF73" s="288"/>
      <c r="CG73" s="288"/>
    </row>
    <row r="74" spans="1:85" s="287" customFormat="1">
      <c r="A74" s="292">
        <v>36</v>
      </c>
      <c r="B74" s="292" t="s">
        <v>444</v>
      </c>
      <c r="C74" s="292" t="s">
        <v>338</v>
      </c>
      <c r="D74" s="292">
        <v>0</v>
      </c>
      <c r="E74" s="292">
        <v>3.5</v>
      </c>
      <c r="F74" s="292">
        <v>4</v>
      </c>
      <c r="G74" s="292" t="s">
        <v>150</v>
      </c>
      <c r="H74" s="292">
        <v>11</v>
      </c>
      <c r="I74" s="292">
        <v>1</v>
      </c>
      <c r="J74" s="292">
        <v>11</v>
      </c>
      <c r="K74" s="292">
        <v>1</v>
      </c>
      <c r="L74" s="292">
        <v>9</v>
      </c>
      <c r="M74" s="292">
        <v>1</v>
      </c>
      <c r="N74" s="292">
        <v>9</v>
      </c>
      <c r="O74" s="292">
        <v>1</v>
      </c>
      <c r="P74" s="292">
        <v>6</v>
      </c>
      <c r="Q74" s="292">
        <v>1</v>
      </c>
      <c r="R74" s="292">
        <v>7</v>
      </c>
      <c r="S74" s="292">
        <v>1</v>
      </c>
      <c r="T74" s="292">
        <v>16</v>
      </c>
      <c r="U74" s="292">
        <v>1</v>
      </c>
      <c r="V74" s="292">
        <v>13</v>
      </c>
      <c r="W74" s="292">
        <v>1</v>
      </c>
      <c r="X74" s="292">
        <v>0</v>
      </c>
      <c r="Y74" s="292">
        <v>0</v>
      </c>
      <c r="Z74" s="292">
        <v>0</v>
      </c>
      <c r="AA74" s="292">
        <v>0</v>
      </c>
      <c r="AB74" s="292">
        <v>0</v>
      </c>
      <c r="AC74" s="292">
        <v>0</v>
      </c>
      <c r="AD74" s="292">
        <v>0</v>
      </c>
      <c r="AE74" s="292">
        <v>0</v>
      </c>
      <c r="AF74" s="292">
        <v>0</v>
      </c>
      <c r="AG74" s="292">
        <v>0</v>
      </c>
      <c r="AH74" s="292">
        <v>0</v>
      </c>
      <c r="AI74" s="292">
        <v>0</v>
      </c>
      <c r="AJ74" s="292">
        <v>82</v>
      </c>
      <c r="AK74" s="292">
        <v>8</v>
      </c>
      <c r="AL74" s="292">
        <v>1</v>
      </c>
      <c r="AM74" s="292">
        <v>7</v>
      </c>
      <c r="AN74" s="292">
        <v>8</v>
      </c>
      <c r="AO74" s="292">
        <v>1</v>
      </c>
      <c r="AP74" s="292">
        <v>5</v>
      </c>
      <c r="AQ74" s="292">
        <v>6</v>
      </c>
      <c r="AR74" s="292">
        <v>0</v>
      </c>
      <c r="AS74" s="292">
        <v>2</v>
      </c>
      <c r="AT74" s="292">
        <v>2</v>
      </c>
      <c r="AU74" s="291">
        <v>33.333333333333329</v>
      </c>
      <c r="AV74" s="292">
        <v>0</v>
      </c>
      <c r="AW74" s="292">
        <v>0</v>
      </c>
      <c r="AX74" s="292">
        <v>0</v>
      </c>
      <c r="AY74" s="292">
        <v>1</v>
      </c>
      <c r="AZ74" s="292">
        <v>3</v>
      </c>
      <c r="BA74" s="291">
        <v>50</v>
      </c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8"/>
      <c r="CC74" s="288"/>
      <c r="CD74" s="288"/>
      <c r="CE74" s="288"/>
      <c r="CF74" s="288"/>
      <c r="CG74" s="288"/>
    </row>
    <row r="75" spans="1:85" s="287" customFormat="1">
      <c r="A75" s="292">
        <v>37</v>
      </c>
      <c r="B75" s="292" t="s">
        <v>443</v>
      </c>
      <c r="C75" s="292" t="s">
        <v>340</v>
      </c>
      <c r="D75" s="292">
        <v>0</v>
      </c>
      <c r="E75" s="292">
        <v>35</v>
      </c>
      <c r="F75" s="292">
        <v>4</v>
      </c>
      <c r="G75" s="292" t="s">
        <v>150</v>
      </c>
      <c r="H75" s="292">
        <v>13</v>
      </c>
      <c r="I75" s="292">
        <v>1</v>
      </c>
      <c r="J75" s="292">
        <v>14</v>
      </c>
      <c r="K75" s="292">
        <v>1</v>
      </c>
      <c r="L75" s="292">
        <v>9</v>
      </c>
      <c r="M75" s="292">
        <v>1</v>
      </c>
      <c r="N75" s="292">
        <v>13</v>
      </c>
      <c r="O75" s="292">
        <v>1</v>
      </c>
      <c r="P75" s="292">
        <v>13</v>
      </c>
      <c r="Q75" s="292">
        <v>1</v>
      </c>
      <c r="R75" s="292">
        <v>10</v>
      </c>
      <c r="S75" s="292">
        <v>1</v>
      </c>
      <c r="T75" s="292">
        <v>13</v>
      </c>
      <c r="U75" s="292">
        <v>1</v>
      </c>
      <c r="V75" s="292">
        <v>15</v>
      </c>
      <c r="W75" s="292">
        <v>1</v>
      </c>
      <c r="X75" s="292">
        <v>0</v>
      </c>
      <c r="Y75" s="292">
        <v>0</v>
      </c>
      <c r="Z75" s="292">
        <v>0</v>
      </c>
      <c r="AA75" s="292">
        <v>0</v>
      </c>
      <c r="AB75" s="292">
        <v>0</v>
      </c>
      <c r="AC75" s="292">
        <v>0</v>
      </c>
      <c r="AD75" s="292">
        <v>0</v>
      </c>
      <c r="AE75" s="292">
        <v>0</v>
      </c>
      <c r="AF75" s="292">
        <v>0</v>
      </c>
      <c r="AG75" s="292">
        <v>0</v>
      </c>
      <c r="AH75" s="292">
        <v>0</v>
      </c>
      <c r="AI75" s="292">
        <v>0</v>
      </c>
      <c r="AJ75" s="292">
        <v>100</v>
      </c>
      <c r="AK75" s="292">
        <v>8</v>
      </c>
      <c r="AL75" s="292">
        <v>1</v>
      </c>
      <c r="AM75" s="292">
        <v>8</v>
      </c>
      <c r="AN75" s="292">
        <v>9</v>
      </c>
      <c r="AO75" s="292">
        <v>1</v>
      </c>
      <c r="AP75" s="292">
        <v>5</v>
      </c>
      <c r="AQ75" s="292">
        <v>6</v>
      </c>
      <c r="AR75" s="292">
        <v>0</v>
      </c>
      <c r="AS75" s="292">
        <v>3</v>
      </c>
      <c r="AT75" s="292">
        <v>3</v>
      </c>
      <c r="AU75" s="291">
        <v>50</v>
      </c>
      <c r="AV75" s="292">
        <v>0</v>
      </c>
      <c r="AW75" s="292">
        <v>0</v>
      </c>
      <c r="AX75" s="292">
        <v>0</v>
      </c>
      <c r="AY75" s="292">
        <v>0</v>
      </c>
      <c r="AZ75" s="292">
        <v>3</v>
      </c>
      <c r="BA75" s="291">
        <v>50</v>
      </c>
      <c r="BC75" s="288"/>
      <c r="BD75" s="288"/>
      <c r="BE75" s="288"/>
      <c r="BF75" s="288"/>
      <c r="BG75" s="288"/>
      <c r="BH75" s="288"/>
      <c r="BI75" s="288"/>
      <c r="BJ75" s="288"/>
      <c r="BK75" s="288"/>
      <c r="BL75" s="288"/>
      <c r="BM75" s="288"/>
      <c r="BN75" s="288"/>
      <c r="BO75" s="288"/>
      <c r="BP75" s="288"/>
      <c r="BQ75" s="288"/>
      <c r="BR75" s="288"/>
      <c r="BS75" s="288"/>
      <c r="BT75" s="288"/>
      <c r="BU75" s="288"/>
      <c r="BV75" s="288"/>
      <c r="BW75" s="288"/>
      <c r="BX75" s="288"/>
      <c r="BY75" s="288"/>
      <c r="BZ75" s="288"/>
      <c r="CA75" s="288"/>
      <c r="CB75" s="288"/>
      <c r="CC75" s="288"/>
      <c r="CD75" s="288"/>
      <c r="CE75" s="288"/>
      <c r="CF75" s="288"/>
      <c r="CG75" s="288"/>
    </row>
    <row r="76" spans="1:85" s="287" customFormat="1">
      <c r="A76" s="292">
        <v>38</v>
      </c>
      <c r="B76" s="292" t="s">
        <v>442</v>
      </c>
      <c r="C76" s="292" t="s">
        <v>340</v>
      </c>
      <c r="D76" s="292">
        <v>0</v>
      </c>
      <c r="E76" s="292">
        <v>18</v>
      </c>
      <c r="F76" s="292">
        <v>4</v>
      </c>
      <c r="G76" s="292" t="s">
        <v>150</v>
      </c>
      <c r="H76" s="292">
        <v>12</v>
      </c>
      <c r="I76" s="292">
        <v>1</v>
      </c>
      <c r="J76" s="292">
        <v>13</v>
      </c>
      <c r="K76" s="292">
        <v>1</v>
      </c>
      <c r="L76" s="292">
        <v>10</v>
      </c>
      <c r="M76" s="292">
        <v>1</v>
      </c>
      <c r="N76" s="292">
        <v>13</v>
      </c>
      <c r="O76" s="292">
        <v>1</v>
      </c>
      <c r="P76" s="292">
        <v>11</v>
      </c>
      <c r="Q76" s="292">
        <v>1</v>
      </c>
      <c r="R76" s="292">
        <v>7</v>
      </c>
      <c r="S76" s="292">
        <v>1</v>
      </c>
      <c r="T76" s="292">
        <v>11</v>
      </c>
      <c r="U76" s="292">
        <v>1</v>
      </c>
      <c r="V76" s="292">
        <v>13</v>
      </c>
      <c r="W76" s="292">
        <v>1</v>
      </c>
      <c r="X76" s="292">
        <v>0</v>
      </c>
      <c r="Y76" s="292">
        <v>0</v>
      </c>
      <c r="Z76" s="292">
        <v>0</v>
      </c>
      <c r="AA76" s="292">
        <v>0</v>
      </c>
      <c r="AB76" s="292">
        <v>0</v>
      </c>
      <c r="AC76" s="292">
        <v>0</v>
      </c>
      <c r="AD76" s="292">
        <v>0</v>
      </c>
      <c r="AE76" s="292">
        <v>0</v>
      </c>
      <c r="AF76" s="292">
        <v>0</v>
      </c>
      <c r="AG76" s="292">
        <v>0</v>
      </c>
      <c r="AH76" s="292">
        <v>0</v>
      </c>
      <c r="AI76" s="292">
        <v>0</v>
      </c>
      <c r="AJ76" s="292">
        <v>90</v>
      </c>
      <c r="AK76" s="292">
        <v>8</v>
      </c>
      <c r="AL76" s="292">
        <v>1</v>
      </c>
      <c r="AM76" s="292">
        <v>8</v>
      </c>
      <c r="AN76" s="292">
        <v>9</v>
      </c>
      <c r="AO76" s="292">
        <v>1</v>
      </c>
      <c r="AP76" s="292">
        <v>5</v>
      </c>
      <c r="AQ76" s="292">
        <v>6</v>
      </c>
      <c r="AR76" s="292">
        <v>0</v>
      </c>
      <c r="AS76" s="292">
        <v>3</v>
      </c>
      <c r="AT76" s="292">
        <v>3</v>
      </c>
      <c r="AU76" s="291">
        <v>50</v>
      </c>
      <c r="AV76" s="292">
        <v>0</v>
      </c>
      <c r="AW76" s="292">
        <v>0</v>
      </c>
      <c r="AX76" s="292">
        <v>0</v>
      </c>
      <c r="AY76" s="292">
        <v>0</v>
      </c>
      <c r="AZ76" s="292">
        <v>3</v>
      </c>
      <c r="BA76" s="291">
        <v>50</v>
      </c>
      <c r="BC76" s="288"/>
      <c r="BD76" s="288"/>
      <c r="BE76" s="288"/>
      <c r="BF76" s="288"/>
      <c r="BG76" s="288"/>
      <c r="BH76" s="288"/>
      <c r="BI76" s="288"/>
      <c r="BJ76" s="288"/>
      <c r="BK76" s="288"/>
      <c r="BL76" s="288"/>
      <c r="BM76" s="288"/>
      <c r="BN76" s="288"/>
      <c r="BO76" s="288"/>
      <c r="BP76" s="288"/>
      <c r="BQ76" s="288"/>
      <c r="BR76" s="288"/>
      <c r="BS76" s="288"/>
      <c r="BT76" s="288"/>
      <c r="BU76" s="288"/>
      <c r="BV76" s="288"/>
      <c r="BW76" s="288"/>
      <c r="BX76" s="288"/>
      <c r="BY76" s="288"/>
      <c r="BZ76" s="288"/>
      <c r="CA76" s="288"/>
      <c r="CB76" s="288"/>
      <c r="CC76" s="288"/>
      <c r="CD76" s="288"/>
      <c r="CE76" s="288"/>
      <c r="CF76" s="288"/>
      <c r="CG76" s="288"/>
    </row>
    <row r="77" spans="1:85" s="287" customFormat="1">
      <c r="A77" s="292">
        <v>39</v>
      </c>
      <c r="B77" s="292" t="s">
        <v>441</v>
      </c>
      <c r="C77" s="292" t="s">
        <v>336</v>
      </c>
      <c r="D77" s="292">
        <v>0</v>
      </c>
      <c r="E77" s="292">
        <v>15</v>
      </c>
      <c r="F77" s="292">
        <v>4</v>
      </c>
      <c r="G77" s="292" t="s">
        <v>150</v>
      </c>
      <c r="H77" s="292">
        <v>8</v>
      </c>
      <c r="I77" s="292">
        <v>1</v>
      </c>
      <c r="J77" s="292">
        <v>14</v>
      </c>
      <c r="K77" s="292">
        <v>1</v>
      </c>
      <c r="L77" s="292">
        <v>14</v>
      </c>
      <c r="M77" s="292">
        <v>1</v>
      </c>
      <c r="N77" s="292">
        <v>12</v>
      </c>
      <c r="O77" s="292">
        <v>1</v>
      </c>
      <c r="P77" s="292">
        <v>7</v>
      </c>
      <c r="Q77" s="292">
        <v>1</v>
      </c>
      <c r="R77" s="292">
        <v>16</v>
      </c>
      <c r="S77" s="292">
        <v>1</v>
      </c>
      <c r="T77" s="292">
        <v>14</v>
      </c>
      <c r="U77" s="292">
        <v>1</v>
      </c>
      <c r="V77" s="292">
        <v>15</v>
      </c>
      <c r="W77" s="292">
        <v>1</v>
      </c>
      <c r="X77" s="292">
        <v>0</v>
      </c>
      <c r="Y77" s="292">
        <v>0</v>
      </c>
      <c r="Z77" s="292">
        <v>0</v>
      </c>
      <c r="AA77" s="292">
        <v>0</v>
      </c>
      <c r="AB77" s="292">
        <v>0</v>
      </c>
      <c r="AC77" s="292">
        <v>0</v>
      </c>
      <c r="AD77" s="292">
        <v>0</v>
      </c>
      <c r="AE77" s="292">
        <v>0</v>
      </c>
      <c r="AF77" s="292">
        <v>0</v>
      </c>
      <c r="AG77" s="292">
        <v>0</v>
      </c>
      <c r="AH77" s="292">
        <v>0</v>
      </c>
      <c r="AI77" s="292">
        <v>0</v>
      </c>
      <c r="AJ77" s="292">
        <v>100</v>
      </c>
      <c r="AK77" s="292">
        <v>8</v>
      </c>
      <c r="AL77" s="292">
        <v>1</v>
      </c>
      <c r="AM77" s="292">
        <v>9</v>
      </c>
      <c r="AN77" s="292">
        <v>10</v>
      </c>
      <c r="AO77" s="292">
        <v>1</v>
      </c>
      <c r="AP77" s="292">
        <v>5</v>
      </c>
      <c r="AQ77" s="292">
        <v>6</v>
      </c>
      <c r="AR77" s="292">
        <v>0</v>
      </c>
      <c r="AS77" s="292">
        <v>4</v>
      </c>
      <c r="AT77" s="292">
        <v>4</v>
      </c>
      <c r="AU77" s="291">
        <v>66.666666666666657</v>
      </c>
      <c r="AV77" s="292">
        <v>0</v>
      </c>
      <c r="AW77" s="292">
        <v>0</v>
      </c>
      <c r="AX77" s="292">
        <v>0</v>
      </c>
      <c r="AY77" s="292">
        <v>0</v>
      </c>
      <c r="AZ77" s="292">
        <v>4</v>
      </c>
      <c r="BA77" s="291">
        <v>66.666666666666657</v>
      </c>
      <c r="BC77" s="288"/>
      <c r="BD77" s="288"/>
      <c r="BE77" s="288"/>
      <c r="BF77" s="288"/>
      <c r="BG77" s="288"/>
      <c r="BH77" s="288"/>
      <c r="BI77" s="288"/>
      <c r="BJ77" s="288"/>
      <c r="BK77" s="288"/>
      <c r="BL77" s="288"/>
      <c r="BM77" s="288"/>
      <c r="BN77" s="288"/>
      <c r="BO77" s="288"/>
      <c r="BP77" s="288"/>
      <c r="BQ77" s="288"/>
      <c r="BR77" s="288"/>
      <c r="BS77" s="288"/>
      <c r="BT77" s="288"/>
      <c r="BU77" s="288"/>
      <c r="BV77" s="288"/>
      <c r="BW77" s="288"/>
      <c r="BX77" s="288"/>
      <c r="BY77" s="288"/>
      <c r="BZ77" s="288"/>
      <c r="CA77" s="288"/>
      <c r="CB77" s="288"/>
      <c r="CC77" s="288"/>
      <c r="CD77" s="288"/>
      <c r="CE77" s="288"/>
      <c r="CF77" s="288"/>
      <c r="CG77" s="288"/>
    </row>
    <row r="78" spans="1:85" s="287" customFormat="1">
      <c r="A78" s="292">
        <v>40</v>
      </c>
      <c r="B78" s="292" t="s">
        <v>440</v>
      </c>
      <c r="C78" s="292" t="s">
        <v>336</v>
      </c>
      <c r="D78" s="292">
        <v>0</v>
      </c>
      <c r="E78" s="292">
        <v>12</v>
      </c>
      <c r="F78" s="292">
        <v>4</v>
      </c>
      <c r="G78" s="292" t="s">
        <v>150</v>
      </c>
      <c r="H78" s="292">
        <v>6</v>
      </c>
      <c r="I78" s="292">
        <v>1</v>
      </c>
      <c r="J78" s="292">
        <v>8</v>
      </c>
      <c r="K78" s="292">
        <v>1</v>
      </c>
      <c r="L78" s="292">
        <v>4</v>
      </c>
      <c r="M78" s="292">
        <v>1</v>
      </c>
      <c r="N78" s="292">
        <v>7</v>
      </c>
      <c r="O78" s="292">
        <v>1</v>
      </c>
      <c r="P78" s="292">
        <v>7</v>
      </c>
      <c r="Q78" s="292">
        <v>1</v>
      </c>
      <c r="R78" s="292">
        <v>12</v>
      </c>
      <c r="S78" s="292">
        <v>1</v>
      </c>
      <c r="T78" s="292">
        <v>13</v>
      </c>
      <c r="U78" s="292">
        <v>1</v>
      </c>
      <c r="V78" s="292">
        <v>11</v>
      </c>
      <c r="W78" s="292">
        <v>1</v>
      </c>
      <c r="X78" s="292">
        <v>0</v>
      </c>
      <c r="Y78" s="292">
        <v>0</v>
      </c>
      <c r="Z78" s="292">
        <v>0</v>
      </c>
      <c r="AA78" s="292">
        <v>0</v>
      </c>
      <c r="AB78" s="292">
        <v>0</v>
      </c>
      <c r="AC78" s="292">
        <v>0</v>
      </c>
      <c r="AD78" s="292">
        <v>0</v>
      </c>
      <c r="AE78" s="292">
        <v>0</v>
      </c>
      <c r="AF78" s="292">
        <v>0</v>
      </c>
      <c r="AG78" s="292">
        <v>0</v>
      </c>
      <c r="AH78" s="292">
        <v>0</v>
      </c>
      <c r="AI78" s="292">
        <v>0</v>
      </c>
      <c r="AJ78" s="292">
        <v>68</v>
      </c>
      <c r="AK78" s="292">
        <v>8</v>
      </c>
      <c r="AL78" s="292">
        <v>1</v>
      </c>
      <c r="AM78" s="292">
        <v>8</v>
      </c>
      <c r="AN78" s="292">
        <v>9</v>
      </c>
      <c r="AO78" s="292">
        <v>1</v>
      </c>
      <c r="AP78" s="292">
        <v>4</v>
      </c>
      <c r="AQ78" s="292">
        <v>5</v>
      </c>
      <c r="AR78" s="292">
        <v>0</v>
      </c>
      <c r="AS78" s="292">
        <v>4</v>
      </c>
      <c r="AT78" s="292">
        <v>4</v>
      </c>
      <c r="AU78" s="291">
        <v>80</v>
      </c>
      <c r="AV78" s="292">
        <v>0</v>
      </c>
      <c r="AW78" s="292">
        <v>0</v>
      </c>
      <c r="AX78" s="292">
        <v>0</v>
      </c>
      <c r="AY78" s="292">
        <v>0</v>
      </c>
      <c r="AZ78" s="292">
        <v>4</v>
      </c>
      <c r="BA78" s="291">
        <v>80</v>
      </c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88"/>
      <c r="CA78" s="288"/>
      <c r="CB78" s="288"/>
      <c r="CC78" s="288"/>
      <c r="CD78" s="288"/>
      <c r="CE78" s="288"/>
      <c r="CF78" s="288"/>
      <c r="CG78" s="288"/>
    </row>
    <row r="79" spans="1:85" s="287" customFormat="1">
      <c r="A79" s="292">
        <v>41</v>
      </c>
      <c r="B79" s="292" t="s">
        <v>439</v>
      </c>
      <c r="C79" s="292" t="s">
        <v>336</v>
      </c>
      <c r="D79" s="292">
        <v>0</v>
      </c>
      <c r="E79" s="292">
        <v>30</v>
      </c>
      <c r="F79" s="292">
        <v>1</v>
      </c>
      <c r="G79" s="292" t="s">
        <v>150</v>
      </c>
      <c r="H79" s="292">
        <v>11</v>
      </c>
      <c r="I79" s="292">
        <v>1</v>
      </c>
      <c r="J79" s="292">
        <v>11</v>
      </c>
      <c r="K79" s="292">
        <v>1</v>
      </c>
      <c r="L79" s="292">
        <v>9</v>
      </c>
      <c r="M79" s="292">
        <v>1</v>
      </c>
      <c r="N79" s="292">
        <v>4</v>
      </c>
      <c r="O79" s="292">
        <v>1</v>
      </c>
      <c r="P79" s="292">
        <v>8</v>
      </c>
      <c r="Q79" s="292">
        <v>1</v>
      </c>
      <c r="R79" s="292">
        <v>10</v>
      </c>
      <c r="S79" s="292">
        <v>1</v>
      </c>
      <c r="T79" s="292">
        <v>3</v>
      </c>
      <c r="U79" s="292">
        <v>1</v>
      </c>
      <c r="V79" s="292">
        <v>7</v>
      </c>
      <c r="W79" s="292">
        <v>1</v>
      </c>
      <c r="X79" s="292">
        <v>0</v>
      </c>
      <c r="Y79" s="292">
        <v>0</v>
      </c>
      <c r="Z79" s="292">
        <v>0</v>
      </c>
      <c r="AA79" s="292">
        <v>0</v>
      </c>
      <c r="AB79" s="292">
        <v>0</v>
      </c>
      <c r="AC79" s="292">
        <v>0</v>
      </c>
      <c r="AD79" s="292">
        <v>0</v>
      </c>
      <c r="AE79" s="292">
        <v>0</v>
      </c>
      <c r="AF79" s="292">
        <v>0</v>
      </c>
      <c r="AG79" s="292">
        <v>0</v>
      </c>
      <c r="AH79" s="292">
        <v>0</v>
      </c>
      <c r="AI79" s="292">
        <v>0</v>
      </c>
      <c r="AJ79" s="292">
        <v>63</v>
      </c>
      <c r="AK79" s="292">
        <v>8</v>
      </c>
      <c r="AL79" s="292">
        <v>1</v>
      </c>
      <c r="AM79" s="292">
        <v>8</v>
      </c>
      <c r="AN79" s="292">
        <v>9</v>
      </c>
      <c r="AO79" s="292">
        <v>1</v>
      </c>
      <c r="AP79" s="292">
        <v>4</v>
      </c>
      <c r="AQ79" s="292">
        <v>5</v>
      </c>
      <c r="AR79" s="292">
        <v>0</v>
      </c>
      <c r="AS79" s="292">
        <v>4</v>
      </c>
      <c r="AT79" s="292">
        <v>4</v>
      </c>
      <c r="AU79" s="291">
        <v>80</v>
      </c>
      <c r="AV79" s="292">
        <v>0</v>
      </c>
      <c r="AW79" s="292">
        <v>0</v>
      </c>
      <c r="AX79" s="292">
        <v>0</v>
      </c>
      <c r="AY79" s="292">
        <v>0</v>
      </c>
      <c r="AZ79" s="292">
        <v>4</v>
      </c>
      <c r="BA79" s="291">
        <v>80</v>
      </c>
      <c r="BC79" s="288"/>
      <c r="BD79" s="288"/>
      <c r="BE79" s="288"/>
      <c r="BF79" s="288"/>
      <c r="BG79" s="288"/>
      <c r="BH79" s="288"/>
      <c r="BI79" s="288"/>
      <c r="BJ79" s="288"/>
      <c r="BK79" s="288"/>
      <c r="BL79" s="288"/>
      <c r="BM79" s="288"/>
      <c r="BN79" s="288"/>
      <c r="BO79" s="288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/>
      <c r="BZ79" s="288"/>
      <c r="CA79" s="288"/>
      <c r="CB79" s="288"/>
      <c r="CC79" s="288"/>
      <c r="CD79" s="288"/>
      <c r="CE79" s="288"/>
      <c r="CF79" s="288"/>
      <c r="CG79" s="288"/>
    </row>
    <row r="80" spans="1:85" s="287" customFormat="1">
      <c r="A80" s="292">
        <v>42</v>
      </c>
      <c r="B80" s="292" t="s">
        <v>438</v>
      </c>
      <c r="C80" s="292" t="s">
        <v>336</v>
      </c>
      <c r="D80" s="292">
        <v>0</v>
      </c>
      <c r="E80" s="292">
        <v>25</v>
      </c>
      <c r="F80" s="292">
        <v>4</v>
      </c>
      <c r="G80" s="292" t="s">
        <v>150</v>
      </c>
      <c r="H80" s="292">
        <v>0</v>
      </c>
      <c r="I80" s="292">
        <v>0</v>
      </c>
      <c r="J80" s="292">
        <v>0</v>
      </c>
      <c r="K80" s="292">
        <v>0</v>
      </c>
      <c r="L80" s="292">
        <v>9</v>
      </c>
      <c r="M80" s="292">
        <v>1</v>
      </c>
      <c r="N80" s="292">
        <v>13</v>
      </c>
      <c r="O80" s="292">
        <v>1</v>
      </c>
      <c r="P80" s="292">
        <v>15</v>
      </c>
      <c r="Q80" s="292">
        <v>1</v>
      </c>
      <c r="R80" s="292">
        <v>11</v>
      </c>
      <c r="S80" s="292">
        <v>1</v>
      </c>
      <c r="T80" s="292">
        <v>22</v>
      </c>
      <c r="U80" s="292">
        <v>1</v>
      </c>
      <c r="V80" s="292">
        <v>16</v>
      </c>
      <c r="W80" s="292">
        <v>1</v>
      </c>
      <c r="X80" s="292">
        <v>0</v>
      </c>
      <c r="Y80" s="292">
        <v>0</v>
      </c>
      <c r="Z80" s="292">
        <v>0</v>
      </c>
      <c r="AA80" s="292">
        <v>0</v>
      </c>
      <c r="AB80" s="292">
        <v>0</v>
      </c>
      <c r="AC80" s="292">
        <v>0</v>
      </c>
      <c r="AD80" s="292">
        <v>0</v>
      </c>
      <c r="AE80" s="292">
        <v>0</v>
      </c>
      <c r="AF80" s="292">
        <v>0</v>
      </c>
      <c r="AG80" s="292">
        <v>0</v>
      </c>
      <c r="AH80" s="292">
        <v>0</v>
      </c>
      <c r="AI80" s="292">
        <v>0</v>
      </c>
      <c r="AJ80" s="292">
        <v>86</v>
      </c>
      <c r="AK80" s="292">
        <v>6</v>
      </c>
      <c r="AL80" s="292">
        <v>1</v>
      </c>
      <c r="AM80" s="292">
        <v>9</v>
      </c>
      <c r="AN80" s="292">
        <v>10</v>
      </c>
      <c r="AO80" s="292">
        <v>1</v>
      </c>
      <c r="AP80" s="292">
        <v>5</v>
      </c>
      <c r="AQ80" s="292">
        <v>6</v>
      </c>
      <c r="AR80" s="292">
        <v>0</v>
      </c>
      <c r="AS80" s="292">
        <v>4</v>
      </c>
      <c r="AT80" s="292">
        <v>4</v>
      </c>
      <c r="AU80" s="291">
        <v>66.666666666666657</v>
      </c>
      <c r="AV80" s="292">
        <v>0</v>
      </c>
      <c r="AW80" s="292">
        <v>0</v>
      </c>
      <c r="AX80" s="292">
        <v>0</v>
      </c>
      <c r="AY80" s="292">
        <v>1</v>
      </c>
      <c r="AZ80" s="292">
        <v>5</v>
      </c>
      <c r="BA80" s="291">
        <v>83.333333333333343</v>
      </c>
      <c r="BC80" s="288"/>
      <c r="BD80" s="288"/>
      <c r="BE80" s="288"/>
      <c r="BF80" s="288"/>
      <c r="BG80" s="288"/>
      <c r="BH80" s="288"/>
      <c r="BI80" s="288"/>
      <c r="BJ80" s="288"/>
      <c r="BK80" s="288"/>
      <c r="BL80" s="288"/>
      <c r="BM80" s="288"/>
      <c r="BN80" s="288"/>
      <c r="BO80" s="288"/>
      <c r="BP80" s="288"/>
      <c r="BQ80" s="288"/>
      <c r="BR80" s="288"/>
      <c r="BS80" s="288"/>
      <c r="BT80" s="288"/>
      <c r="BU80" s="288"/>
      <c r="BV80" s="288"/>
      <c r="BW80" s="288"/>
      <c r="BX80" s="288"/>
      <c r="BY80" s="288"/>
      <c r="BZ80" s="288"/>
      <c r="CA80" s="288"/>
      <c r="CB80" s="288"/>
      <c r="CC80" s="288"/>
      <c r="CD80" s="288"/>
      <c r="CE80" s="288"/>
      <c r="CF80" s="288"/>
      <c r="CG80" s="288"/>
    </row>
    <row r="81" spans="1:85" s="287" customFormat="1">
      <c r="A81" s="292">
        <v>44</v>
      </c>
      <c r="B81" s="292" t="s">
        <v>437</v>
      </c>
      <c r="C81" s="292" t="s">
        <v>338</v>
      </c>
      <c r="D81" s="292">
        <v>0</v>
      </c>
      <c r="E81" s="292">
        <v>40</v>
      </c>
      <c r="F81" s="292">
        <v>4</v>
      </c>
      <c r="G81" s="292" t="s">
        <v>150</v>
      </c>
      <c r="H81" s="292">
        <v>21</v>
      </c>
      <c r="I81" s="292">
        <v>1</v>
      </c>
      <c r="J81" s="292">
        <v>13</v>
      </c>
      <c r="K81" s="292">
        <v>1</v>
      </c>
      <c r="L81" s="292">
        <v>14</v>
      </c>
      <c r="M81" s="292">
        <v>1</v>
      </c>
      <c r="N81" s="292">
        <v>14</v>
      </c>
      <c r="O81" s="292">
        <v>1</v>
      </c>
      <c r="P81" s="292">
        <v>16</v>
      </c>
      <c r="Q81" s="292">
        <v>1</v>
      </c>
      <c r="R81" s="292">
        <v>19</v>
      </c>
      <c r="S81" s="292">
        <v>1</v>
      </c>
      <c r="T81" s="292">
        <v>15</v>
      </c>
      <c r="U81" s="292">
        <v>1</v>
      </c>
      <c r="V81" s="292">
        <v>17</v>
      </c>
      <c r="W81" s="292">
        <v>1</v>
      </c>
      <c r="X81" s="292">
        <v>0</v>
      </c>
      <c r="Y81" s="292">
        <v>0</v>
      </c>
      <c r="Z81" s="292">
        <v>0</v>
      </c>
      <c r="AA81" s="292">
        <v>0</v>
      </c>
      <c r="AB81" s="292">
        <v>0</v>
      </c>
      <c r="AC81" s="292">
        <v>0</v>
      </c>
      <c r="AD81" s="292">
        <v>0</v>
      </c>
      <c r="AE81" s="292">
        <v>0</v>
      </c>
      <c r="AF81" s="292">
        <v>0</v>
      </c>
      <c r="AG81" s="292">
        <v>0</v>
      </c>
      <c r="AH81" s="292">
        <v>0</v>
      </c>
      <c r="AI81" s="292">
        <v>0</v>
      </c>
      <c r="AJ81" s="292">
        <v>129</v>
      </c>
      <c r="AK81" s="292">
        <v>8</v>
      </c>
      <c r="AL81" s="292">
        <v>1</v>
      </c>
      <c r="AM81" s="292">
        <v>7</v>
      </c>
      <c r="AN81" s="292">
        <v>8</v>
      </c>
      <c r="AO81" s="292">
        <v>1</v>
      </c>
      <c r="AP81" s="292">
        <v>9</v>
      </c>
      <c r="AQ81" s="292">
        <v>10</v>
      </c>
      <c r="AR81" s="292">
        <v>0</v>
      </c>
      <c r="AS81" s="292">
        <v>-2</v>
      </c>
      <c r="AT81" s="292">
        <v>-2</v>
      </c>
      <c r="AU81" s="291">
        <v>-20</v>
      </c>
      <c r="AV81" s="292">
        <v>0</v>
      </c>
      <c r="AW81" s="292">
        <v>0</v>
      </c>
      <c r="AX81" s="292">
        <v>0</v>
      </c>
      <c r="AY81" s="292">
        <v>0</v>
      </c>
      <c r="AZ81" s="292">
        <v>-2</v>
      </c>
      <c r="BA81" s="291">
        <v>-20</v>
      </c>
      <c r="BC81" s="288"/>
      <c r="BD81" s="288"/>
      <c r="BE81" s="288"/>
      <c r="BF81" s="288"/>
      <c r="BG81" s="288"/>
      <c r="BH81" s="288"/>
      <c r="BI81" s="288"/>
      <c r="BJ81" s="288"/>
      <c r="BK81" s="288"/>
      <c r="BL81" s="288"/>
      <c r="BM81" s="288"/>
      <c r="BN81" s="288"/>
      <c r="BO81" s="288"/>
      <c r="BP81" s="288"/>
      <c r="BQ81" s="288"/>
      <c r="BR81" s="288"/>
      <c r="BS81" s="288"/>
      <c r="BT81" s="288"/>
      <c r="BU81" s="288"/>
      <c r="BV81" s="288"/>
      <c r="BW81" s="288"/>
      <c r="BX81" s="288"/>
      <c r="BY81" s="288"/>
      <c r="BZ81" s="288"/>
      <c r="CA81" s="288"/>
      <c r="CB81" s="288"/>
      <c r="CC81" s="288"/>
      <c r="CD81" s="288"/>
      <c r="CE81" s="288"/>
      <c r="CF81" s="288"/>
      <c r="CG81" s="288"/>
    </row>
    <row r="82" spans="1:85" s="287" customFormat="1">
      <c r="A82" s="292">
        <v>50</v>
      </c>
      <c r="B82" s="292" t="s">
        <v>436</v>
      </c>
      <c r="C82" s="292" t="s">
        <v>337</v>
      </c>
      <c r="D82" s="292">
        <v>0</v>
      </c>
      <c r="E82" s="292">
        <v>26</v>
      </c>
      <c r="F82" s="292">
        <v>4</v>
      </c>
      <c r="G82" s="292" t="s">
        <v>150</v>
      </c>
      <c r="H82" s="292">
        <v>22</v>
      </c>
      <c r="I82" s="292">
        <v>1</v>
      </c>
      <c r="J82" s="292">
        <v>21</v>
      </c>
      <c r="K82" s="292">
        <v>1</v>
      </c>
      <c r="L82" s="292">
        <v>29</v>
      </c>
      <c r="M82" s="292">
        <v>1</v>
      </c>
      <c r="N82" s="292">
        <v>26</v>
      </c>
      <c r="O82" s="292">
        <v>1</v>
      </c>
      <c r="P82" s="292">
        <v>19</v>
      </c>
      <c r="Q82" s="292">
        <v>1</v>
      </c>
      <c r="R82" s="292">
        <v>24</v>
      </c>
      <c r="S82" s="292">
        <v>1</v>
      </c>
      <c r="T82" s="292">
        <v>24</v>
      </c>
      <c r="U82" s="292">
        <v>1</v>
      </c>
      <c r="V82" s="292">
        <v>19</v>
      </c>
      <c r="W82" s="292">
        <v>1</v>
      </c>
      <c r="X82" s="292">
        <v>0</v>
      </c>
      <c r="Y82" s="292">
        <v>0</v>
      </c>
      <c r="Z82" s="292">
        <v>0</v>
      </c>
      <c r="AA82" s="292">
        <v>0</v>
      </c>
      <c r="AB82" s="292">
        <v>0</v>
      </c>
      <c r="AC82" s="292">
        <v>0</v>
      </c>
      <c r="AD82" s="292">
        <v>0</v>
      </c>
      <c r="AE82" s="292">
        <v>0</v>
      </c>
      <c r="AF82" s="292">
        <v>0</v>
      </c>
      <c r="AG82" s="292">
        <v>0</v>
      </c>
      <c r="AH82" s="292">
        <v>0</v>
      </c>
      <c r="AI82" s="292">
        <v>0</v>
      </c>
      <c r="AJ82" s="292">
        <v>184</v>
      </c>
      <c r="AK82" s="292">
        <v>8</v>
      </c>
      <c r="AL82" s="292">
        <v>1</v>
      </c>
      <c r="AM82" s="292">
        <v>10</v>
      </c>
      <c r="AN82" s="292">
        <v>11</v>
      </c>
      <c r="AO82" s="292">
        <v>1</v>
      </c>
      <c r="AP82" s="292">
        <v>10</v>
      </c>
      <c r="AQ82" s="292">
        <v>11</v>
      </c>
      <c r="AR82" s="292">
        <v>0</v>
      </c>
      <c r="AS82" s="292">
        <v>0</v>
      </c>
      <c r="AT82" s="292">
        <v>0</v>
      </c>
      <c r="AU82" s="291">
        <v>0</v>
      </c>
      <c r="AV82" s="292">
        <v>0</v>
      </c>
      <c r="AW82" s="292">
        <v>1</v>
      </c>
      <c r="AX82" s="292">
        <v>0</v>
      </c>
      <c r="AY82" s="292">
        <v>0</v>
      </c>
      <c r="AZ82" s="292">
        <v>-1</v>
      </c>
      <c r="BA82" s="291">
        <v>-9.0909090909090917</v>
      </c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8"/>
      <c r="CC82" s="288"/>
      <c r="CD82" s="288"/>
      <c r="CE82" s="288"/>
      <c r="CF82" s="288"/>
      <c r="CG82" s="288"/>
    </row>
    <row r="83" spans="1:85" s="287" customFormat="1">
      <c r="A83" s="292">
        <v>51</v>
      </c>
      <c r="B83" s="292" t="s">
        <v>435</v>
      </c>
      <c r="C83" s="292" t="s">
        <v>339</v>
      </c>
      <c r="D83" s="292">
        <v>0</v>
      </c>
      <c r="E83" s="292">
        <v>25</v>
      </c>
      <c r="F83" s="292">
        <v>4</v>
      </c>
      <c r="G83" s="292" t="s">
        <v>150</v>
      </c>
      <c r="H83" s="292">
        <v>29</v>
      </c>
      <c r="I83" s="292">
        <v>1</v>
      </c>
      <c r="J83" s="292">
        <v>26</v>
      </c>
      <c r="K83" s="292">
        <v>1</v>
      </c>
      <c r="L83" s="292">
        <v>28</v>
      </c>
      <c r="M83" s="292">
        <v>1</v>
      </c>
      <c r="N83" s="292">
        <v>18</v>
      </c>
      <c r="O83" s="292">
        <v>1</v>
      </c>
      <c r="P83" s="292">
        <v>26</v>
      </c>
      <c r="Q83" s="292">
        <v>1</v>
      </c>
      <c r="R83" s="292">
        <v>22</v>
      </c>
      <c r="S83" s="292">
        <v>1</v>
      </c>
      <c r="T83" s="292">
        <v>11</v>
      </c>
      <c r="U83" s="292">
        <v>1</v>
      </c>
      <c r="V83" s="292">
        <v>34</v>
      </c>
      <c r="W83" s="292">
        <v>1</v>
      </c>
      <c r="X83" s="292">
        <v>0</v>
      </c>
      <c r="Y83" s="292">
        <v>0</v>
      </c>
      <c r="Z83" s="292">
        <v>0</v>
      </c>
      <c r="AA83" s="292">
        <v>0</v>
      </c>
      <c r="AB83" s="292">
        <v>0</v>
      </c>
      <c r="AC83" s="292">
        <v>0</v>
      </c>
      <c r="AD83" s="292">
        <v>0</v>
      </c>
      <c r="AE83" s="292">
        <v>0</v>
      </c>
      <c r="AF83" s="292">
        <v>0</v>
      </c>
      <c r="AG83" s="292">
        <v>0</v>
      </c>
      <c r="AH83" s="292">
        <v>0</v>
      </c>
      <c r="AI83" s="292">
        <v>0</v>
      </c>
      <c r="AJ83" s="292">
        <v>194</v>
      </c>
      <c r="AK83" s="292">
        <v>8</v>
      </c>
      <c r="AL83" s="292">
        <v>1</v>
      </c>
      <c r="AM83" s="292">
        <v>9</v>
      </c>
      <c r="AN83" s="292">
        <v>10</v>
      </c>
      <c r="AO83" s="292">
        <v>1</v>
      </c>
      <c r="AP83" s="292">
        <v>10</v>
      </c>
      <c r="AQ83" s="292">
        <v>11</v>
      </c>
      <c r="AR83" s="292">
        <v>0</v>
      </c>
      <c r="AS83" s="292">
        <v>-1</v>
      </c>
      <c r="AT83" s="292">
        <v>-1</v>
      </c>
      <c r="AU83" s="291">
        <v>-9.0909090909090917</v>
      </c>
      <c r="AV83" s="292">
        <v>0</v>
      </c>
      <c r="AW83" s="292">
        <v>0</v>
      </c>
      <c r="AX83" s="292">
        <v>0</v>
      </c>
      <c r="AY83" s="292">
        <v>0</v>
      </c>
      <c r="AZ83" s="292">
        <v>-1</v>
      </c>
      <c r="BA83" s="291">
        <v>-9.0909090909090917</v>
      </c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8"/>
      <c r="CC83" s="288"/>
      <c r="CD83" s="288"/>
      <c r="CE83" s="288"/>
      <c r="CF83" s="288"/>
      <c r="CG83" s="288"/>
    </row>
    <row r="84" spans="1:85" s="287" customFormat="1">
      <c r="A84" s="292">
        <v>52</v>
      </c>
      <c r="B84" s="292" t="s">
        <v>434</v>
      </c>
      <c r="C84" s="292" t="s">
        <v>337</v>
      </c>
      <c r="D84" s="292">
        <v>0</v>
      </c>
      <c r="E84" s="292">
        <v>45</v>
      </c>
      <c r="F84" s="292">
        <v>4</v>
      </c>
      <c r="G84" s="292" t="s">
        <v>150</v>
      </c>
      <c r="H84" s="292">
        <v>29</v>
      </c>
      <c r="I84" s="292">
        <v>1</v>
      </c>
      <c r="J84" s="292">
        <v>20</v>
      </c>
      <c r="K84" s="292">
        <v>1</v>
      </c>
      <c r="L84" s="292">
        <v>21</v>
      </c>
      <c r="M84" s="292">
        <v>1</v>
      </c>
      <c r="N84" s="292">
        <v>18</v>
      </c>
      <c r="O84" s="292">
        <v>1</v>
      </c>
      <c r="P84" s="292">
        <v>18</v>
      </c>
      <c r="Q84" s="292">
        <v>1</v>
      </c>
      <c r="R84" s="292">
        <v>29</v>
      </c>
      <c r="S84" s="292">
        <v>1</v>
      </c>
      <c r="T84" s="292">
        <v>16</v>
      </c>
      <c r="U84" s="292">
        <v>1</v>
      </c>
      <c r="V84" s="292">
        <v>17</v>
      </c>
      <c r="W84" s="292">
        <v>1</v>
      </c>
      <c r="X84" s="292">
        <v>0</v>
      </c>
      <c r="Y84" s="292">
        <v>0</v>
      </c>
      <c r="Z84" s="292">
        <v>0</v>
      </c>
      <c r="AA84" s="292">
        <v>0</v>
      </c>
      <c r="AB84" s="292">
        <v>0</v>
      </c>
      <c r="AC84" s="292">
        <v>0</v>
      </c>
      <c r="AD84" s="292">
        <v>0</v>
      </c>
      <c r="AE84" s="292">
        <v>0</v>
      </c>
      <c r="AF84" s="292">
        <v>0</v>
      </c>
      <c r="AG84" s="292">
        <v>0</v>
      </c>
      <c r="AH84" s="292">
        <v>0</v>
      </c>
      <c r="AI84" s="292">
        <v>0</v>
      </c>
      <c r="AJ84" s="292">
        <v>168</v>
      </c>
      <c r="AK84" s="292">
        <v>8</v>
      </c>
      <c r="AL84" s="292">
        <v>1</v>
      </c>
      <c r="AM84" s="292">
        <v>10</v>
      </c>
      <c r="AN84" s="292">
        <v>11</v>
      </c>
      <c r="AO84" s="292">
        <v>1</v>
      </c>
      <c r="AP84" s="292">
        <v>9</v>
      </c>
      <c r="AQ84" s="292">
        <v>10</v>
      </c>
      <c r="AR84" s="292">
        <v>0</v>
      </c>
      <c r="AS84" s="292">
        <v>1</v>
      </c>
      <c r="AT84" s="292">
        <v>1</v>
      </c>
      <c r="AU84" s="291">
        <v>10</v>
      </c>
      <c r="AV84" s="292">
        <v>0</v>
      </c>
      <c r="AW84" s="292">
        <v>1</v>
      </c>
      <c r="AX84" s="292">
        <v>0</v>
      </c>
      <c r="AY84" s="292">
        <v>0</v>
      </c>
      <c r="AZ84" s="292">
        <v>0</v>
      </c>
      <c r="BA84" s="291">
        <v>0</v>
      </c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  <c r="CF84" s="288"/>
      <c r="CG84" s="288"/>
    </row>
    <row r="85" spans="1:85" s="287" customFormat="1">
      <c r="A85" s="292">
        <v>55</v>
      </c>
      <c r="B85" s="292" t="s">
        <v>433</v>
      </c>
      <c r="C85" s="292" t="s">
        <v>338</v>
      </c>
      <c r="D85" s="292">
        <v>0</v>
      </c>
      <c r="E85" s="292">
        <v>27</v>
      </c>
      <c r="F85" s="292">
        <v>4</v>
      </c>
      <c r="G85" s="292" t="s">
        <v>150</v>
      </c>
      <c r="H85" s="292">
        <v>19</v>
      </c>
      <c r="I85" s="292">
        <v>1</v>
      </c>
      <c r="J85" s="292">
        <v>11</v>
      </c>
      <c r="K85" s="292">
        <v>1</v>
      </c>
      <c r="L85" s="292">
        <v>23</v>
      </c>
      <c r="M85" s="292">
        <v>1</v>
      </c>
      <c r="N85" s="292">
        <v>13</v>
      </c>
      <c r="O85" s="292">
        <v>1</v>
      </c>
      <c r="P85" s="292">
        <v>16</v>
      </c>
      <c r="Q85" s="292">
        <v>1</v>
      </c>
      <c r="R85" s="292">
        <v>9</v>
      </c>
      <c r="S85" s="292">
        <v>1</v>
      </c>
      <c r="T85" s="292">
        <v>16</v>
      </c>
      <c r="U85" s="292">
        <v>1</v>
      </c>
      <c r="V85" s="292">
        <v>21</v>
      </c>
      <c r="W85" s="292">
        <v>1</v>
      </c>
      <c r="X85" s="292">
        <v>0</v>
      </c>
      <c r="Y85" s="292">
        <v>0</v>
      </c>
      <c r="Z85" s="292">
        <v>0</v>
      </c>
      <c r="AA85" s="292">
        <v>0</v>
      </c>
      <c r="AB85" s="292">
        <v>0</v>
      </c>
      <c r="AC85" s="292">
        <v>0</v>
      </c>
      <c r="AD85" s="292">
        <v>0</v>
      </c>
      <c r="AE85" s="292">
        <v>0</v>
      </c>
      <c r="AF85" s="292">
        <v>0</v>
      </c>
      <c r="AG85" s="292">
        <v>0</v>
      </c>
      <c r="AH85" s="292">
        <v>0</v>
      </c>
      <c r="AI85" s="292">
        <v>0</v>
      </c>
      <c r="AJ85" s="292">
        <v>128</v>
      </c>
      <c r="AK85" s="292">
        <v>8</v>
      </c>
      <c r="AL85" s="292">
        <v>1</v>
      </c>
      <c r="AM85" s="292">
        <v>9</v>
      </c>
      <c r="AN85" s="292">
        <v>10</v>
      </c>
      <c r="AO85" s="292">
        <v>1</v>
      </c>
      <c r="AP85" s="292">
        <v>9</v>
      </c>
      <c r="AQ85" s="292">
        <v>10</v>
      </c>
      <c r="AR85" s="292">
        <v>0</v>
      </c>
      <c r="AS85" s="292">
        <v>0</v>
      </c>
      <c r="AT85" s="292">
        <v>0</v>
      </c>
      <c r="AU85" s="291">
        <v>0</v>
      </c>
      <c r="AV85" s="292">
        <v>0</v>
      </c>
      <c r="AW85" s="292">
        <v>0</v>
      </c>
      <c r="AX85" s="292">
        <v>0</v>
      </c>
      <c r="AY85" s="292">
        <v>0</v>
      </c>
      <c r="AZ85" s="292">
        <v>0</v>
      </c>
      <c r="BA85" s="291">
        <v>0</v>
      </c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  <c r="CF85" s="288"/>
      <c r="CG85" s="288"/>
    </row>
    <row r="86" spans="1:85" s="287" customFormat="1">
      <c r="A86" s="292">
        <v>57</v>
      </c>
      <c r="B86" s="292" t="s">
        <v>432</v>
      </c>
      <c r="C86" s="292" t="s">
        <v>337</v>
      </c>
      <c r="D86" s="292">
        <v>0</v>
      </c>
      <c r="E86" s="292">
        <v>22</v>
      </c>
      <c r="F86" s="292">
        <v>4</v>
      </c>
      <c r="G86" s="292" t="s">
        <v>150</v>
      </c>
      <c r="H86" s="292">
        <v>12</v>
      </c>
      <c r="I86" s="292">
        <v>1</v>
      </c>
      <c r="J86" s="292">
        <v>21</v>
      </c>
      <c r="K86" s="292">
        <v>1</v>
      </c>
      <c r="L86" s="292">
        <v>16</v>
      </c>
      <c r="M86" s="292">
        <v>1</v>
      </c>
      <c r="N86" s="292">
        <v>12</v>
      </c>
      <c r="O86" s="292">
        <v>1</v>
      </c>
      <c r="P86" s="292">
        <v>12</v>
      </c>
      <c r="Q86" s="292">
        <v>1</v>
      </c>
      <c r="R86" s="292">
        <v>24</v>
      </c>
      <c r="S86" s="292">
        <v>1</v>
      </c>
      <c r="T86" s="292">
        <v>19</v>
      </c>
      <c r="U86" s="292">
        <v>1</v>
      </c>
      <c r="V86" s="292">
        <v>20</v>
      </c>
      <c r="W86" s="292">
        <v>1</v>
      </c>
      <c r="X86" s="292">
        <v>0</v>
      </c>
      <c r="Y86" s="292">
        <v>0</v>
      </c>
      <c r="Z86" s="292">
        <v>0</v>
      </c>
      <c r="AA86" s="292">
        <v>0</v>
      </c>
      <c r="AB86" s="292">
        <v>0</v>
      </c>
      <c r="AC86" s="292">
        <v>0</v>
      </c>
      <c r="AD86" s="292">
        <v>0</v>
      </c>
      <c r="AE86" s="292">
        <v>0</v>
      </c>
      <c r="AF86" s="292">
        <v>0</v>
      </c>
      <c r="AG86" s="292">
        <v>0</v>
      </c>
      <c r="AH86" s="292">
        <v>0</v>
      </c>
      <c r="AI86" s="292">
        <v>0</v>
      </c>
      <c r="AJ86" s="292">
        <v>136</v>
      </c>
      <c r="AK86" s="292">
        <v>8</v>
      </c>
      <c r="AL86" s="292">
        <v>1</v>
      </c>
      <c r="AM86" s="292">
        <v>9</v>
      </c>
      <c r="AN86" s="292">
        <v>10</v>
      </c>
      <c r="AO86" s="292">
        <v>1</v>
      </c>
      <c r="AP86" s="292">
        <v>9</v>
      </c>
      <c r="AQ86" s="292">
        <v>10</v>
      </c>
      <c r="AR86" s="292">
        <v>0</v>
      </c>
      <c r="AS86" s="292">
        <v>0</v>
      </c>
      <c r="AT86" s="292">
        <v>0</v>
      </c>
      <c r="AU86" s="291">
        <v>0</v>
      </c>
      <c r="AV86" s="292">
        <v>0</v>
      </c>
      <c r="AW86" s="292">
        <v>0</v>
      </c>
      <c r="AX86" s="292">
        <v>0</v>
      </c>
      <c r="AY86" s="292">
        <v>0</v>
      </c>
      <c r="AZ86" s="292">
        <v>0</v>
      </c>
      <c r="BA86" s="291">
        <v>0</v>
      </c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8"/>
      <c r="CE86" s="288"/>
      <c r="CF86" s="288"/>
      <c r="CG86" s="288"/>
    </row>
    <row r="87" spans="1:85" s="287" customFormat="1">
      <c r="A87" s="292">
        <v>58</v>
      </c>
      <c r="B87" s="292" t="s">
        <v>431</v>
      </c>
      <c r="C87" s="292" t="s">
        <v>340</v>
      </c>
      <c r="D87" s="292">
        <v>0</v>
      </c>
      <c r="E87" s="292">
        <v>21</v>
      </c>
      <c r="F87" s="292">
        <v>4</v>
      </c>
      <c r="G87" s="292" t="s">
        <v>150</v>
      </c>
      <c r="H87" s="292">
        <v>18</v>
      </c>
      <c r="I87" s="292">
        <v>1</v>
      </c>
      <c r="J87" s="292">
        <v>14</v>
      </c>
      <c r="K87" s="292">
        <v>1</v>
      </c>
      <c r="L87" s="292">
        <v>20</v>
      </c>
      <c r="M87" s="292">
        <v>1</v>
      </c>
      <c r="N87" s="292">
        <v>17</v>
      </c>
      <c r="O87" s="292">
        <v>1</v>
      </c>
      <c r="P87" s="292">
        <v>21</v>
      </c>
      <c r="Q87" s="292">
        <v>1</v>
      </c>
      <c r="R87" s="292">
        <v>17</v>
      </c>
      <c r="S87" s="292">
        <v>1</v>
      </c>
      <c r="T87" s="292">
        <v>18</v>
      </c>
      <c r="U87" s="292">
        <v>1</v>
      </c>
      <c r="V87" s="292">
        <v>11</v>
      </c>
      <c r="W87" s="292">
        <v>1</v>
      </c>
      <c r="X87" s="292">
        <v>0</v>
      </c>
      <c r="Y87" s="292">
        <v>0</v>
      </c>
      <c r="Z87" s="292">
        <v>0</v>
      </c>
      <c r="AA87" s="292">
        <v>0</v>
      </c>
      <c r="AB87" s="292">
        <v>0</v>
      </c>
      <c r="AC87" s="292">
        <v>0</v>
      </c>
      <c r="AD87" s="292">
        <v>0</v>
      </c>
      <c r="AE87" s="292">
        <v>0</v>
      </c>
      <c r="AF87" s="292">
        <v>0</v>
      </c>
      <c r="AG87" s="292">
        <v>0</v>
      </c>
      <c r="AH87" s="292">
        <v>0</v>
      </c>
      <c r="AI87" s="292">
        <v>0</v>
      </c>
      <c r="AJ87" s="292">
        <v>136</v>
      </c>
      <c r="AK87" s="292">
        <v>8</v>
      </c>
      <c r="AL87" s="292">
        <v>1</v>
      </c>
      <c r="AM87" s="292">
        <v>9</v>
      </c>
      <c r="AN87" s="292">
        <v>10</v>
      </c>
      <c r="AO87" s="292">
        <v>1</v>
      </c>
      <c r="AP87" s="292">
        <v>9</v>
      </c>
      <c r="AQ87" s="292">
        <v>10</v>
      </c>
      <c r="AR87" s="292">
        <v>0</v>
      </c>
      <c r="AS87" s="292">
        <v>0</v>
      </c>
      <c r="AT87" s="292">
        <v>0</v>
      </c>
      <c r="AU87" s="291">
        <v>0</v>
      </c>
      <c r="AV87" s="292">
        <v>0</v>
      </c>
      <c r="AW87" s="292">
        <v>0</v>
      </c>
      <c r="AX87" s="292">
        <v>0</v>
      </c>
      <c r="AY87" s="292">
        <v>0</v>
      </c>
      <c r="AZ87" s="292">
        <v>0</v>
      </c>
      <c r="BA87" s="291">
        <v>0</v>
      </c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  <c r="CF87" s="288"/>
      <c r="CG87" s="288"/>
    </row>
    <row r="88" spans="1:85" s="287" customFormat="1">
      <c r="A88" s="292">
        <v>59</v>
      </c>
      <c r="B88" s="292" t="s">
        <v>430</v>
      </c>
      <c r="C88" s="292" t="s">
        <v>340</v>
      </c>
      <c r="D88" s="292">
        <v>0</v>
      </c>
      <c r="E88" s="292">
        <v>15</v>
      </c>
      <c r="F88" s="292">
        <v>4</v>
      </c>
      <c r="G88" s="292" t="s">
        <v>150</v>
      </c>
      <c r="H88" s="292">
        <v>21</v>
      </c>
      <c r="I88" s="292">
        <v>1</v>
      </c>
      <c r="J88" s="292">
        <v>16</v>
      </c>
      <c r="K88" s="292">
        <v>1</v>
      </c>
      <c r="L88" s="292">
        <v>17</v>
      </c>
      <c r="M88" s="292">
        <v>1</v>
      </c>
      <c r="N88" s="292">
        <v>19</v>
      </c>
      <c r="O88" s="292">
        <v>1</v>
      </c>
      <c r="P88" s="292">
        <v>17</v>
      </c>
      <c r="Q88" s="292">
        <v>1</v>
      </c>
      <c r="R88" s="292">
        <v>20</v>
      </c>
      <c r="S88" s="292">
        <v>1</v>
      </c>
      <c r="T88" s="292">
        <v>20</v>
      </c>
      <c r="U88" s="292">
        <v>1</v>
      </c>
      <c r="V88" s="292">
        <v>18</v>
      </c>
      <c r="W88" s="292">
        <v>1</v>
      </c>
      <c r="X88" s="292">
        <v>0</v>
      </c>
      <c r="Y88" s="292">
        <v>0</v>
      </c>
      <c r="Z88" s="292">
        <v>0</v>
      </c>
      <c r="AA88" s="292">
        <v>0</v>
      </c>
      <c r="AB88" s="292">
        <v>0</v>
      </c>
      <c r="AC88" s="292">
        <v>0</v>
      </c>
      <c r="AD88" s="292">
        <v>0</v>
      </c>
      <c r="AE88" s="292">
        <v>0</v>
      </c>
      <c r="AF88" s="292">
        <v>0</v>
      </c>
      <c r="AG88" s="292">
        <v>0</v>
      </c>
      <c r="AH88" s="292">
        <v>0</v>
      </c>
      <c r="AI88" s="292">
        <v>0</v>
      </c>
      <c r="AJ88" s="292">
        <v>148</v>
      </c>
      <c r="AK88" s="292">
        <v>8</v>
      </c>
      <c r="AL88" s="292">
        <v>1</v>
      </c>
      <c r="AM88" s="292">
        <v>9</v>
      </c>
      <c r="AN88" s="292">
        <v>10</v>
      </c>
      <c r="AO88" s="292">
        <v>1</v>
      </c>
      <c r="AP88" s="292">
        <v>9</v>
      </c>
      <c r="AQ88" s="292">
        <v>10</v>
      </c>
      <c r="AR88" s="292">
        <v>0</v>
      </c>
      <c r="AS88" s="292">
        <v>0</v>
      </c>
      <c r="AT88" s="292">
        <v>0</v>
      </c>
      <c r="AU88" s="291">
        <v>0</v>
      </c>
      <c r="AV88" s="292">
        <v>0</v>
      </c>
      <c r="AW88" s="292">
        <v>0</v>
      </c>
      <c r="AX88" s="292">
        <v>0</v>
      </c>
      <c r="AY88" s="292">
        <v>0</v>
      </c>
      <c r="AZ88" s="292">
        <v>0</v>
      </c>
      <c r="BA88" s="291">
        <v>0</v>
      </c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</row>
    <row r="89" spans="1:85" s="287" customFormat="1">
      <c r="A89" s="292">
        <v>60</v>
      </c>
      <c r="B89" s="292" t="s">
        <v>429</v>
      </c>
      <c r="C89" s="292" t="s">
        <v>340</v>
      </c>
      <c r="D89" s="292">
        <v>0</v>
      </c>
      <c r="E89" s="292">
        <v>18</v>
      </c>
      <c r="F89" s="292">
        <v>4</v>
      </c>
      <c r="G89" s="292" t="s">
        <v>150</v>
      </c>
      <c r="H89" s="292">
        <v>17</v>
      </c>
      <c r="I89" s="292">
        <v>1</v>
      </c>
      <c r="J89" s="292">
        <v>16</v>
      </c>
      <c r="K89" s="292">
        <v>1</v>
      </c>
      <c r="L89" s="292">
        <v>19</v>
      </c>
      <c r="M89" s="292">
        <v>1</v>
      </c>
      <c r="N89" s="292">
        <v>14</v>
      </c>
      <c r="O89" s="292">
        <v>1</v>
      </c>
      <c r="P89" s="292">
        <v>29</v>
      </c>
      <c r="Q89" s="292">
        <v>1</v>
      </c>
      <c r="R89" s="292">
        <v>18</v>
      </c>
      <c r="S89" s="292">
        <v>1</v>
      </c>
      <c r="T89" s="292">
        <v>17</v>
      </c>
      <c r="U89" s="292">
        <v>1</v>
      </c>
      <c r="V89" s="292">
        <v>19</v>
      </c>
      <c r="W89" s="292">
        <v>1</v>
      </c>
      <c r="X89" s="292">
        <v>0</v>
      </c>
      <c r="Y89" s="292">
        <v>0</v>
      </c>
      <c r="Z89" s="292">
        <v>0</v>
      </c>
      <c r="AA89" s="292">
        <v>0</v>
      </c>
      <c r="AB89" s="292">
        <v>0</v>
      </c>
      <c r="AC89" s="292">
        <v>0</v>
      </c>
      <c r="AD89" s="292">
        <v>0</v>
      </c>
      <c r="AE89" s="292">
        <v>0</v>
      </c>
      <c r="AF89" s="292">
        <v>0</v>
      </c>
      <c r="AG89" s="292">
        <v>0</v>
      </c>
      <c r="AH89" s="292">
        <v>0</v>
      </c>
      <c r="AI89" s="292">
        <v>0</v>
      </c>
      <c r="AJ89" s="292">
        <v>149</v>
      </c>
      <c r="AK89" s="292">
        <v>8</v>
      </c>
      <c r="AL89" s="292">
        <v>1</v>
      </c>
      <c r="AM89" s="292">
        <v>9</v>
      </c>
      <c r="AN89" s="292">
        <v>10</v>
      </c>
      <c r="AO89" s="292">
        <v>1</v>
      </c>
      <c r="AP89" s="292">
        <v>9</v>
      </c>
      <c r="AQ89" s="292">
        <v>10</v>
      </c>
      <c r="AR89" s="292">
        <v>0</v>
      </c>
      <c r="AS89" s="292">
        <v>0</v>
      </c>
      <c r="AT89" s="292">
        <v>0</v>
      </c>
      <c r="AU89" s="291">
        <v>0</v>
      </c>
      <c r="AV89" s="292">
        <v>0</v>
      </c>
      <c r="AW89" s="292">
        <v>0</v>
      </c>
      <c r="AX89" s="292">
        <v>0</v>
      </c>
      <c r="AY89" s="292">
        <v>0</v>
      </c>
      <c r="AZ89" s="292">
        <v>0</v>
      </c>
      <c r="BA89" s="291">
        <v>0</v>
      </c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  <c r="CF89" s="288"/>
      <c r="CG89" s="288"/>
    </row>
    <row r="90" spans="1:85" s="287" customFormat="1">
      <c r="A90" s="292">
        <v>61</v>
      </c>
      <c r="B90" s="292" t="s">
        <v>428</v>
      </c>
      <c r="C90" s="292" t="s">
        <v>337</v>
      </c>
      <c r="D90" s="292">
        <v>0</v>
      </c>
      <c r="E90" s="292">
        <v>34</v>
      </c>
      <c r="F90" s="292">
        <v>4</v>
      </c>
      <c r="G90" s="292" t="s">
        <v>150</v>
      </c>
      <c r="H90" s="292">
        <v>25</v>
      </c>
      <c r="I90" s="292">
        <v>1</v>
      </c>
      <c r="J90" s="292">
        <v>23</v>
      </c>
      <c r="K90" s="292">
        <v>1</v>
      </c>
      <c r="L90" s="292">
        <v>22</v>
      </c>
      <c r="M90" s="292">
        <v>1</v>
      </c>
      <c r="N90" s="292">
        <v>20</v>
      </c>
      <c r="O90" s="292">
        <v>1</v>
      </c>
      <c r="P90" s="292">
        <v>17</v>
      </c>
      <c r="Q90" s="292">
        <v>1</v>
      </c>
      <c r="R90" s="292">
        <v>17</v>
      </c>
      <c r="S90" s="292">
        <v>1</v>
      </c>
      <c r="T90" s="292">
        <v>20</v>
      </c>
      <c r="U90" s="292">
        <v>1</v>
      </c>
      <c r="V90" s="292">
        <v>15</v>
      </c>
      <c r="W90" s="292">
        <v>1</v>
      </c>
      <c r="X90" s="292">
        <v>0</v>
      </c>
      <c r="Y90" s="292">
        <v>0</v>
      </c>
      <c r="Z90" s="292">
        <v>0</v>
      </c>
      <c r="AA90" s="292">
        <v>0</v>
      </c>
      <c r="AB90" s="292">
        <v>0</v>
      </c>
      <c r="AC90" s="292">
        <v>0</v>
      </c>
      <c r="AD90" s="292">
        <v>0</v>
      </c>
      <c r="AE90" s="292">
        <v>0</v>
      </c>
      <c r="AF90" s="292">
        <v>0</v>
      </c>
      <c r="AG90" s="292">
        <v>0</v>
      </c>
      <c r="AH90" s="292">
        <v>0</v>
      </c>
      <c r="AI90" s="292">
        <v>0</v>
      </c>
      <c r="AJ90" s="292">
        <v>159</v>
      </c>
      <c r="AK90" s="292">
        <v>8</v>
      </c>
      <c r="AL90" s="292">
        <v>1</v>
      </c>
      <c r="AM90" s="292">
        <v>9</v>
      </c>
      <c r="AN90" s="292">
        <v>10</v>
      </c>
      <c r="AO90" s="292">
        <v>1</v>
      </c>
      <c r="AP90" s="292">
        <v>9</v>
      </c>
      <c r="AQ90" s="292">
        <v>10</v>
      </c>
      <c r="AR90" s="292">
        <v>0</v>
      </c>
      <c r="AS90" s="292">
        <v>0</v>
      </c>
      <c r="AT90" s="292">
        <v>0</v>
      </c>
      <c r="AU90" s="291">
        <v>0</v>
      </c>
      <c r="AV90" s="292">
        <v>0</v>
      </c>
      <c r="AW90" s="292">
        <v>0</v>
      </c>
      <c r="AX90" s="292">
        <v>0</v>
      </c>
      <c r="AY90" s="292">
        <v>0</v>
      </c>
      <c r="AZ90" s="292">
        <v>0</v>
      </c>
      <c r="BA90" s="291">
        <v>0</v>
      </c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</row>
    <row r="91" spans="1:85" s="287" customFormat="1">
      <c r="A91" s="292">
        <v>62</v>
      </c>
      <c r="B91" s="292" t="s">
        <v>427</v>
      </c>
      <c r="C91" s="292" t="s">
        <v>336</v>
      </c>
      <c r="D91" s="292">
        <v>0</v>
      </c>
      <c r="E91" s="292">
        <v>21</v>
      </c>
      <c r="F91" s="292">
        <v>4</v>
      </c>
      <c r="G91" s="292" t="s">
        <v>150</v>
      </c>
      <c r="H91" s="292">
        <v>27</v>
      </c>
      <c r="I91" s="292">
        <v>1</v>
      </c>
      <c r="J91" s="292">
        <v>28</v>
      </c>
      <c r="K91" s="292">
        <v>1</v>
      </c>
      <c r="L91" s="292">
        <v>29</v>
      </c>
      <c r="M91" s="292">
        <v>1</v>
      </c>
      <c r="N91" s="292">
        <v>26</v>
      </c>
      <c r="O91" s="292">
        <v>1</v>
      </c>
      <c r="P91" s="292">
        <v>15</v>
      </c>
      <c r="Q91" s="292">
        <v>1</v>
      </c>
      <c r="R91" s="292">
        <v>21</v>
      </c>
      <c r="S91" s="292">
        <v>1</v>
      </c>
      <c r="T91" s="292">
        <v>22</v>
      </c>
      <c r="U91" s="292">
        <v>1</v>
      </c>
      <c r="V91" s="292">
        <v>23</v>
      </c>
      <c r="W91" s="292">
        <v>1</v>
      </c>
      <c r="X91" s="292">
        <v>0</v>
      </c>
      <c r="Y91" s="292">
        <v>0</v>
      </c>
      <c r="Z91" s="292">
        <v>0</v>
      </c>
      <c r="AA91" s="292">
        <v>0</v>
      </c>
      <c r="AB91" s="292">
        <v>0</v>
      </c>
      <c r="AC91" s="292">
        <v>0</v>
      </c>
      <c r="AD91" s="292">
        <v>0</v>
      </c>
      <c r="AE91" s="292">
        <v>0</v>
      </c>
      <c r="AF91" s="292">
        <v>0</v>
      </c>
      <c r="AG91" s="292">
        <v>0</v>
      </c>
      <c r="AH91" s="292">
        <v>0</v>
      </c>
      <c r="AI91" s="292">
        <v>0</v>
      </c>
      <c r="AJ91" s="292">
        <v>191</v>
      </c>
      <c r="AK91" s="292">
        <v>8</v>
      </c>
      <c r="AL91" s="292">
        <v>1</v>
      </c>
      <c r="AM91" s="292">
        <v>10</v>
      </c>
      <c r="AN91" s="292">
        <v>11</v>
      </c>
      <c r="AO91" s="292">
        <v>1</v>
      </c>
      <c r="AP91" s="292">
        <v>10</v>
      </c>
      <c r="AQ91" s="292">
        <v>11</v>
      </c>
      <c r="AR91" s="292">
        <v>0</v>
      </c>
      <c r="AS91" s="292">
        <v>0</v>
      </c>
      <c r="AT91" s="292">
        <v>0</v>
      </c>
      <c r="AU91" s="291">
        <v>0</v>
      </c>
      <c r="AV91" s="292">
        <v>0</v>
      </c>
      <c r="AW91" s="292">
        <v>0</v>
      </c>
      <c r="AX91" s="292">
        <v>0</v>
      </c>
      <c r="AY91" s="292">
        <v>0</v>
      </c>
      <c r="AZ91" s="292">
        <v>0</v>
      </c>
      <c r="BA91" s="291">
        <v>0</v>
      </c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  <c r="CF91" s="288"/>
      <c r="CG91" s="288"/>
    </row>
    <row r="92" spans="1:85" s="287" customFormat="1">
      <c r="A92" s="292">
        <v>63</v>
      </c>
      <c r="B92" s="292" t="s">
        <v>426</v>
      </c>
      <c r="C92" s="292" t="s">
        <v>337</v>
      </c>
      <c r="D92" s="292">
        <v>0</v>
      </c>
      <c r="E92" s="292">
        <v>30</v>
      </c>
      <c r="F92" s="292">
        <v>4</v>
      </c>
      <c r="G92" s="292" t="s">
        <v>150</v>
      </c>
      <c r="H92" s="292">
        <v>24</v>
      </c>
      <c r="I92" s="292">
        <v>1</v>
      </c>
      <c r="J92" s="292">
        <v>25</v>
      </c>
      <c r="K92" s="292">
        <v>1</v>
      </c>
      <c r="L92" s="292">
        <v>21</v>
      </c>
      <c r="M92" s="292">
        <v>1</v>
      </c>
      <c r="N92" s="292">
        <v>35</v>
      </c>
      <c r="O92" s="292">
        <v>1</v>
      </c>
      <c r="P92" s="292">
        <v>24</v>
      </c>
      <c r="Q92" s="292">
        <v>1</v>
      </c>
      <c r="R92" s="292">
        <v>25</v>
      </c>
      <c r="S92" s="292">
        <v>1</v>
      </c>
      <c r="T92" s="292">
        <v>32</v>
      </c>
      <c r="U92" s="292">
        <v>1</v>
      </c>
      <c r="V92" s="292">
        <v>23</v>
      </c>
      <c r="W92" s="292">
        <v>1</v>
      </c>
      <c r="X92" s="292">
        <v>0</v>
      </c>
      <c r="Y92" s="292">
        <v>0</v>
      </c>
      <c r="Z92" s="292">
        <v>0</v>
      </c>
      <c r="AA92" s="292">
        <v>0</v>
      </c>
      <c r="AB92" s="292">
        <v>0</v>
      </c>
      <c r="AC92" s="292">
        <v>0</v>
      </c>
      <c r="AD92" s="292">
        <v>0</v>
      </c>
      <c r="AE92" s="292">
        <v>0</v>
      </c>
      <c r="AF92" s="292">
        <v>0</v>
      </c>
      <c r="AG92" s="292">
        <v>0</v>
      </c>
      <c r="AH92" s="292">
        <v>0</v>
      </c>
      <c r="AI92" s="292">
        <v>0</v>
      </c>
      <c r="AJ92" s="292">
        <v>209</v>
      </c>
      <c r="AK92" s="292">
        <v>8</v>
      </c>
      <c r="AL92" s="292">
        <v>1</v>
      </c>
      <c r="AM92" s="292">
        <v>10</v>
      </c>
      <c r="AN92" s="292">
        <v>11</v>
      </c>
      <c r="AO92" s="292">
        <v>1</v>
      </c>
      <c r="AP92" s="292">
        <v>10</v>
      </c>
      <c r="AQ92" s="292">
        <v>11</v>
      </c>
      <c r="AR92" s="292">
        <v>0</v>
      </c>
      <c r="AS92" s="292">
        <v>0</v>
      </c>
      <c r="AT92" s="292">
        <v>0</v>
      </c>
      <c r="AU92" s="291">
        <v>0</v>
      </c>
      <c r="AV92" s="292">
        <v>0</v>
      </c>
      <c r="AW92" s="292">
        <v>0</v>
      </c>
      <c r="AX92" s="292">
        <v>0</v>
      </c>
      <c r="AY92" s="292">
        <v>0</v>
      </c>
      <c r="AZ92" s="292">
        <v>0</v>
      </c>
      <c r="BA92" s="291">
        <v>0</v>
      </c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1:85" s="287" customFormat="1">
      <c r="A93" s="292">
        <v>64</v>
      </c>
      <c r="B93" s="292" t="s">
        <v>425</v>
      </c>
      <c r="C93" s="292" t="s">
        <v>337</v>
      </c>
      <c r="D93" s="292">
        <v>0</v>
      </c>
      <c r="E93" s="292">
        <v>27</v>
      </c>
      <c r="F93" s="292">
        <v>4</v>
      </c>
      <c r="G93" s="292" t="s">
        <v>150</v>
      </c>
      <c r="H93" s="292">
        <v>25</v>
      </c>
      <c r="I93" s="292">
        <v>1</v>
      </c>
      <c r="J93" s="292">
        <v>23</v>
      </c>
      <c r="K93" s="292">
        <v>1</v>
      </c>
      <c r="L93" s="292">
        <v>29</v>
      </c>
      <c r="M93" s="292">
        <v>1</v>
      </c>
      <c r="N93" s="292">
        <v>26</v>
      </c>
      <c r="O93" s="292">
        <v>1</v>
      </c>
      <c r="P93" s="292">
        <v>31</v>
      </c>
      <c r="Q93" s="292">
        <v>1</v>
      </c>
      <c r="R93" s="292">
        <v>36</v>
      </c>
      <c r="S93" s="292">
        <v>1</v>
      </c>
      <c r="T93" s="292">
        <v>25</v>
      </c>
      <c r="U93" s="292">
        <v>1</v>
      </c>
      <c r="V93" s="292">
        <v>31</v>
      </c>
      <c r="W93" s="292">
        <v>1</v>
      </c>
      <c r="X93" s="292">
        <v>0</v>
      </c>
      <c r="Y93" s="292">
        <v>0</v>
      </c>
      <c r="Z93" s="292">
        <v>0</v>
      </c>
      <c r="AA93" s="292">
        <v>0</v>
      </c>
      <c r="AB93" s="292">
        <v>0</v>
      </c>
      <c r="AC93" s="292">
        <v>0</v>
      </c>
      <c r="AD93" s="292">
        <v>0</v>
      </c>
      <c r="AE93" s="292">
        <v>0</v>
      </c>
      <c r="AF93" s="292">
        <v>0</v>
      </c>
      <c r="AG93" s="292">
        <v>0</v>
      </c>
      <c r="AH93" s="292">
        <v>0</v>
      </c>
      <c r="AI93" s="292">
        <v>0</v>
      </c>
      <c r="AJ93" s="292">
        <v>226</v>
      </c>
      <c r="AK93" s="292">
        <v>8</v>
      </c>
      <c r="AL93" s="292">
        <v>1</v>
      </c>
      <c r="AM93" s="292">
        <v>11</v>
      </c>
      <c r="AN93" s="292">
        <v>12</v>
      </c>
      <c r="AO93" s="292">
        <v>1</v>
      </c>
      <c r="AP93" s="292">
        <v>11</v>
      </c>
      <c r="AQ93" s="292">
        <v>12</v>
      </c>
      <c r="AR93" s="292">
        <v>0</v>
      </c>
      <c r="AS93" s="292">
        <v>0</v>
      </c>
      <c r="AT93" s="292">
        <v>0</v>
      </c>
      <c r="AU93" s="291">
        <v>0</v>
      </c>
      <c r="AV93" s="292">
        <v>0</v>
      </c>
      <c r="AW93" s="292">
        <v>0</v>
      </c>
      <c r="AX93" s="292">
        <v>0</v>
      </c>
      <c r="AY93" s="292">
        <v>0</v>
      </c>
      <c r="AZ93" s="292">
        <v>0</v>
      </c>
      <c r="BA93" s="291">
        <v>0</v>
      </c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1:85" s="287" customFormat="1">
      <c r="A94" s="292">
        <v>66</v>
      </c>
      <c r="B94" s="292" t="s">
        <v>424</v>
      </c>
      <c r="C94" s="292" t="s">
        <v>336</v>
      </c>
      <c r="D94" s="292">
        <v>0</v>
      </c>
      <c r="E94" s="292">
        <v>20</v>
      </c>
      <c r="F94" s="292">
        <v>1</v>
      </c>
      <c r="G94" s="292" t="s">
        <v>150</v>
      </c>
      <c r="H94" s="292">
        <v>23</v>
      </c>
      <c r="I94" s="292">
        <v>1</v>
      </c>
      <c r="J94" s="292">
        <v>36</v>
      </c>
      <c r="K94" s="292">
        <v>1</v>
      </c>
      <c r="L94" s="292">
        <v>25</v>
      </c>
      <c r="M94" s="292">
        <v>1</v>
      </c>
      <c r="N94" s="292">
        <v>26</v>
      </c>
      <c r="O94" s="292">
        <v>1</v>
      </c>
      <c r="P94" s="292">
        <v>44</v>
      </c>
      <c r="Q94" s="292">
        <v>1</v>
      </c>
      <c r="R94" s="292">
        <v>28</v>
      </c>
      <c r="S94" s="292">
        <v>1</v>
      </c>
      <c r="T94" s="292">
        <v>39</v>
      </c>
      <c r="U94" s="292">
        <v>1</v>
      </c>
      <c r="V94" s="292">
        <v>21</v>
      </c>
      <c r="W94" s="292">
        <v>1</v>
      </c>
      <c r="X94" s="292">
        <v>0</v>
      </c>
      <c r="Y94" s="292">
        <v>0</v>
      </c>
      <c r="Z94" s="292">
        <v>0</v>
      </c>
      <c r="AA94" s="292">
        <v>0</v>
      </c>
      <c r="AB94" s="292">
        <v>0</v>
      </c>
      <c r="AC94" s="292">
        <v>0</v>
      </c>
      <c r="AD94" s="292">
        <v>0</v>
      </c>
      <c r="AE94" s="292">
        <v>0</v>
      </c>
      <c r="AF94" s="292">
        <v>0</v>
      </c>
      <c r="AG94" s="292">
        <v>0</v>
      </c>
      <c r="AH94" s="292">
        <v>0</v>
      </c>
      <c r="AI94" s="292">
        <v>0</v>
      </c>
      <c r="AJ94" s="292">
        <v>242</v>
      </c>
      <c r="AK94" s="292">
        <v>8</v>
      </c>
      <c r="AL94" s="292">
        <v>1</v>
      </c>
      <c r="AM94" s="292">
        <v>12</v>
      </c>
      <c r="AN94" s="292">
        <v>13</v>
      </c>
      <c r="AO94" s="292">
        <v>1</v>
      </c>
      <c r="AP94" s="292">
        <v>11</v>
      </c>
      <c r="AQ94" s="292">
        <v>12</v>
      </c>
      <c r="AR94" s="292">
        <v>0</v>
      </c>
      <c r="AS94" s="292">
        <v>1</v>
      </c>
      <c r="AT94" s="292">
        <v>1</v>
      </c>
      <c r="AU94" s="291">
        <v>8.3333333333333321</v>
      </c>
      <c r="AV94" s="292">
        <v>0</v>
      </c>
      <c r="AW94" s="292">
        <v>0</v>
      </c>
      <c r="AX94" s="292">
        <v>0</v>
      </c>
      <c r="AY94" s="292">
        <v>0</v>
      </c>
      <c r="AZ94" s="292">
        <v>1</v>
      </c>
      <c r="BA94" s="291">
        <v>8.3333333333333321</v>
      </c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1:85" s="287" customFormat="1">
      <c r="A95" s="292">
        <v>67</v>
      </c>
      <c r="B95" s="292" t="s">
        <v>423</v>
      </c>
      <c r="C95" s="292" t="s">
        <v>338</v>
      </c>
      <c r="D95" s="292">
        <v>0</v>
      </c>
      <c r="E95" s="292">
        <v>26</v>
      </c>
      <c r="F95" s="292">
        <v>4</v>
      </c>
      <c r="G95" s="292" t="s">
        <v>150</v>
      </c>
      <c r="H95" s="292">
        <v>27</v>
      </c>
      <c r="I95" s="292">
        <v>1</v>
      </c>
      <c r="J95" s="292">
        <v>28</v>
      </c>
      <c r="K95" s="292">
        <v>1</v>
      </c>
      <c r="L95" s="292">
        <v>23</v>
      </c>
      <c r="M95" s="292">
        <v>1</v>
      </c>
      <c r="N95" s="292">
        <v>28</v>
      </c>
      <c r="O95" s="292">
        <v>1</v>
      </c>
      <c r="P95" s="292">
        <v>22</v>
      </c>
      <c r="Q95" s="292">
        <v>1</v>
      </c>
      <c r="R95" s="292">
        <v>27</v>
      </c>
      <c r="S95" s="292">
        <v>1</v>
      </c>
      <c r="T95" s="292">
        <v>26</v>
      </c>
      <c r="U95" s="292">
        <v>1</v>
      </c>
      <c r="V95" s="292">
        <v>26</v>
      </c>
      <c r="W95" s="292">
        <v>1</v>
      </c>
      <c r="X95" s="292">
        <v>0</v>
      </c>
      <c r="Y95" s="292">
        <v>0</v>
      </c>
      <c r="Z95" s="292">
        <v>0</v>
      </c>
      <c r="AA95" s="292">
        <v>0</v>
      </c>
      <c r="AB95" s="292">
        <v>0</v>
      </c>
      <c r="AC95" s="292">
        <v>0</v>
      </c>
      <c r="AD95" s="292">
        <v>0</v>
      </c>
      <c r="AE95" s="292">
        <v>0</v>
      </c>
      <c r="AF95" s="292">
        <v>0</v>
      </c>
      <c r="AG95" s="292">
        <v>0</v>
      </c>
      <c r="AH95" s="292">
        <v>0</v>
      </c>
      <c r="AI95" s="292">
        <v>0</v>
      </c>
      <c r="AJ95" s="292">
        <v>207</v>
      </c>
      <c r="AK95" s="292">
        <v>8</v>
      </c>
      <c r="AL95" s="292">
        <v>1</v>
      </c>
      <c r="AM95" s="292">
        <v>11</v>
      </c>
      <c r="AN95" s="292">
        <v>12</v>
      </c>
      <c r="AO95" s="292">
        <v>1</v>
      </c>
      <c r="AP95" s="292">
        <v>10</v>
      </c>
      <c r="AQ95" s="292">
        <v>11</v>
      </c>
      <c r="AR95" s="292">
        <v>0</v>
      </c>
      <c r="AS95" s="292">
        <v>1</v>
      </c>
      <c r="AT95" s="292">
        <v>1</v>
      </c>
      <c r="AU95" s="291">
        <v>9.0909090909090917</v>
      </c>
      <c r="AV95" s="292">
        <v>0</v>
      </c>
      <c r="AW95" s="292">
        <v>0</v>
      </c>
      <c r="AX95" s="292">
        <v>0</v>
      </c>
      <c r="AY95" s="292">
        <v>0</v>
      </c>
      <c r="AZ95" s="292">
        <v>1</v>
      </c>
      <c r="BA95" s="291">
        <v>9.0909090909090917</v>
      </c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1:85" s="287" customFormat="1">
      <c r="A96" s="292">
        <v>68</v>
      </c>
      <c r="B96" s="292" t="s">
        <v>422</v>
      </c>
      <c r="C96" s="292" t="s">
        <v>340</v>
      </c>
      <c r="D96" s="292">
        <v>0</v>
      </c>
      <c r="E96" s="292">
        <v>22</v>
      </c>
      <c r="F96" s="292">
        <v>1</v>
      </c>
      <c r="G96" s="292" t="s">
        <v>150</v>
      </c>
      <c r="H96" s="292">
        <v>15</v>
      </c>
      <c r="I96" s="292">
        <v>1</v>
      </c>
      <c r="J96" s="292">
        <v>19</v>
      </c>
      <c r="K96" s="292">
        <v>1</v>
      </c>
      <c r="L96" s="292">
        <v>16</v>
      </c>
      <c r="M96" s="292">
        <v>1</v>
      </c>
      <c r="N96" s="292">
        <v>18</v>
      </c>
      <c r="O96" s="292">
        <v>1</v>
      </c>
      <c r="P96" s="292">
        <v>15</v>
      </c>
      <c r="Q96" s="292">
        <v>1</v>
      </c>
      <c r="R96" s="292">
        <v>12</v>
      </c>
      <c r="S96" s="292">
        <v>1</v>
      </c>
      <c r="T96" s="292">
        <v>17</v>
      </c>
      <c r="U96" s="292">
        <v>1</v>
      </c>
      <c r="V96" s="292">
        <v>20</v>
      </c>
      <c r="W96" s="292">
        <v>1</v>
      </c>
      <c r="X96" s="292">
        <v>0</v>
      </c>
      <c r="Y96" s="292">
        <v>0</v>
      </c>
      <c r="Z96" s="292">
        <v>0</v>
      </c>
      <c r="AA96" s="292">
        <v>0</v>
      </c>
      <c r="AB96" s="292">
        <v>0</v>
      </c>
      <c r="AC96" s="292">
        <v>0</v>
      </c>
      <c r="AD96" s="292">
        <v>0</v>
      </c>
      <c r="AE96" s="292">
        <v>0</v>
      </c>
      <c r="AF96" s="292">
        <v>0</v>
      </c>
      <c r="AG96" s="292">
        <v>0</v>
      </c>
      <c r="AH96" s="292">
        <v>0</v>
      </c>
      <c r="AI96" s="292">
        <v>0</v>
      </c>
      <c r="AJ96" s="292">
        <v>132</v>
      </c>
      <c r="AK96" s="292">
        <v>8</v>
      </c>
      <c r="AL96" s="292">
        <v>1</v>
      </c>
      <c r="AM96" s="292">
        <v>10</v>
      </c>
      <c r="AN96" s="292">
        <v>11</v>
      </c>
      <c r="AO96" s="292">
        <v>1</v>
      </c>
      <c r="AP96" s="292">
        <v>9</v>
      </c>
      <c r="AQ96" s="292">
        <v>10</v>
      </c>
      <c r="AR96" s="292">
        <v>0</v>
      </c>
      <c r="AS96" s="292">
        <v>1</v>
      </c>
      <c r="AT96" s="292">
        <v>1</v>
      </c>
      <c r="AU96" s="291">
        <v>10</v>
      </c>
      <c r="AV96" s="292">
        <v>0</v>
      </c>
      <c r="AW96" s="292">
        <v>0</v>
      </c>
      <c r="AX96" s="292">
        <v>0</v>
      </c>
      <c r="AY96" s="292">
        <v>0</v>
      </c>
      <c r="AZ96" s="292">
        <v>1</v>
      </c>
      <c r="BA96" s="291">
        <v>10</v>
      </c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1:85" s="287" customFormat="1">
      <c r="A97" s="292">
        <v>69</v>
      </c>
      <c r="B97" s="292" t="s">
        <v>421</v>
      </c>
      <c r="C97" s="292" t="s">
        <v>340</v>
      </c>
      <c r="D97" s="292">
        <v>0</v>
      </c>
      <c r="E97" s="292">
        <v>15</v>
      </c>
      <c r="F97" s="292">
        <v>4</v>
      </c>
      <c r="G97" s="292" t="s">
        <v>150</v>
      </c>
      <c r="H97" s="292">
        <v>8</v>
      </c>
      <c r="I97" s="292">
        <v>1</v>
      </c>
      <c r="J97" s="292">
        <v>16</v>
      </c>
      <c r="K97" s="292">
        <v>1</v>
      </c>
      <c r="L97" s="292">
        <v>19</v>
      </c>
      <c r="M97" s="292">
        <v>1</v>
      </c>
      <c r="N97" s="292">
        <v>19</v>
      </c>
      <c r="O97" s="292">
        <v>1</v>
      </c>
      <c r="P97" s="292">
        <v>25</v>
      </c>
      <c r="Q97" s="292">
        <v>1</v>
      </c>
      <c r="R97" s="292">
        <v>15</v>
      </c>
      <c r="S97" s="292">
        <v>1</v>
      </c>
      <c r="T97" s="292">
        <v>15</v>
      </c>
      <c r="U97" s="292">
        <v>1</v>
      </c>
      <c r="V97" s="292">
        <v>17</v>
      </c>
      <c r="W97" s="292">
        <v>1</v>
      </c>
      <c r="X97" s="292">
        <v>0</v>
      </c>
      <c r="Y97" s="292">
        <v>0</v>
      </c>
      <c r="Z97" s="292">
        <v>0</v>
      </c>
      <c r="AA97" s="292">
        <v>0</v>
      </c>
      <c r="AB97" s="292">
        <v>0</v>
      </c>
      <c r="AC97" s="292">
        <v>0</v>
      </c>
      <c r="AD97" s="292">
        <v>0</v>
      </c>
      <c r="AE97" s="292">
        <v>0</v>
      </c>
      <c r="AF97" s="292">
        <v>0</v>
      </c>
      <c r="AG97" s="292">
        <v>0</v>
      </c>
      <c r="AH97" s="292">
        <v>0</v>
      </c>
      <c r="AI97" s="292">
        <v>0</v>
      </c>
      <c r="AJ97" s="292">
        <v>134</v>
      </c>
      <c r="AK97" s="292">
        <v>8</v>
      </c>
      <c r="AL97" s="292">
        <v>1</v>
      </c>
      <c r="AM97" s="292">
        <v>10</v>
      </c>
      <c r="AN97" s="292">
        <v>11</v>
      </c>
      <c r="AO97" s="292">
        <v>1</v>
      </c>
      <c r="AP97" s="292">
        <v>9</v>
      </c>
      <c r="AQ97" s="292">
        <v>10</v>
      </c>
      <c r="AR97" s="292">
        <v>0</v>
      </c>
      <c r="AS97" s="292">
        <v>1</v>
      </c>
      <c r="AT97" s="292">
        <v>1</v>
      </c>
      <c r="AU97" s="291">
        <v>10</v>
      </c>
      <c r="AV97" s="292">
        <v>0</v>
      </c>
      <c r="AW97" s="292">
        <v>0</v>
      </c>
      <c r="AX97" s="292">
        <v>0</v>
      </c>
      <c r="AY97" s="292">
        <v>0</v>
      </c>
      <c r="AZ97" s="292">
        <v>1</v>
      </c>
      <c r="BA97" s="291">
        <v>10</v>
      </c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1:85" s="287" customFormat="1">
      <c r="A98" s="292">
        <v>70</v>
      </c>
      <c r="B98" s="292" t="s">
        <v>420</v>
      </c>
      <c r="C98" s="292" t="s">
        <v>337</v>
      </c>
      <c r="D98" s="292">
        <v>0</v>
      </c>
      <c r="E98" s="292">
        <v>22</v>
      </c>
      <c r="F98" s="292">
        <v>4</v>
      </c>
      <c r="G98" s="292" t="s">
        <v>150</v>
      </c>
      <c r="H98" s="292">
        <v>12</v>
      </c>
      <c r="I98" s="292">
        <v>1</v>
      </c>
      <c r="J98" s="292">
        <v>21</v>
      </c>
      <c r="K98" s="292">
        <v>1</v>
      </c>
      <c r="L98" s="292">
        <v>23</v>
      </c>
      <c r="M98" s="292">
        <v>1</v>
      </c>
      <c r="N98" s="292">
        <v>17</v>
      </c>
      <c r="O98" s="292">
        <v>1</v>
      </c>
      <c r="P98" s="292">
        <v>21</v>
      </c>
      <c r="Q98" s="292">
        <v>1</v>
      </c>
      <c r="R98" s="292">
        <v>16</v>
      </c>
      <c r="S98" s="292">
        <v>1</v>
      </c>
      <c r="T98" s="292">
        <v>13</v>
      </c>
      <c r="U98" s="292">
        <v>1</v>
      </c>
      <c r="V98" s="292">
        <v>23</v>
      </c>
      <c r="W98" s="292">
        <v>1</v>
      </c>
      <c r="X98" s="292">
        <v>0</v>
      </c>
      <c r="Y98" s="292">
        <v>0</v>
      </c>
      <c r="Z98" s="292">
        <v>0</v>
      </c>
      <c r="AA98" s="292">
        <v>0</v>
      </c>
      <c r="AB98" s="292">
        <v>0</v>
      </c>
      <c r="AC98" s="292">
        <v>0</v>
      </c>
      <c r="AD98" s="292">
        <v>0</v>
      </c>
      <c r="AE98" s="292">
        <v>0</v>
      </c>
      <c r="AF98" s="292">
        <v>0</v>
      </c>
      <c r="AG98" s="292">
        <v>0</v>
      </c>
      <c r="AH98" s="292">
        <v>0</v>
      </c>
      <c r="AI98" s="292">
        <v>0</v>
      </c>
      <c r="AJ98" s="292">
        <v>146</v>
      </c>
      <c r="AK98" s="292">
        <v>8</v>
      </c>
      <c r="AL98" s="292">
        <v>1</v>
      </c>
      <c r="AM98" s="292">
        <v>10</v>
      </c>
      <c r="AN98" s="292">
        <v>11</v>
      </c>
      <c r="AO98" s="292">
        <v>1</v>
      </c>
      <c r="AP98" s="292">
        <v>9</v>
      </c>
      <c r="AQ98" s="292">
        <v>10</v>
      </c>
      <c r="AR98" s="292">
        <v>0</v>
      </c>
      <c r="AS98" s="292">
        <v>1</v>
      </c>
      <c r="AT98" s="292">
        <v>1</v>
      </c>
      <c r="AU98" s="291">
        <v>10</v>
      </c>
      <c r="AV98" s="292">
        <v>0</v>
      </c>
      <c r="AW98" s="292">
        <v>0</v>
      </c>
      <c r="AX98" s="292">
        <v>0</v>
      </c>
      <c r="AY98" s="292">
        <v>0</v>
      </c>
      <c r="AZ98" s="292">
        <v>1</v>
      </c>
      <c r="BA98" s="291">
        <v>10</v>
      </c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1:85" s="287" customFormat="1">
      <c r="A99" s="292">
        <v>71</v>
      </c>
      <c r="B99" s="292" t="s">
        <v>419</v>
      </c>
      <c r="C99" s="292" t="s">
        <v>337</v>
      </c>
      <c r="D99" s="292">
        <v>0</v>
      </c>
      <c r="E99" s="292">
        <v>33</v>
      </c>
      <c r="F99" s="292">
        <v>4</v>
      </c>
      <c r="G99" s="292" t="s">
        <v>150</v>
      </c>
      <c r="H99" s="292">
        <v>9</v>
      </c>
      <c r="I99" s="292">
        <v>1</v>
      </c>
      <c r="J99" s="292">
        <v>14</v>
      </c>
      <c r="K99" s="292">
        <v>1</v>
      </c>
      <c r="L99" s="292">
        <v>26</v>
      </c>
      <c r="M99" s="292">
        <v>1</v>
      </c>
      <c r="N99" s="292">
        <v>12</v>
      </c>
      <c r="O99" s="292">
        <v>1</v>
      </c>
      <c r="P99" s="292">
        <v>24</v>
      </c>
      <c r="Q99" s="292">
        <v>1</v>
      </c>
      <c r="R99" s="292">
        <v>24</v>
      </c>
      <c r="S99" s="292">
        <v>1</v>
      </c>
      <c r="T99" s="292">
        <v>20</v>
      </c>
      <c r="U99" s="292">
        <v>1</v>
      </c>
      <c r="V99" s="292">
        <v>18</v>
      </c>
      <c r="W99" s="292">
        <v>1</v>
      </c>
      <c r="X99" s="292">
        <v>0</v>
      </c>
      <c r="Y99" s="292">
        <v>0</v>
      </c>
      <c r="Z99" s="292">
        <v>0</v>
      </c>
      <c r="AA99" s="292">
        <v>0</v>
      </c>
      <c r="AB99" s="292">
        <v>0</v>
      </c>
      <c r="AC99" s="292">
        <v>0</v>
      </c>
      <c r="AD99" s="292">
        <v>0</v>
      </c>
      <c r="AE99" s="292">
        <v>0</v>
      </c>
      <c r="AF99" s="292">
        <v>0</v>
      </c>
      <c r="AG99" s="292">
        <v>0</v>
      </c>
      <c r="AH99" s="292">
        <v>0</v>
      </c>
      <c r="AI99" s="292">
        <v>0</v>
      </c>
      <c r="AJ99" s="292">
        <v>147</v>
      </c>
      <c r="AK99" s="292">
        <v>8</v>
      </c>
      <c r="AL99" s="292">
        <v>1</v>
      </c>
      <c r="AM99" s="292">
        <v>10</v>
      </c>
      <c r="AN99" s="292">
        <v>11</v>
      </c>
      <c r="AO99" s="292">
        <v>1</v>
      </c>
      <c r="AP99" s="292">
        <v>9</v>
      </c>
      <c r="AQ99" s="292">
        <v>10</v>
      </c>
      <c r="AR99" s="292">
        <v>0</v>
      </c>
      <c r="AS99" s="292">
        <v>1</v>
      </c>
      <c r="AT99" s="292">
        <v>1</v>
      </c>
      <c r="AU99" s="291">
        <v>10</v>
      </c>
      <c r="AV99" s="292">
        <v>0</v>
      </c>
      <c r="AW99" s="292">
        <v>0</v>
      </c>
      <c r="AX99" s="292">
        <v>0</v>
      </c>
      <c r="AY99" s="292">
        <v>0</v>
      </c>
      <c r="AZ99" s="292">
        <v>1</v>
      </c>
      <c r="BA99" s="291">
        <v>10</v>
      </c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1:85" s="287" customFormat="1">
      <c r="A100" s="292">
        <v>72</v>
      </c>
      <c r="B100" s="292" t="s">
        <v>418</v>
      </c>
      <c r="C100" s="292" t="s">
        <v>337</v>
      </c>
      <c r="D100" s="292">
        <v>0</v>
      </c>
      <c r="E100" s="292">
        <v>36</v>
      </c>
      <c r="F100" s="292">
        <v>4</v>
      </c>
      <c r="G100" s="292" t="s">
        <v>150</v>
      </c>
      <c r="H100" s="292">
        <v>17</v>
      </c>
      <c r="I100" s="292">
        <v>1</v>
      </c>
      <c r="J100" s="292">
        <v>14</v>
      </c>
      <c r="K100" s="292">
        <v>1</v>
      </c>
      <c r="L100" s="292">
        <v>15</v>
      </c>
      <c r="M100" s="292">
        <v>1</v>
      </c>
      <c r="N100" s="292">
        <v>24</v>
      </c>
      <c r="O100" s="292">
        <v>1</v>
      </c>
      <c r="P100" s="292">
        <v>20</v>
      </c>
      <c r="Q100" s="292">
        <v>1</v>
      </c>
      <c r="R100" s="292">
        <v>29</v>
      </c>
      <c r="S100" s="292">
        <v>1</v>
      </c>
      <c r="T100" s="292">
        <v>20</v>
      </c>
      <c r="U100" s="292">
        <v>1</v>
      </c>
      <c r="V100" s="292">
        <v>12</v>
      </c>
      <c r="W100" s="292">
        <v>1</v>
      </c>
      <c r="X100" s="292">
        <v>0</v>
      </c>
      <c r="Y100" s="292">
        <v>0</v>
      </c>
      <c r="Z100" s="292">
        <v>0</v>
      </c>
      <c r="AA100" s="292">
        <v>0</v>
      </c>
      <c r="AB100" s="292">
        <v>0</v>
      </c>
      <c r="AC100" s="292">
        <v>0</v>
      </c>
      <c r="AD100" s="292">
        <v>0</v>
      </c>
      <c r="AE100" s="292">
        <v>0</v>
      </c>
      <c r="AF100" s="292">
        <v>0</v>
      </c>
      <c r="AG100" s="292">
        <v>0</v>
      </c>
      <c r="AH100" s="292">
        <v>0</v>
      </c>
      <c r="AI100" s="292">
        <v>0</v>
      </c>
      <c r="AJ100" s="292">
        <v>151</v>
      </c>
      <c r="AK100" s="292">
        <v>8</v>
      </c>
      <c r="AL100" s="292">
        <v>1</v>
      </c>
      <c r="AM100" s="292">
        <v>10</v>
      </c>
      <c r="AN100" s="292">
        <v>11</v>
      </c>
      <c r="AO100" s="292">
        <v>1</v>
      </c>
      <c r="AP100" s="292">
        <v>9</v>
      </c>
      <c r="AQ100" s="292">
        <v>10</v>
      </c>
      <c r="AR100" s="292">
        <v>0</v>
      </c>
      <c r="AS100" s="292">
        <v>1</v>
      </c>
      <c r="AT100" s="292">
        <v>1</v>
      </c>
      <c r="AU100" s="291">
        <v>10</v>
      </c>
      <c r="AV100" s="292">
        <v>0</v>
      </c>
      <c r="AW100" s="292">
        <v>0</v>
      </c>
      <c r="AX100" s="292">
        <v>0</v>
      </c>
      <c r="AY100" s="292">
        <v>0</v>
      </c>
      <c r="AZ100" s="292">
        <v>1</v>
      </c>
      <c r="BA100" s="291">
        <v>10</v>
      </c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</row>
    <row r="101" spans="1:85" s="287" customFormat="1">
      <c r="A101" s="292">
        <v>73</v>
      </c>
      <c r="B101" s="292" t="s">
        <v>417</v>
      </c>
      <c r="C101" s="292" t="s">
        <v>338</v>
      </c>
      <c r="D101" s="292">
        <v>0</v>
      </c>
      <c r="E101" s="292">
        <v>15</v>
      </c>
      <c r="F101" s="292">
        <v>4</v>
      </c>
      <c r="G101" s="292" t="s">
        <v>150</v>
      </c>
      <c r="H101" s="292">
        <v>24</v>
      </c>
      <c r="I101" s="292">
        <v>1</v>
      </c>
      <c r="J101" s="292">
        <v>16</v>
      </c>
      <c r="K101" s="292">
        <v>1</v>
      </c>
      <c r="L101" s="292">
        <v>19</v>
      </c>
      <c r="M101" s="292">
        <v>1</v>
      </c>
      <c r="N101" s="292">
        <v>16</v>
      </c>
      <c r="O101" s="292">
        <v>1</v>
      </c>
      <c r="P101" s="292">
        <v>21</v>
      </c>
      <c r="Q101" s="292">
        <v>1</v>
      </c>
      <c r="R101" s="292">
        <v>21</v>
      </c>
      <c r="S101" s="292">
        <v>1</v>
      </c>
      <c r="T101" s="292">
        <v>17</v>
      </c>
      <c r="U101" s="292">
        <v>1</v>
      </c>
      <c r="V101" s="292">
        <v>26</v>
      </c>
      <c r="W101" s="292">
        <v>1</v>
      </c>
      <c r="X101" s="292">
        <v>0</v>
      </c>
      <c r="Y101" s="292">
        <v>0</v>
      </c>
      <c r="Z101" s="292">
        <v>0</v>
      </c>
      <c r="AA101" s="292">
        <v>0</v>
      </c>
      <c r="AB101" s="292">
        <v>0</v>
      </c>
      <c r="AC101" s="292">
        <v>0</v>
      </c>
      <c r="AD101" s="292">
        <v>0</v>
      </c>
      <c r="AE101" s="292">
        <v>0</v>
      </c>
      <c r="AF101" s="292">
        <v>0</v>
      </c>
      <c r="AG101" s="292">
        <v>0</v>
      </c>
      <c r="AH101" s="292">
        <v>0</v>
      </c>
      <c r="AI101" s="292">
        <v>0</v>
      </c>
      <c r="AJ101" s="292">
        <v>160</v>
      </c>
      <c r="AK101" s="292">
        <v>8</v>
      </c>
      <c r="AL101" s="292">
        <v>1</v>
      </c>
      <c r="AM101" s="292">
        <v>10</v>
      </c>
      <c r="AN101" s="292">
        <v>11</v>
      </c>
      <c r="AO101" s="292">
        <v>1</v>
      </c>
      <c r="AP101" s="292">
        <v>9</v>
      </c>
      <c r="AQ101" s="292">
        <v>10</v>
      </c>
      <c r="AR101" s="292">
        <v>0</v>
      </c>
      <c r="AS101" s="292">
        <v>1</v>
      </c>
      <c r="AT101" s="292">
        <v>1</v>
      </c>
      <c r="AU101" s="291">
        <v>10</v>
      </c>
      <c r="AV101" s="292">
        <v>0</v>
      </c>
      <c r="AW101" s="292">
        <v>0</v>
      </c>
      <c r="AX101" s="292">
        <v>0</v>
      </c>
      <c r="AY101" s="292">
        <v>0</v>
      </c>
      <c r="AZ101" s="292">
        <v>1</v>
      </c>
      <c r="BA101" s="291">
        <v>10</v>
      </c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</row>
    <row r="102" spans="1:85" s="287" customFormat="1">
      <c r="A102" s="292">
        <v>74</v>
      </c>
      <c r="B102" s="292" t="s">
        <v>416</v>
      </c>
      <c r="C102" s="292" t="s">
        <v>340</v>
      </c>
      <c r="D102" s="292">
        <v>0</v>
      </c>
      <c r="E102" s="292">
        <v>23</v>
      </c>
      <c r="F102" s="292">
        <v>4</v>
      </c>
      <c r="G102" s="292" t="s">
        <v>150</v>
      </c>
      <c r="H102" s="292">
        <v>25</v>
      </c>
      <c r="I102" s="292">
        <v>1</v>
      </c>
      <c r="J102" s="292">
        <v>26</v>
      </c>
      <c r="K102" s="292">
        <v>1</v>
      </c>
      <c r="L102" s="292">
        <v>21</v>
      </c>
      <c r="M102" s="292">
        <v>1</v>
      </c>
      <c r="N102" s="292">
        <v>10</v>
      </c>
      <c r="O102" s="292">
        <v>1</v>
      </c>
      <c r="P102" s="292">
        <v>14</v>
      </c>
      <c r="Q102" s="292">
        <v>1</v>
      </c>
      <c r="R102" s="292">
        <v>25</v>
      </c>
      <c r="S102" s="292">
        <v>1</v>
      </c>
      <c r="T102" s="292">
        <v>25</v>
      </c>
      <c r="U102" s="292">
        <v>1</v>
      </c>
      <c r="V102" s="292">
        <v>15</v>
      </c>
      <c r="W102" s="292">
        <v>1</v>
      </c>
      <c r="X102" s="292">
        <v>0</v>
      </c>
      <c r="Y102" s="292">
        <v>0</v>
      </c>
      <c r="Z102" s="292">
        <v>0</v>
      </c>
      <c r="AA102" s="292">
        <v>0</v>
      </c>
      <c r="AB102" s="292">
        <v>0</v>
      </c>
      <c r="AC102" s="292">
        <v>0</v>
      </c>
      <c r="AD102" s="292">
        <v>0</v>
      </c>
      <c r="AE102" s="292">
        <v>0</v>
      </c>
      <c r="AF102" s="292">
        <v>0</v>
      </c>
      <c r="AG102" s="292">
        <v>0</v>
      </c>
      <c r="AH102" s="292">
        <v>0</v>
      </c>
      <c r="AI102" s="292">
        <v>0</v>
      </c>
      <c r="AJ102" s="292">
        <v>161</v>
      </c>
      <c r="AK102" s="292">
        <v>8</v>
      </c>
      <c r="AL102" s="292">
        <v>1</v>
      </c>
      <c r="AM102" s="292">
        <v>10</v>
      </c>
      <c r="AN102" s="292">
        <v>11</v>
      </c>
      <c r="AO102" s="292">
        <v>1</v>
      </c>
      <c r="AP102" s="292">
        <v>9</v>
      </c>
      <c r="AQ102" s="292">
        <v>10</v>
      </c>
      <c r="AR102" s="292">
        <v>0</v>
      </c>
      <c r="AS102" s="292">
        <v>1</v>
      </c>
      <c r="AT102" s="292">
        <v>1</v>
      </c>
      <c r="AU102" s="291">
        <v>10</v>
      </c>
      <c r="AV102" s="292">
        <v>0</v>
      </c>
      <c r="AW102" s="292">
        <v>0</v>
      </c>
      <c r="AX102" s="292">
        <v>0</v>
      </c>
      <c r="AY102" s="292">
        <v>0</v>
      </c>
      <c r="AZ102" s="292">
        <v>1</v>
      </c>
      <c r="BA102" s="291">
        <v>10</v>
      </c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1:85" s="287" customFormat="1">
      <c r="A103" s="292">
        <v>75</v>
      </c>
      <c r="B103" s="292" t="s">
        <v>415</v>
      </c>
      <c r="C103" s="292" t="s">
        <v>340</v>
      </c>
      <c r="D103" s="292">
        <v>0</v>
      </c>
      <c r="E103" s="292">
        <v>22</v>
      </c>
      <c r="F103" s="292">
        <v>4</v>
      </c>
      <c r="G103" s="292" t="s">
        <v>150</v>
      </c>
      <c r="H103" s="292">
        <v>18</v>
      </c>
      <c r="I103" s="292">
        <v>1</v>
      </c>
      <c r="J103" s="292">
        <v>24</v>
      </c>
      <c r="K103" s="292">
        <v>1</v>
      </c>
      <c r="L103" s="292">
        <v>24</v>
      </c>
      <c r="M103" s="292">
        <v>1</v>
      </c>
      <c r="N103" s="292">
        <v>18</v>
      </c>
      <c r="O103" s="292">
        <v>1</v>
      </c>
      <c r="P103" s="292">
        <v>21</v>
      </c>
      <c r="Q103" s="292">
        <v>1</v>
      </c>
      <c r="R103" s="292">
        <v>20</v>
      </c>
      <c r="S103" s="292">
        <v>1</v>
      </c>
      <c r="T103" s="292">
        <v>18</v>
      </c>
      <c r="U103" s="292">
        <v>1</v>
      </c>
      <c r="V103" s="292">
        <v>27</v>
      </c>
      <c r="W103" s="292">
        <v>1</v>
      </c>
      <c r="X103" s="292">
        <v>0</v>
      </c>
      <c r="Y103" s="292">
        <v>0</v>
      </c>
      <c r="Z103" s="292">
        <v>0</v>
      </c>
      <c r="AA103" s="292">
        <v>0</v>
      </c>
      <c r="AB103" s="292">
        <v>0</v>
      </c>
      <c r="AC103" s="292">
        <v>0</v>
      </c>
      <c r="AD103" s="292">
        <v>0</v>
      </c>
      <c r="AE103" s="292">
        <v>0</v>
      </c>
      <c r="AF103" s="292">
        <v>0</v>
      </c>
      <c r="AG103" s="292">
        <v>0</v>
      </c>
      <c r="AH103" s="292">
        <v>0</v>
      </c>
      <c r="AI103" s="292">
        <v>0</v>
      </c>
      <c r="AJ103" s="292">
        <v>170</v>
      </c>
      <c r="AK103" s="292">
        <v>8</v>
      </c>
      <c r="AL103" s="292">
        <v>1</v>
      </c>
      <c r="AM103" s="292">
        <v>10</v>
      </c>
      <c r="AN103" s="292">
        <v>11</v>
      </c>
      <c r="AO103" s="292">
        <v>1</v>
      </c>
      <c r="AP103" s="292">
        <v>9</v>
      </c>
      <c r="AQ103" s="292">
        <v>10</v>
      </c>
      <c r="AR103" s="292">
        <v>0</v>
      </c>
      <c r="AS103" s="292">
        <v>1</v>
      </c>
      <c r="AT103" s="292">
        <v>1</v>
      </c>
      <c r="AU103" s="291">
        <v>10</v>
      </c>
      <c r="AV103" s="292">
        <v>0</v>
      </c>
      <c r="AW103" s="292">
        <v>0</v>
      </c>
      <c r="AX103" s="292">
        <v>0</v>
      </c>
      <c r="AY103" s="292">
        <v>0</v>
      </c>
      <c r="AZ103" s="292">
        <v>1</v>
      </c>
      <c r="BA103" s="291">
        <v>10</v>
      </c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</row>
    <row r="104" spans="1:85" s="287" customFormat="1">
      <c r="A104" s="292">
        <v>77</v>
      </c>
      <c r="B104" s="292" t="s">
        <v>414</v>
      </c>
      <c r="C104" s="292" t="s">
        <v>336</v>
      </c>
      <c r="D104" s="292">
        <v>0</v>
      </c>
      <c r="E104" s="292">
        <v>13</v>
      </c>
      <c r="F104" s="292">
        <v>4</v>
      </c>
      <c r="G104" s="292" t="s">
        <v>150</v>
      </c>
      <c r="H104" s="292">
        <v>22</v>
      </c>
      <c r="I104" s="292">
        <v>1</v>
      </c>
      <c r="J104" s="292">
        <v>30</v>
      </c>
      <c r="K104" s="292">
        <v>1</v>
      </c>
      <c r="L104" s="292">
        <v>25</v>
      </c>
      <c r="M104" s="292">
        <v>1</v>
      </c>
      <c r="N104" s="292">
        <v>45</v>
      </c>
      <c r="O104" s="292">
        <v>1</v>
      </c>
      <c r="P104" s="292">
        <v>27</v>
      </c>
      <c r="Q104" s="292">
        <v>1</v>
      </c>
      <c r="R104" s="292">
        <v>32</v>
      </c>
      <c r="S104" s="292">
        <v>1</v>
      </c>
      <c r="T104" s="292">
        <v>16</v>
      </c>
      <c r="U104" s="292">
        <v>1</v>
      </c>
      <c r="V104" s="292">
        <v>23</v>
      </c>
      <c r="W104" s="292">
        <v>1</v>
      </c>
      <c r="X104" s="292">
        <v>0</v>
      </c>
      <c r="Y104" s="292">
        <v>0</v>
      </c>
      <c r="Z104" s="292">
        <v>0</v>
      </c>
      <c r="AA104" s="292">
        <v>0</v>
      </c>
      <c r="AB104" s="292">
        <v>0</v>
      </c>
      <c r="AC104" s="292">
        <v>0</v>
      </c>
      <c r="AD104" s="292">
        <v>0</v>
      </c>
      <c r="AE104" s="292">
        <v>0</v>
      </c>
      <c r="AF104" s="292">
        <v>0</v>
      </c>
      <c r="AG104" s="292">
        <v>0</v>
      </c>
      <c r="AH104" s="292">
        <v>0</v>
      </c>
      <c r="AI104" s="292">
        <v>0</v>
      </c>
      <c r="AJ104" s="292">
        <v>220</v>
      </c>
      <c r="AK104" s="292">
        <v>8</v>
      </c>
      <c r="AL104" s="292">
        <v>1</v>
      </c>
      <c r="AM104" s="292">
        <v>11</v>
      </c>
      <c r="AN104" s="292">
        <v>12</v>
      </c>
      <c r="AO104" s="292">
        <v>1</v>
      </c>
      <c r="AP104" s="292">
        <v>10</v>
      </c>
      <c r="AQ104" s="292">
        <v>11</v>
      </c>
      <c r="AR104" s="292">
        <v>0</v>
      </c>
      <c r="AS104" s="292">
        <v>1</v>
      </c>
      <c r="AT104" s="292">
        <v>1</v>
      </c>
      <c r="AU104" s="291">
        <v>9.0909090909090917</v>
      </c>
      <c r="AV104" s="292">
        <v>0</v>
      </c>
      <c r="AW104" s="292">
        <v>0</v>
      </c>
      <c r="AX104" s="292">
        <v>0</v>
      </c>
      <c r="AY104" s="292">
        <v>1</v>
      </c>
      <c r="AZ104" s="292">
        <v>2</v>
      </c>
      <c r="BA104" s="291">
        <v>18.181818181818183</v>
      </c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</row>
    <row r="105" spans="1:85" s="287" customFormat="1">
      <c r="A105" s="292">
        <v>79</v>
      </c>
      <c r="B105" s="292" t="s">
        <v>413</v>
      </c>
      <c r="C105" s="292" t="s">
        <v>339</v>
      </c>
      <c r="D105" s="292">
        <v>0</v>
      </c>
      <c r="E105" s="292">
        <v>20</v>
      </c>
      <c r="F105" s="292">
        <v>4</v>
      </c>
      <c r="G105" s="292" t="s">
        <v>150</v>
      </c>
      <c r="H105" s="292">
        <v>27</v>
      </c>
      <c r="I105" s="292">
        <v>1</v>
      </c>
      <c r="J105" s="292">
        <v>23</v>
      </c>
      <c r="K105" s="292">
        <v>1</v>
      </c>
      <c r="L105" s="292">
        <v>13</v>
      </c>
      <c r="M105" s="292">
        <v>1</v>
      </c>
      <c r="N105" s="292">
        <v>24</v>
      </c>
      <c r="O105" s="292">
        <v>1</v>
      </c>
      <c r="P105" s="292">
        <v>19</v>
      </c>
      <c r="Q105" s="292">
        <v>1</v>
      </c>
      <c r="R105" s="292">
        <v>18</v>
      </c>
      <c r="S105" s="292">
        <v>1</v>
      </c>
      <c r="T105" s="292">
        <v>21</v>
      </c>
      <c r="U105" s="292">
        <v>1</v>
      </c>
      <c r="V105" s="292">
        <v>16</v>
      </c>
      <c r="W105" s="292">
        <v>1</v>
      </c>
      <c r="X105" s="292">
        <v>0</v>
      </c>
      <c r="Y105" s="292">
        <v>0</v>
      </c>
      <c r="Z105" s="292">
        <v>0</v>
      </c>
      <c r="AA105" s="292">
        <v>0</v>
      </c>
      <c r="AB105" s="292">
        <v>0</v>
      </c>
      <c r="AC105" s="292">
        <v>0</v>
      </c>
      <c r="AD105" s="292">
        <v>0</v>
      </c>
      <c r="AE105" s="292">
        <v>0</v>
      </c>
      <c r="AF105" s="292">
        <v>0</v>
      </c>
      <c r="AG105" s="292">
        <v>0</v>
      </c>
      <c r="AH105" s="292">
        <v>0</v>
      </c>
      <c r="AI105" s="292">
        <v>0</v>
      </c>
      <c r="AJ105" s="292">
        <v>161</v>
      </c>
      <c r="AK105" s="292">
        <v>8</v>
      </c>
      <c r="AL105" s="292">
        <v>1</v>
      </c>
      <c r="AM105" s="292">
        <v>11</v>
      </c>
      <c r="AN105" s="292">
        <v>12</v>
      </c>
      <c r="AO105" s="292">
        <v>1</v>
      </c>
      <c r="AP105" s="292">
        <v>9</v>
      </c>
      <c r="AQ105" s="292">
        <v>10</v>
      </c>
      <c r="AR105" s="292">
        <v>0</v>
      </c>
      <c r="AS105" s="292">
        <v>2</v>
      </c>
      <c r="AT105" s="292">
        <v>2</v>
      </c>
      <c r="AU105" s="291">
        <v>20</v>
      </c>
      <c r="AV105" s="292">
        <v>0</v>
      </c>
      <c r="AW105" s="292">
        <v>0</v>
      </c>
      <c r="AX105" s="292">
        <v>0</v>
      </c>
      <c r="AY105" s="292">
        <v>0</v>
      </c>
      <c r="AZ105" s="292">
        <v>2</v>
      </c>
      <c r="BA105" s="291">
        <v>20</v>
      </c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</row>
    <row r="106" spans="1:85" s="287" customFormat="1">
      <c r="A106" s="292">
        <v>80</v>
      </c>
      <c r="B106" s="292" t="s">
        <v>412</v>
      </c>
      <c r="C106" s="292" t="s">
        <v>338</v>
      </c>
      <c r="D106" s="292">
        <v>0</v>
      </c>
      <c r="E106" s="292">
        <v>25</v>
      </c>
      <c r="F106" s="292">
        <v>4</v>
      </c>
      <c r="G106" s="292" t="s">
        <v>150</v>
      </c>
      <c r="H106" s="292">
        <v>23</v>
      </c>
      <c r="I106" s="292">
        <v>1</v>
      </c>
      <c r="J106" s="292">
        <v>31</v>
      </c>
      <c r="K106" s="292">
        <v>1</v>
      </c>
      <c r="L106" s="292">
        <v>19</v>
      </c>
      <c r="M106" s="292">
        <v>1</v>
      </c>
      <c r="N106" s="292">
        <v>14</v>
      </c>
      <c r="O106" s="292">
        <v>1</v>
      </c>
      <c r="P106" s="292">
        <v>17</v>
      </c>
      <c r="Q106" s="292">
        <v>1</v>
      </c>
      <c r="R106" s="292">
        <v>17</v>
      </c>
      <c r="S106" s="292">
        <v>1</v>
      </c>
      <c r="T106" s="292">
        <v>13</v>
      </c>
      <c r="U106" s="292">
        <v>1</v>
      </c>
      <c r="V106" s="292">
        <v>15</v>
      </c>
      <c r="W106" s="292">
        <v>1</v>
      </c>
      <c r="X106" s="292">
        <v>0</v>
      </c>
      <c r="Y106" s="292">
        <v>0</v>
      </c>
      <c r="Z106" s="292">
        <v>0</v>
      </c>
      <c r="AA106" s="292">
        <v>0</v>
      </c>
      <c r="AB106" s="292">
        <v>0</v>
      </c>
      <c r="AC106" s="292">
        <v>0</v>
      </c>
      <c r="AD106" s="292">
        <v>0</v>
      </c>
      <c r="AE106" s="292">
        <v>0</v>
      </c>
      <c r="AF106" s="292">
        <v>0</v>
      </c>
      <c r="AG106" s="292">
        <v>0</v>
      </c>
      <c r="AH106" s="292">
        <v>0</v>
      </c>
      <c r="AI106" s="292">
        <v>0</v>
      </c>
      <c r="AJ106" s="292">
        <v>149</v>
      </c>
      <c r="AK106" s="292">
        <v>8</v>
      </c>
      <c r="AL106" s="292">
        <v>1</v>
      </c>
      <c r="AM106" s="292">
        <v>11</v>
      </c>
      <c r="AN106" s="292">
        <v>12</v>
      </c>
      <c r="AO106" s="292">
        <v>1</v>
      </c>
      <c r="AP106" s="292">
        <v>9</v>
      </c>
      <c r="AQ106" s="292">
        <v>10</v>
      </c>
      <c r="AR106" s="292">
        <v>0</v>
      </c>
      <c r="AS106" s="292">
        <v>2</v>
      </c>
      <c r="AT106" s="292">
        <v>2</v>
      </c>
      <c r="AU106" s="291">
        <v>20</v>
      </c>
      <c r="AV106" s="292">
        <v>0</v>
      </c>
      <c r="AW106" s="292">
        <v>0</v>
      </c>
      <c r="AX106" s="292">
        <v>0</v>
      </c>
      <c r="AY106" s="292">
        <v>0</v>
      </c>
      <c r="AZ106" s="292">
        <v>2</v>
      </c>
      <c r="BA106" s="291">
        <v>20</v>
      </c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</row>
    <row r="107" spans="1:85" s="287" customFormat="1">
      <c r="A107" s="292">
        <v>81</v>
      </c>
      <c r="B107" s="292" t="s">
        <v>411</v>
      </c>
      <c r="C107" s="292" t="s">
        <v>337</v>
      </c>
      <c r="D107" s="292">
        <v>0</v>
      </c>
      <c r="E107" s="292">
        <v>38</v>
      </c>
      <c r="F107" s="292">
        <v>4</v>
      </c>
      <c r="G107" s="292" t="s">
        <v>150</v>
      </c>
      <c r="H107" s="292">
        <v>12</v>
      </c>
      <c r="I107" s="292">
        <v>1</v>
      </c>
      <c r="J107" s="292">
        <v>20</v>
      </c>
      <c r="K107" s="292">
        <v>1</v>
      </c>
      <c r="L107" s="292">
        <v>17</v>
      </c>
      <c r="M107" s="292">
        <v>1</v>
      </c>
      <c r="N107" s="292">
        <v>20</v>
      </c>
      <c r="O107" s="292">
        <v>1</v>
      </c>
      <c r="P107" s="292">
        <v>33</v>
      </c>
      <c r="Q107" s="292">
        <v>1</v>
      </c>
      <c r="R107" s="292">
        <v>23</v>
      </c>
      <c r="S107" s="292">
        <v>1</v>
      </c>
      <c r="T107" s="292">
        <v>21</v>
      </c>
      <c r="U107" s="292">
        <v>1</v>
      </c>
      <c r="V107" s="292">
        <v>24</v>
      </c>
      <c r="W107" s="292">
        <v>1</v>
      </c>
      <c r="X107" s="292">
        <v>0</v>
      </c>
      <c r="Y107" s="292">
        <v>0</v>
      </c>
      <c r="Z107" s="292">
        <v>0</v>
      </c>
      <c r="AA107" s="292">
        <v>0</v>
      </c>
      <c r="AB107" s="292">
        <v>0</v>
      </c>
      <c r="AC107" s="292">
        <v>0</v>
      </c>
      <c r="AD107" s="292">
        <v>0</v>
      </c>
      <c r="AE107" s="292">
        <v>0</v>
      </c>
      <c r="AF107" s="292">
        <v>0</v>
      </c>
      <c r="AG107" s="292">
        <v>0</v>
      </c>
      <c r="AH107" s="292">
        <v>0</v>
      </c>
      <c r="AI107" s="292">
        <v>0</v>
      </c>
      <c r="AJ107" s="292">
        <v>170</v>
      </c>
      <c r="AK107" s="292">
        <v>8</v>
      </c>
      <c r="AL107" s="292">
        <v>1</v>
      </c>
      <c r="AM107" s="292">
        <v>11</v>
      </c>
      <c r="AN107" s="292">
        <v>12</v>
      </c>
      <c r="AO107" s="292">
        <v>1</v>
      </c>
      <c r="AP107" s="292">
        <v>9</v>
      </c>
      <c r="AQ107" s="292">
        <v>10</v>
      </c>
      <c r="AR107" s="292">
        <v>0</v>
      </c>
      <c r="AS107" s="292">
        <v>2</v>
      </c>
      <c r="AT107" s="292">
        <v>2</v>
      </c>
      <c r="AU107" s="291">
        <v>20</v>
      </c>
      <c r="AV107" s="292">
        <v>0</v>
      </c>
      <c r="AW107" s="292">
        <v>0</v>
      </c>
      <c r="AX107" s="292">
        <v>0</v>
      </c>
      <c r="AY107" s="292">
        <v>0</v>
      </c>
      <c r="AZ107" s="292">
        <v>2</v>
      </c>
      <c r="BA107" s="291">
        <v>20</v>
      </c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</row>
    <row r="108" spans="1:85" s="287" customFormat="1">
      <c r="A108" s="292">
        <v>82</v>
      </c>
      <c r="B108" s="292" t="s">
        <v>410</v>
      </c>
      <c r="C108" s="292" t="s">
        <v>337</v>
      </c>
      <c r="D108" s="292">
        <v>0</v>
      </c>
      <c r="E108" s="292">
        <v>13</v>
      </c>
      <c r="F108" s="292">
        <v>4</v>
      </c>
      <c r="G108" s="292" t="s">
        <v>150</v>
      </c>
      <c r="H108" s="292">
        <v>17</v>
      </c>
      <c r="I108" s="292">
        <v>1</v>
      </c>
      <c r="J108" s="292">
        <v>28</v>
      </c>
      <c r="K108" s="292">
        <v>1</v>
      </c>
      <c r="L108" s="292">
        <v>17</v>
      </c>
      <c r="M108" s="292">
        <v>1</v>
      </c>
      <c r="N108" s="292">
        <v>24</v>
      </c>
      <c r="O108" s="292">
        <v>1</v>
      </c>
      <c r="P108" s="292">
        <v>21</v>
      </c>
      <c r="Q108" s="292">
        <v>1</v>
      </c>
      <c r="R108" s="292">
        <v>27</v>
      </c>
      <c r="S108" s="292">
        <v>1</v>
      </c>
      <c r="T108" s="292">
        <v>26</v>
      </c>
      <c r="U108" s="292">
        <v>1</v>
      </c>
      <c r="V108" s="292">
        <v>11</v>
      </c>
      <c r="W108" s="292">
        <v>1</v>
      </c>
      <c r="X108" s="292">
        <v>0</v>
      </c>
      <c r="Y108" s="292">
        <v>0</v>
      </c>
      <c r="Z108" s="292">
        <v>0</v>
      </c>
      <c r="AA108" s="292">
        <v>0</v>
      </c>
      <c r="AB108" s="292">
        <v>0</v>
      </c>
      <c r="AC108" s="292">
        <v>0</v>
      </c>
      <c r="AD108" s="292">
        <v>0</v>
      </c>
      <c r="AE108" s="292">
        <v>0</v>
      </c>
      <c r="AF108" s="292">
        <v>0</v>
      </c>
      <c r="AG108" s="292">
        <v>0</v>
      </c>
      <c r="AH108" s="292">
        <v>0</v>
      </c>
      <c r="AI108" s="292">
        <v>0</v>
      </c>
      <c r="AJ108" s="292">
        <v>171</v>
      </c>
      <c r="AK108" s="292">
        <v>8</v>
      </c>
      <c r="AL108" s="292">
        <v>2</v>
      </c>
      <c r="AM108" s="292">
        <v>10</v>
      </c>
      <c r="AN108" s="292">
        <v>12</v>
      </c>
      <c r="AO108" s="292">
        <v>1</v>
      </c>
      <c r="AP108" s="292">
        <v>9</v>
      </c>
      <c r="AQ108" s="292">
        <v>10</v>
      </c>
      <c r="AR108" s="292">
        <v>1</v>
      </c>
      <c r="AS108" s="292">
        <v>1</v>
      </c>
      <c r="AT108" s="292">
        <v>2</v>
      </c>
      <c r="AU108" s="291">
        <v>20</v>
      </c>
      <c r="AV108" s="292">
        <v>0</v>
      </c>
      <c r="AW108" s="292">
        <v>0</v>
      </c>
      <c r="AX108" s="292">
        <v>0</v>
      </c>
      <c r="AY108" s="292">
        <v>0</v>
      </c>
      <c r="AZ108" s="292">
        <v>2</v>
      </c>
      <c r="BA108" s="291">
        <v>20</v>
      </c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</row>
    <row r="109" spans="1:85" s="287" customFormat="1">
      <c r="A109" s="292">
        <v>83</v>
      </c>
      <c r="B109" s="292" t="s">
        <v>409</v>
      </c>
      <c r="C109" s="292" t="s">
        <v>337</v>
      </c>
      <c r="D109" s="292">
        <v>0</v>
      </c>
      <c r="E109" s="292">
        <v>31</v>
      </c>
      <c r="F109" s="292">
        <v>4</v>
      </c>
      <c r="G109" s="292" t="s">
        <v>150</v>
      </c>
      <c r="H109" s="292">
        <v>13</v>
      </c>
      <c r="I109" s="292">
        <v>1</v>
      </c>
      <c r="J109" s="292">
        <v>20</v>
      </c>
      <c r="K109" s="292">
        <v>1</v>
      </c>
      <c r="L109" s="292">
        <v>12</v>
      </c>
      <c r="M109" s="292">
        <v>1</v>
      </c>
      <c r="N109" s="292">
        <v>18</v>
      </c>
      <c r="O109" s="292">
        <v>1</v>
      </c>
      <c r="P109" s="292">
        <v>23</v>
      </c>
      <c r="Q109" s="292">
        <v>1</v>
      </c>
      <c r="R109" s="292">
        <v>31</v>
      </c>
      <c r="S109" s="292">
        <v>1</v>
      </c>
      <c r="T109" s="292">
        <v>23</v>
      </c>
      <c r="U109" s="292">
        <v>1</v>
      </c>
      <c r="V109" s="292">
        <v>15</v>
      </c>
      <c r="W109" s="292">
        <v>1</v>
      </c>
      <c r="X109" s="292">
        <v>0</v>
      </c>
      <c r="Y109" s="292">
        <v>0</v>
      </c>
      <c r="Z109" s="292">
        <v>0</v>
      </c>
      <c r="AA109" s="292">
        <v>0</v>
      </c>
      <c r="AB109" s="292">
        <v>0</v>
      </c>
      <c r="AC109" s="292">
        <v>0</v>
      </c>
      <c r="AD109" s="292">
        <v>0</v>
      </c>
      <c r="AE109" s="292">
        <v>0</v>
      </c>
      <c r="AF109" s="292">
        <v>0</v>
      </c>
      <c r="AG109" s="292">
        <v>0</v>
      </c>
      <c r="AH109" s="292">
        <v>0</v>
      </c>
      <c r="AI109" s="292">
        <v>0</v>
      </c>
      <c r="AJ109" s="292">
        <v>155</v>
      </c>
      <c r="AK109" s="292">
        <v>8</v>
      </c>
      <c r="AL109" s="292">
        <v>1</v>
      </c>
      <c r="AM109" s="292">
        <v>10</v>
      </c>
      <c r="AN109" s="292">
        <v>11</v>
      </c>
      <c r="AO109" s="292">
        <v>1</v>
      </c>
      <c r="AP109" s="292">
        <v>9</v>
      </c>
      <c r="AQ109" s="292">
        <v>10</v>
      </c>
      <c r="AR109" s="292">
        <v>0</v>
      </c>
      <c r="AS109" s="292">
        <v>1</v>
      </c>
      <c r="AT109" s="292">
        <v>1</v>
      </c>
      <c r="AU109" s="291">
        <v>10</v>
      </c>
      <c r="AV109" s="292">
        <v>0</v>
      </c>
      <c r="AW109" s="292">
        <v>0</v>
      </c>
      <c r="AX109" s="292">
        <v>0</v>
      </c>
      <c r="AY109" s="292">
        <v>1</v>
      </c>
      <c r="AZ109" s="292">
        <v>2</v>
      </c>
      <c r="BA109" s="291">
        <v>20</v>
      </c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</row>
    <row r="110" spans="1:85" s="287" customFormat="1">
      <c r="A110" s="292">
        <v>84</v>
      </c>
      <c r="B110" s="292" t="s">
        <v>408</v>
      </c>
      <c r="C110" s="292" t="s">
        <v>336</v>
      </c>
      <c r="D110" s="292">
        <v>0</v>
      </c>
      <c r="E110" s="292">
        <v>30</v>
      </c>
      <c r="F110" s="292">
        <v>1</v>
      </c>
      <c r="G110" s="292" t="s">
        <v>150</v>
      </c>
      <c r="H110" s="292">
        <v>27</v>
      </c>
      <c r="I110" s="292">
        <v>1</v>
      </c>
      <c r="J110" s="292">
        <v>40</v>
      </c>
      <c r="K110" s="292">
        <v>2</v>
      </c>
      <c r="L110" s="292">
        <v>25</v>
      </c>
      <c r="M110" s="292">
        <v>1</v>
      </c>
      <c r="N110" s="292">
        <v>37</v>
      </c>
      <c r="O110" s="292">
        <v>1</v>
      </c>
      <c r="P110" s="292">
        <v>22</v>
      </c>
      <c r="Q110" s="292">
        <v>1</v>
      </c>
      <c r="R110" s="292">
        <v>24</v>
      </c>
      <c r="S110" s="292">
        <v>1</v>
      </c>
      <c r="T110" s="292">
        <v>37</v>
      </c>
      <c r="U110" s="292">
        <v>1</v>
      </c>
      <c r="V110" s="292">
        <v>34</v>
      </c>
      <c r="W110" s="292">
        <v>1</v>
      </c>
      <c r="X110" s="292">
        <v>0</v>
      </c>
      <c r="Y110" s="292">
        <v>0</v>
      </c>
      <c r="Z110" s="292">
        <v>0</v>
      </c>
      <c r="AA110" s="292">
        <v>0</v>
      </c>
      <c r="AB110" s="292">
        <v>0</v>
      </c>
      <c r="AC110" s="292">
        <v>0</v>
      </c>
      <c r="AD110" s="292">
        <v>0</v>
      </c>
      <c r="AE110" s="292">
        <v>0</v>
      </c>
      <c r="AF110" s="292">
        <v>0</v>
      </c>
      <c r="AG110" s="292">
        <v>0</v>
      </c>
      <c r="AH110" s="292">
        <v>0</v>
      </c>
      <c r="AI110" s="292">
        <v>0</v>
      </c>
      <c r="AJ110" s="292">
        <v>246</v>
      </c>
      <c r="AK110" s="292">
        <v>9</v>
      </c>
      <c r="AL110" s="292">
        <v>1</v>
      </c>
      <c r="AM110" s="292">
        <v>14</v>
      </c>
      <c r="AN110" s="292">
        <v>15</v>
      </c>
      <c r="AO110" s="292">
        <v>1</v>
      </c>
      <c r="AP110" s="292">
        <v>12</v>
      </c>
      <c r="AQ110" s="292">
        <v>13</v>
      </c>
      <c r="AR110" s="292">
        <v>0</v>
      </c>
      <c r="AS110" s="292">
        <v>2</v>
      </c>
      <c r="AT110" s="292">
        <v>2</v>
      </c>
      <c r="AU110" s="291">
        <v>15.384615384615385</v>
      </c>
      <c r="AV110" s="292">
        <v>0</v>
      </c>
      <c r="AW110" s="292">
        <v>0</v>
      </c>
      <c r="AX110" s="292">
        <v>0</v>
      </c>
      <c r="AY110" s="292">
        <v>1</v>
      </c>
      <c r="AZ110" s="292">
        <v>3</v>
      </c>
      <c r="BA110" s="291">
        <v>23.076923076923077</v>
      </c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</row>
    <row r="111" spans="1:85" s="287" customFormat="1">
      <c r="A111" s="292">
        <v>85</v>
      </c>
      <c r="B111" s="292" t="s">
        <v>407</v>
      </c>
      <c r="C111" s="292" t="s">
        <v>339</v>
      </c>
      <c r="D111" s="292">
        <v>0</v>
      </c>
      <c r="E111" s="292">
        <v>25</v>
      </c>
      <c r="F111" s="292">
        <v>4</v>
      </c>
      <c r="G111" s="292" t="s">
        <v>150</v>
      </c>
      <c r="H111" s="292">
        <v>36</v>
      </c>
      <c r="I111" s="292">
        <v>1</v>
      </c>
      <c r="J111" s="292">
        <v>21</v>
      </c>
      <c r="K111" s="292">
        <v>1</v>
      </c>
      <c r="L111" s="292">
        <v>33</v>
      </c>
      <c r="M111" s="292">
        <v>1</v>
      </c>
      <c r="N111" s="292">
        <v>26</v>
      </c>
      <c r="O111" s="292">
        <v>1</v>
      </c>
      <c r="P111" s="292">
        <v>29</v>
      </c>
      <c r="Q111" s="292">
        <v>1</v>
      </c>
      <c r="R111" s="292">
        <v>29</v>
      </c>
      <c r="S111" s="292">
        <v>1</v>
      </c>
      <c r="T111" s="292">
        <v>28</v>
      </c>
      <c r="U111" s="292">
        <v>1</v>
      </c>
      <c r="V111" s="292">
        <v>32</v>
      </c>
      <c r="W111" s="292">
        <v>1</v>
      </c>
      <c r="X111" s="292">
        <v>0</v>
      </c>
      <c r="Y111" s="292">
        <v>0</v>
      </c>
      <c r="Z111" s="292">
        <v>0</v>
      </c>
      <c r="AA111" s="292">
        <v>0</v>
      </c>
      <c r="AB111" s="292">
        <v>0</v>
      </c>
      <c r="AC111" s="292">
        <v>0</v>
      </c>
      <c r="AD111" s="292">
        <v>0</v>
      </c>
      <c r="AE111" s="292">
        <v>0</v>
      </c>
      <c r="AF111" s="292">
        <v>0</v>
      </c>
      <c r="AG111" s="292">
        <v>0</v>
      </c>
      <c r="AH111" s="292">
        <v>0</v>
      </c>
      <c r="AI111" s="292">
        <v>0</v>
      </c>
      <c r="AJ111" s="292">
        <v>234</v>
      </c>
      <c r="AK111" s="292">
        <v>8</v>
      </c>
      <c r="AL111" s="292">
        <v>1</v>
      </c>
      <c r="AM111" s="292">
        <v>17</v>
      </c>
      <c r="AN111" s="292">
        <v>18</v>
      </c>
      <c r="AO111" s="292">
        <v>1</v>
      </c>
      <c r="AP111" s="292">
        <v>11</v>
      </c>
      <c r="AQ111" s="292">
        <v>12</v>
      </c>
      <c r="AR111" s="292">
        <v>0</v>
      </c>
      <c r="AS111" s="292">
        <v>6</v>
      </c>
      <c r="AT111" s="292">
        <v>6</v>
      </c>
      <c r="AU111" s="291">
        <v>50</v>
      </c>
      <c r="AV111" s="292">
        <v>1</v>
      </c>
      <c r="AW111" s="292">
        <v>0</v>
      </c>
      <c r="AX111" s="292">
        <v>0</v>
      </c>
      <c r="AY111" s="292">
        <v>0</v>
      </c>
      <c r="AZ111" s="292">
        <v>5</v>
      </c>
      <c r="BA111" s="291">
        <v>41.666666666666671</v>
      </c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</row>
    <row r="112" spans="1:85" s="287" customFormat="1">
      <c r="A112" s="292">
        <v>86</v>
      </c>
      <c r="B112" s="292" t="s">
        <v>406</v>
      </c>
      <c r="C112" s="292" t="s">
        <v>339</v>
      </c>
      <c r="D112" s="292">
        <v>0</v>
      </c>
      <c r="E112" s="292">
        <v>15</v>
      </c>
      <c r="F112" s="292">
        <v>4</v>
      </c>
      <c r="G112" s="292" t="s">
        <v>150</v>
      </c>
      <c r="H112" s="292">
        <v>29</v>
      </c>
      <c r="I112" s="292">
        <v>1</v>
      </c>
      <c r="J112" s="292">
        <v>31</v>
      </c>
      <c r="K112" s="292">
        <v>1</v>
      </c>
      <c r="L112" s="292">
        <v>24</v>
      </c>
      <c r="M112" s="292">
        <v>1</v>
      </c>
      <c r="N112" s="292">
        <v>20</v>
      </c>
      <c r="O112" s="292">
        <v>1</v>
      </c>
      <c r="P112" s="292">
        <v>18</v>
      </c>
      <c r="Q112" s="292">
        <v>1</v>
      </c>
      <c r="R112" s="292">
        <v>30</v>
      </c>
      <c r="S112" s="292">
        <v>1</v>
      </c>
      <c r="T112" s="292">
        <v>17</v>
      </c>
      <c r="U112" s="292">
        <v>1</v>
      </c>
      <c r="V112" s="292">
        <v>24</v>
      </c>
      <c r="W112" s="292">
        <v>1</v>
      </c>
      <c r="X112" s="292">
        <v>0</v>
      </c>
      <c r="Y112" s="292">
        <v>0</v>
      </c>
      <c r="Z112" s="292">
        <v>0</v>
      </c>
      <c r="AA112" s="292">
        <v>0</v>
      </c>
      <c r="AB112" s="292">
        <v>0</v>
      </c>
      <c r="AC112" s="292">
        <v>0</v>
      </c>
      <c r="AD112" s="292">
        <v>0</v>
      </c>
      <c r="AE112" s="292">
        <v>0</v>
      </c>
      <c r="AF112" s="292">
        <v>0</v>
      </c>
      <c r="AG112" s="292">
        <v>0</v>
      </c>
      <c r="AH112" s="292">
        <v>0</v>
      </c>
      <c r="AI112" s="292">
        <v>0</v>
      </c>
      <c r="AJ112" s="292">
        <v>193</v>
      </c>
      <c r="AK112" s="292">
        <v>8</v>
      </c>
      <c r="AL112" s="292">
        <v>1</v>
      </c>
      <c r="AM112" s="292">
        <v>16</v>
      </c>
      <c r="AN112" s="292">
        <v>17</v>
      </c>
      <c r="AO112" s="292">
        <v>1</v>
      </c>
      <c r="AP112" s="292">
        <v>10</v>
      </c>
      <c r="AQ112" s="292">
        <v>11</v>
      </c>
      <c r="AR112" s="292">
        <v>0</v>
      </c>
      <c r="AS112" s="292">
        <v>6</v>
      </c>
      <c r="AT112" s="292">
        <v>6</v>
      </c>
      <c r="AU112" s="291">
        <v>54.54545454545454</v>
      </c>
      <c r="AV112" s="292">
        <v>0</v>
      </c>
      <c r="AW112" s="292">
        <v>0</v>
      </c>
      <c r="AX112" s="292">
        <v>0</v>
      </c>
      <c r="AY112" s="292">
        <v>0</v>
      </c>
      <c r="AZ112" s="292">
        <v>6</v>
      </c>
      <c r="BA112" s="291">
        <v>54.54545454545454</v>
      </c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</row>
    <row r="113" spans="1:85" s="287" customFormat="1">
      <c r="A113" s="292">
        <v>89</v>
      </c>
      <c r="B113" s="292" t="s">
        <v>405</v>
      </c>
      <c r="C113" s="292" t="s">
        <v>338</v>
      </c>
      <c r="D113" s="292">
        <v>0</v>
      </c>
      <c r="E113" s="292">
        <v>26</v>
      </c>
      <c r="F113" s="292">
        <v>4</v>
      </c>
      <c r="G113" s="292" t="s">
        <v>150</v>
      </c>
      <c r="H113" s="292">
        <v>33</v>
      </c>
      <c r="I113" s="292">
        <v>1</v>
      </c>
      <c r="J113" s="292">
        <v>43</v>
      </c>
      <c r="K113" s="292">
        <v>2</v>
      </c>
      <c r="L113" s="292">
        <v>49</v>
      </c>
      <c r="M113" s="292">
        <v>1</v>
      </c>
      <c r="N113" s="292">
        <v>31</v>
      </c>
      <c r="O113" s="292">
        <v>1</v>
      </c>
      <c r="P113" s="292">
        <v>25</v>
      </c>
      <c r="Q113" s="292">
        <v>1</v>
      </c>
      <c r="R113" s="292">
        <v>31</v>
      </c>
      <c r="S113" s="292">
        <v>1</v>
      </c>
      <c r="T113" s="292">
        <v>36</v>
      </c>
      <c r="U113" s="292">
        <v>1</v>
      </c>
      <c r="V113" s="292">
        <v>42</v>
      </c>
      <c r="W113" s="292">
        <v>1</v>
      </c>
      <c r="X113" s="292">
        <v>0</v>
      </c>
      <c r="Y113" s="292">
        <v>0</v>
      </c>
      <c r="Z113" s="292">
        <v>0</v>
      </c>
      <c r="AA113" s="292">
        <v>0</v>
      </c>
      <c r="AB113" s="292">
        <v>0</v>
      </c>
      <c r="AC113" s="292">
        <v>0</v>
      </c>
      <c r="AD113" s="292">
        <v>0</v>
      </c>
      <c r="AE113" s="292">
        <v>0</v>
      </c>
      <c r="AF113" s="292">
        <v>0</v>
      </c>
      <c r="AG113" s="292">
        <v>0</v>
      </c>
      <c r="AH113" s="292">
        <v>0</v>
      </c>
      <c r="AI113" s="292">
        <v>0</v>
      </c>
      <c r="AJ113" s="292">
        <v>290</v>
      </c>
      <c r="AK113" s="292">
        <v>9</v>
      </c>
      <c r="AL113" s="292">
        <v>1</v>
      </c>
      <c r="AM113" s="292">
        <v>14</v>
      </c>
      <c r="AN113" s="292">
        <v>15</v>
      </c>
      <c r="AO113" s="292">
        <v>1</v>
      </c>
      <c r="AP113" s="292">
        <v>12</v>
      </c>
      <c r="AQ113" s="292">
        <v>13</v>
      </c>
      <c r="AR113" s="292">
        <v>0</v>
      </c>
      <c r="AS113" s="292">
        <v>2</v>
      </c>
      <c r="AT113" s="292">
        <v>2</v>
      </c>
      <c r="AU113" s="291">
        <v>15.384615384615385</v>
      </c>
      <c r="AV113" s="292">
        <v>0</v>
      </c>
      <c r="AW113" s="292">
        <v>2</v>
      </c>
      <c r="AX113" s="292">
        <v>0</v>
      </c>
      <c r="AY113" s="292">
        <v>0</v>
      </c>
      <c r="AZ113" s="292">
        <v>0</v>
      </c>
      <c r="BA113" s="291">
        <v>0</v>
      </c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</row>
    <row r="114" spans="1:85" s="287" customFormat="1">
      <c r="A114" s="292">
        <v>91</v>
      </c>
      <c r="B114" s="292" t="s">
        <v>404</v>
      </c>
      <c r="C114" s="292" t="s">
        <v>338</v>
      </c>
      <c r="D114" s="292">
        <v>0</v>
      </c>
      <c r="E114" s="292">
        <v>32</v>
      </c>
      <c r="F114" s="292">
        <v>4</v>
      </c>
      <c r="G114" s="292" t="s">
        <v>150</v>
      </c>
      <c r="H114" s="292">
        <v>29</v>
      </c>
      <c r="I114" s="292">
        <v>1</v>
      </c>
      <c r="J114" s="292">
        <v>32</v>
      </c>
      <c r="K114" s="292">
        <v>1</v>
      </c>
      <c r="L114" s="292">
        <v>32</v>
      </c>
      <c r="M114" s="292">
        <v>1</v>
      </c>
      <c r="N114" s="292">
        <v>34</v>
      </c>
      <c r="O114" s="292">
        <v>1</v>
      </c>
      <c r="P114" s="292">
        <v>28</v>
      </c>
      <c r="Q114" s="292">
        <v>1</v>
      </c>
      <c r="R114" s="292">
        <v>39</v>
      </c>
      <c r="S114" s="292">
        <v>1</v>
      </c>
      <c r="T114" s="292">
        <v>43</v>
      </c>
      <c r="U114" s="292">
        <v>1</v>
      </c>
      <c r="V114" s="292">
        <v>20</v>
      </c>
      <c r="W114" s="292">
        <v>1</v>
      </c>
      <c r="X114" s="292">
        <v>0</v>
      </c>
      <c r="Y114" s="292">
        <v>0</v>
      </c>
      <c r="Z114" s="292">
        <v>0</v>
      </c>
      <c r="AA114" s="292">
        <v>0</v>
      </c>
      <c r="AB114" s="292">
        <v>0</v>
      </c>
      <c r="AC114" s="292">
        <v>0</v>
      </c>
      <c r="AD114" s="292">
        <v>0</v>
      </c>
      <c r="AE114" s="292">
        <v>0</v>
      </c>
      <c r="AF114" s="292">
        <v>0</v>
      </c>
      <c r="AG114" s="292">
        <v>0</v>
      </c>
      <c r="AH114" s="292">
        <v>0</v>
      </c>
      <c r="AI114" s="292">
        <v>0</v>
      </c>
      <c r="AJ114" s="292">
        <v>257</v>
      </c>
      <c r="AK114" s="292">
        <v>8</v>
      </c>
      <c r="AL114" s="292">
        <v>1</v>
      </c>
      <c r="AM114" s="292">
        <v>12</v>
      </c>
      <c r="AN114" s="292">
        <v>13</v>
      </c>
      <c r="AO114" s="292">
        <v>1</v>
      </c>
      <c r="AP114" s="292">
        <v>11</v>
      </c>
      <c r="AQ114" s="292">
        <v>12</v>
      </c>
      <c r="AR114" s="292">
        <v>0</v>
      </c>
      <c r="AS114" s="292">
        <v>1</v>
      </c>
      <c r="AT114" s="292">
        <v>1</v>
      </c>
      <c r="AU114" s="291">
        <v>8.3333333333333321</v>
      </c>
      <c r="AV114" s="292">
        <v>0</v>
      </c>
      <c r="AW114" s="292">
        <v>0</v>
      </c>
      <c r="AX114" s="292">
        <v>0</v>
      </c>
      <c r="AY114" s="292">
        <v>1</v>
      </c>
      <c r="AZ114" s="292">
        <v>2</v>
      </c>
      <c r="BA114" s="291">
        <v>16.666666666666664</v>
      </c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</row>
    <row r="115" spans="1:85" s="287" customFormat="1">
      <c r="A115" s="292">
        <v>92</v>
      </c>
      <c r="B115" s="292" t="s">
        <v>403</v>
      </c>
      <c r="C115" s="292" t="s">
        <v>339</v>
      </c>
      <c r="D115" s="292">
        <v>0</v>
      </c>
      <c r="E115" s="292">
        <v>13</v>
      </c>
      <c r="F115" s="292">
        <v>1</v>
      </c>
      <c r="G115" s="292" t="s">
        <v>150</v>
      </c>
      <c r="H115" s="292">
        <v>22</v>
      </c>
      <c r="I115" s="292">
        <v>1</v>
      </c>
      <c r="J115" s="292">
        <v>26</v>
      </c>
      <c r="K115" s="292">
        <v>1</v>
      </c>
      <c r="L115" s="292">
        <v>24</v>
      </c>
      <c r="M115" s="292">
        <v>1</v>
      </c>
      <c r="N115" s="292">
        <v>58</v>
      </c>
      <c r="O115" s="292">
        <v>2</v>
      </c>
      <c r="P115" s="292">
        <v>34</v>
      </c>
      <c r="Q115" s="292">
        <v>1</v>
      </c>
      <c r="R115" s="292">
        <v>46</v>
      </c>
      <c r="S115" s="292">
        <v>1</v>
      </c>
      <c r="T115" s="292">
        <v>32</v>
      </c>
      <c r="U115" s="292">
        <v>1</v>
      </c>
      <c r="V115" s="292">
        <v>35</v>
      </c>
      <c r="W115" s="292">
        <v>1</v>
      </c>
      <c r="X115" s="292">
        <v>0</v>
      </c>
      <c r="Y115" s="292">
        <v>0</v>
      </c>
      <c r="Z115" s="292">
        <v>0</v>
      </c>
      <c r="AA115" s="292">
        <v>0</v>
      </c>
      <c r="AB115" s="292">
        <v>0</v>
      </c>
      <c r="AC115" s="292">
        <v>0</v>
      </c>
      <c r="AD115" s="292">
        <v>0</v>
      </c>
      <c r="AE115" s="292">
        <v>0</v>
      </c>
      <c r="AF115" s="292">
        <v>0</v>
      </c>
      <c r="AG115" s="292">
        <v>0</v>
      </c>
      <c r="AH115" s="292">
        <v>0</v>
      </c>
      <c r="AI115" s="292">
        <v>0</v>
      </c>
      <c r="AJ115" s="292">
        <v>277</v>
      </c>
      <c r="AK115" s="292">
        <v>9</v>
      </c>
      <c r="AL115" s="292">
        <v>2</v>
      </c>
      <c r="AM115" s="292">
        <v>16</v>
      </c>
      <c r="AN115" s="292">
        <v>18</v>
      </c>
      <c r="AO115" s="292">
        <v>1</v>
      </c>
      <c r="AP115" s="292">
        <v>12</v>
      </c>
      <c r="AQ115" s="292">
        <v>13</v>
      </c>
      <c r="AR115" s="292">
        <v>1</v>
      </c>
      <c r="AS115" s="292">
        <v>4</v>
      </c>
      <c r="AT115" s="292">
        <v>5</v>
      </c>
      <c r="AU115" s="291">
        <v>38.461538461538467</v>
      </c>
      <c r="AV115" s="292">
        <v>2</v>
      </c>
      <c r="AW115" s="292">
        <v>0</v>
      </c>
      <c r="AX115" s="292">
        <v>0</v>
      </c>
      <c r="AY115" s="292">
        <v>0</v>
      </c>
      <c r="AZ115" s="292">
        <v>3</v>
      </c>
      <c r="BA115" s="291">
        <v>23.076923076923077</v>
      </c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</row>
    <row r="116" spans="1:85" s="287" customFormat="1">
      <c r="A116" s="292">
        <v>93</v>
      </c>
      <c r="B116" s="292" t="s">
        <v>402</v>
      </c>
      <c r="C116" s="292" t="s">
        <v>340</v>
      </c>
      <c r="D116" s="292">
        <v>0</v>
      </c>
      <c r="E116" s="292">
        <v>20</v>
      </c>
      <c r="F116" s="292">
        <v>4</v>
      </c>
      <c r="G116" s="292" t="s">
        <v>150</v>
      </c>
      <c r="H116" s="292">
        <v>36</v>
      </c>
      <c r="I116" s="292">
        <v>1</v>
      </c>
      <c r="J116" s="292">
        <v>30</v>
      </c>
      <c r="K116" s="292">
        <v>1</v>
      </c>
      <c r="L116" s="292">
        <v>33</v>
      </c>
      <c r="M116" s="292">
        <v>1</v>
      </c>
      <c r="N116" s="292">
        <v>32</v>
      </c>
      <c r="O116" s="292">
        <v>1</v>
      </c>
      <c r="P116" s="292">
        <v>42</v>
      </c>
      <c r="Q116" s="292">
        <v>1</v>
      </c>
      <c r="R116" s="292">
        <v>48</v>
      </c>
      <c r="S116" s="292">
        <v>1</v>
      </c>
      <c r="T116" s="292">
        <v>39</v>
      </c>
      <c r="U116" s="292">
        <v>1</v>
      </c>
      <c r="V116" s="292">
        <v>38</v>
      </c>
      <c r="W116" s="292">
        <v>1</v>
      </c>
      <c r="X116" s="292">
        <v>0</v>
      </c>
      <c r="Y116" s="292">
        <v>0</v>
      </c>
      <c r="Z116" s="292">
        <v>0</v>
      </c>
      <c r="AA116" s="292">
        <v>0</v>
      </c>
      <c r="AB116" s="292">
        <v>0</v>
      </c>
      <c r="AC116" s="292">
        <v>0</v>
      </c>
      <c r="AD116" s="292">
        <v>0</v>
      </c>
      <c r="AE116" s="292">
        <v>0</v>
      </c>
      <c r="AF116" s="292">
        <v>0</v>
      </c>
      <c r="AG116" s="292">
        <v>0</v>
      </c>
      <c r="AH116" s="292">
        <v>0</v>
      </c>
      <c r="AI116" s="292">
        <v>0</v>
      </c>
      <c r="AJ116" s="292">
        <v>298</v>
      </c>
      <c r="AK116" s="292">
        <v>8</v>
      </c>
      <c r="AL116" s="292">
        <v>1</v>
      </c>
      <c r="AM116" s="292">
        <v>16</v>
      </c>
      <c r="AN116" s="292">
        <v>17</v>
      </c>
      <c r="AO116" s="292">
        <v>1</v>
      </c>
      <c r="AP116" s="292">
        <v>12</v>
      </c>
      <c r="AQ116" s="292">
        <v>13</v>
      </c>
      <c r="AR116" s="292">
        <v>0</v>
      </c>
      <c r="AS116" s="292">
        <v>4</v>
      </c>
      <c r="AT116" s="292">
        <v>4</v>
      </c>
      <c r="AU116" s="291">
        <v>30.76923076923077</v>
      </c>
      <c r="AV116" s="292">
        <v>0</v>
      </c>
      <c r="AW116" s="292">
        <v>0</v>
      </c>
      <c r="AX116" s="292">
        <v>0</v>
      </c>
      <c r="AY116" s="292">
        <v>0</v>
      </c>
      <c r="AZ116" s="292">
        <v>4</v>
      </c>
      <c r="BA116" s="291">
        <v>30.76923076923077</v>
      </c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</row>
    <row r="117" spans="1:85" s="287" customFormat="1">
      <c r="A117" s="292">
        <v>94</v>
      </c>
      <c r="B117" s="292" t="s">
        <v>401</v>
      </c>
      <c r="C117" s="292" t="s">
        <v>338</v>
      </c>
      <c r="D117" s="292">
        <v>0</v>
      </c>
      <c r="E117" s="292">
        <v>9</v>
      </c>
      <c r="F117" s="292">
        <v>4</v>
      </c>
      <c r="G117" s="292" t="s">
        <v>150</v>
      </c>
      <c r="H117" s="292">
        <v>56</v>
      </c>
      <c r="I117" s="292">
        <v>2</v>
      </c>
      <c r="J117" s="292">
        <v>37</v>
      </c>
      <c r="K117" s="292">
        <v>1</v>
      </c>
      <c r="L117" s="292">
        <v>34</v>
      </c>
      <c r="M117" s="292">
        <v>1</v>
      </c>
      <c r="N117" s="292">
        <v>33</v>
      </c>
      <c r="O117" s="292">
        <v>1</v>
      </c>
      <c r="P117" s="292">
        <v>32</v>
      </c>
      <c r="Q117" s="292">
        <v>1</v>
      </c>
      <c r="R117" s="292">
        <v>39</v>
      </c>
      <c r="S117" s="292">
        <v>1</v>
      </c>
      <c r="T117" s="292">
        <v>45</v>
      </c>
      <c r="U117" s="292">
        <v>1</v>
      </c>
      <c r="V117" s="292">
        <v>28</v>
      </c>
      <c r="W117" s="292">
        <v>1</v>
      </c>
      <c r="X117" s="292">
        <v>0</v>
      </c>
      <c r="Y117" s="292">
        <v>0</v>
      </c>
      <c r="Z117" s="292">
        <v>0</v>
      </c>
      <c r="AA117" s="292">
        <v>0</v>
      </c>
      <c r="AB117" s="292">
        <v>0</v>
      </c>
      <c r="AC117" s="292">
        <v>0</v>
      </c>
      <c r="AD117" s="292">
        <v>0</v>
      </c>
      <c r="AE117" s="292">
        <v>0</v>
      </c>
      <c r="AF117" s="292">
        <v>0</v>
      </c>
      <c r="AG117" s="292">
        <v>0</v>
      </c>
      <c r="AH117" s="292">
        <v>0</v>
      </c>
      <c r="AI117" s="292">
        <v>0</v>
      </c>
      <c r="AJ117" s="292">
        <v>304</v>
      </c>
      <c r="AK117" s="292">
        <v>9</v>
      </c>
      <c r="AL117" s="292">
        <v>1</v>
      </c>
      <c r="AM117" s="292">
        <v>20</v>
      </c>
      <c r="AN117" s="292">
        <v>21</v>
      </c>
      <c r="AO117" s="292">
        <v>1</v>
      </c>
      <c r="AP117" s="292">
        <v>13</v>
      </c>
      <c r="AQ117" s="292">
        <v>14</v>
      </c>
      <c r="AR117" s="292">
        <v>0</v>
      </c>
      <c r="AS117" s="292">
        <v>7</v>
      </c>
      <c r="AT117" s="292">
        <v>7</v>
      </c>
      <c r="AU117" s="291">
        <v>50</v>
      </c>
      <c r="AV117" s="292">
        <v>0</v>
      </c>
      <c r="AW117" s="292">
        <v>0</v>
      </c>
      <c r="AX117" s="292">
        <v>0</v>
      </c>
      <c r="AY117" s="292">
        <v>0</v>
      </c>
      <c r="AZ117" s="292">
        <v>7</v>
      </c>
      <c r="BA117" s="291">
        <v>50</v>
      </c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</row>
    <row r="118" spans="1:85" s="287" customFormat="1">
      <c r="A118" s="292">
        <v>97</v>
      </c>
      <c r="B118" s="292" t="s">
        <v>400</v>
      </c>
      <c r="C118" s="292" t="s">
        <v>337</v>
      </c>
      <c r="D118" s="292">
        <v>0</v>
      </c>
      <c r="E118" s="292">
        <v>50</v>
      </c>
      <c r="F118" s="292">
        <v>1</v>
      </c>
      <c r="G118" s="292" t="s">
        <v>150</v>
      </c>
      <c r="H118" s="292">
        <v>55</v>
      </c>
      <c r="I118" s="292">
        <v>2</v>
      </c>
      <c r="J118" s="292">
        <v>66</v>
      </c>
      <c r="K118" s="292">
        <v>2</v>
      </c>
      <c r="L118" s="292">
        <v>65</v>
      </c>
      <c r="M118" s="292">
        <v>2</v>
      </c>
      <c r="N118" s="292">
        <v>62</v>
      </c>
      <c r="O118" s="292">
        <v>2</v>
      </c>
      <c r="P118" s="292">
        <v>78</v>
      </c>
      <c r="Q118" s="292">
        <v>2</v>
      </c>
      <c r="R118" s="292">
        <v>63</v>
      </c>
      <c r="S118" s="292">
        <v>2</v>
      </c>
      <c r="T118" s="292">
        <v>83</v>
      </c>
      <c r="U118" s="292">
        <v>2</v>
      </c>
      <c r="V118" s="292">
        <v>60</v>
      </c>
      <c r="W118" s="292">
        <v>2</v>
      </c>
      <c r="X118" s="292">
        <v>0</v>
      </c>
      <c r="Y118" s="292">
        <v>0</v>
      </c>
      <c r="Z118" s="292">
        <v>0</v>
      </c>
      <c r="AA118" s="292">
        <v>0</v>
      </c>
      <c r="AB118" s="292">
        <v>0</v>
      </c>
      <c r="AC118" s="292">
        <v>0</v>
      </c>
      <c r="AD118" s="292">
        <v>0</v>
      </c>
      <c r="AE118" s="292">
        <v>0</v>
      </c>
      <c r="AF118" s="292">
        <v>0</v>
      </c>
      <c r="AG118" s="292">
        <v>0</v>
      </c>
      <c r="AH118" s="292">
        <v>0</v>
      </c>
      <c r="AI118" s="292">
        <v>0</v>
      </c>
      <c r="AJ118" s="292">
        <v>532</v>
      </c>
      <c r="AK118" s="292">
        <v>16</v>
      </c>
      <c r="AL118" s="292">
        <v>2</v>
      </c>
      <c r="AM118" s="292">
        <v>24</v>
      </c>
      <c r="AN118" s="292">
        <v>26</v>
      </c>
      <c r="AO118" s="292">
        <v>2</v>
      </c>
      <c r="AP118" s="292">
        <v>23</v>
      </c>
      <c r="AQ118" s="292">
        <v>25</v>
      </c>
      <c r="AR118" s="292">
        <v>0</v>
      </c>
      <c r="AS118" s="292">
        <v>1</v>
      </c>
      <c r="AT118" s="292">
        <v>1</v>
      </c>
      <c r="AU118" s="291">
        <v>4</v>
      </c>
      <c r="AV118" s="292">
        <v>0</v>
      </c>
      <c r="AW118" s="292">
        <v>0</v>
      </c>
      <c r="AX118" s="292">
        <v>0</v>
      </c>
      <c r="AY118" s="292">
        <v>1</v>
      </c>
      <c r="AZ118" s="292">
        <v>2</v>
      </c>
      <c r="BA118" s="291">
        <v>8</v>
      </c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</row>
    <row r="119" spans="1:85" s="287" customFormat="1">
      <c r="A119" s="292">
        <v>98</v>
      </c>
      <c r="B119" s="292" t="s">
        <v>399</v>
      </c>
      <c r="C119" s="292" t="s">
        <v>337</v>
      </c>
      <c r="D119" s="292">
        <v>0</v>
      </c>
      <c r="E119" s="292">
        <v>28</v>
      </c>
      <c r="F119" s="292">
        <v>4</v>
      </c>
      <c r="G119" s="292" t="s">
        <v>150</v>
      </c>
      <c r="H119" s="292">
        <v>67</v>
      </c>
      <c r="I119" s="292">
        <v>2</v>
      </c>
      <c r="J119" s="292">
        <v>49</v>
      </c>
      <c r="K119" s="292">
        <v>2</v>
      </c>
      <c r="L119" s="292">
        <v>48</v>
      </c>
      <c r="M119" s="292">
        <v>1</v>
      </c>
      <c r="N119" s="292">
        <v>75</v>
      </c>
      <c r="O119" s="292">
        <v>2</v>
      </c>
      <c r="P119" s="292">
        <v>67</v>
      </c>
      <c r="Q119" s="292">
        <v>2</v>
      </c>
      <c r="R119" s="292">
        <v>73</v>
      </c>
      <c r="S119" s="292">
        <v>2</v>
      </c>
      <c r="T119" s="292">
        <v>60</v>
      </c>
      <c r="U119" s="292">
        <v>2</v>
      </c>
      <c r="V119" s="292">
        <v>65</v>
      </c>
      <c r="W119" s="292">
        <v>2</v>
      </c>
      <c r="X119" s="292">
        <v>0</v>
      </c>
      <c r="Y119" s="292">
        <v>0</v>
      </c>
      <c r="Z119" s="292">
        <v>0</v>
      </c>
      <c r="AA119" s="292">
        <v>0</v>
      </c>
      <c r="AB119" s="292">
        <v>0</v>
      </c>
      <c r="AC119" s="292">
        <v>0</v>
      </c>
      <c r="AD119" s="292">
        <v>0</v>
      </c>
      <c r="AE119" s="292">
        <v>0</v>
      </c>
      <c r="AF119" s="292">
        <v>0</v>
      </c>
      <c r="AG119" s="292">
        <v>0</v>
      </c>
      <c r="AH119" s="292">
        <v>0</v>
      </c>
      <c r="AI119" s="292">
        <v>0</v>
      </c>
      <c r="AJ119" s="292">
        <v>504</v>
      </c>
      <c r="AK119" s="292">
        <v>15</v>
      </c>
      <c r="AL119" s="292">
        <v>2</v>
      </c>
      <c r="AM119" s="292">
        <v>24</v>
      </c>
      <c r="AN119" s="292">
        <v>26</v>
      </c>
      <c r="AO119" s="292">
        <v>2</v>
      </c>
      <c r="AP119" s="292">
        <v>21</v>
      </c>
      <c r="AQ119" s="292">
        <v>23</v>
      </c>
      <c r="AR119" s="292">
        <v>0</v>
      </c>
      <c r="AS119" s="292">
        <v>3</v>
      </c>
      <c r="AT119" s="292">
        <v>3</v>
      </c>
      <c r="AU119" s="291">
        <v>13.043478260869565</v>
      </c>
      <c r="AV119" s="292">
        <v>0</v>
      </c>
      <c r="AW119" s="292">
        <v>0</v>
      </c>
      <c r="AX119" s="292">
        <v>0</v>
      </c>
      <c r="AY119" s="292">
        <v>0</v>
      </c>
      <c r="AZ119" s="292">
        <v>3</v>
      </c>
      <c r="BA119" s="291">
        <v>13.043478260869565</v>
      </c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</row>
    <row r="120" spans="1:85" s="287" customFormat="1">
      <c r="A120" s="292">
        <v>99</v>
      </c>
      <c r="B120" s="292" t="s">
        <v>398</v>
      </c>
      <c r="C120" s="292" t="s">
        <v>339</v>
      </c>
      <c r="D120" s="292">
        <v>0</v>
      </c>
      <c r="E120" s="292">
        <v>2</v>
      </c>
      <c r="F120" s="292">
        <v>1</v>
      </c>
      <c r="G120" s="292" t="s">
        <v>150</v>
      </c>
      <c r="H120" s="292">
        <v>32</v>
      </c>
      <c r="I120" s="292">
        <v>1</v>
      </c>
      <c r="J120" s="292">
        <v>38</v>
      </c>
      <c r="K120" s="292">
        <v>1</v>
      </c>
      <c r="L120" s="292">
        <v>94</v>
      </c>
      <c r="M120" s="292">
        <v>3</v>
      </c>
      <c r="N120" s="292">
        <v>87</v>
      </c>
      <c r="O120" s="292">
        <v>2</v>
      </c>
      <c r="P120" s="292">
        <v>98</v>
      </c>
      <c r="Q120" s="292">
        <v>3</v>
      </c>
      <c r="R120" s="292">
        <v>101</v>
      </c>
      <c r="S120" s="292">
        <v>3</v>
      </c>
      <c r="T120" s="292">
        <v>104</v>
      </c>
      <c r="U120" s="292">
        <v>3</v>
      </c>
      <c r="V120" s="292">
        <v>134</v>
      </c>
      <c r="W120" s="292">
        <v>4</v>
      </c>
      <c r="X120" s="292">
        <v>0</v>
      </c>
      <c r="Y120" s="292">
        <v>0</v>
      </c>
      <c r="Z120" s="292">
        <v>0</v>
      </c>
      <c r="AA120" s="292">
        <v>0</v>
      </c>
      <c r="AB120" s="292">
        <v>0</v>
      </c>
      <c r="AC120" s="292">
        <v>0</v>
      </c>
      <c r="AD120" s="292">
        <v>0</v>
      </c>
      <c r="AE120" s="292">
        <v>0</v>
      </c>
      <c r="AF120" s="292">
        <v>0</v>
      </c>
      <c r="AG120" s="292">
        <v>0</v>
      </c>
      <c r="AH120" s="292">
        <v>0</v>
      </c>
      <c r="AI120" s="292">
        <v>0</v>
      </c>
      <c r="AJ120" s="292">
        <v>688</v>
      </c>
      <c r="AK120" s="292">
        <v>20</v>
      </c>
      <c r="AL120" s="292">
        <v>3</v>
      </c>
      <c r="AM120" s="292">
        <v>35</v>
      </c>
      <c r="AN120" s="292">
        <v>38</v>
      </c>
      <c r="AO120" s="292">
        <v>2</v>
      </c>
      <c r="AP120" s="292">
        <v>29</v>
      </c>
      <c r="AQ120" s="292">
        <v>31</v>
      </c>
      <c r="AR120" s="292">
        <v>1</v>
      </c>
      <c r="AS120" s="292">
        <v>6</v>
      </c>
      <c r="AT120" s="292">
        <v>7</v>
      </c>
      <c r="AU120" s="291">
        <v>22.58064516129032</v>
      </c>
      <c r="AV120" s="292">
        <v>0</v>
      </c>
      <c r="AW120" s="292">
        <v>1</v>
      </c>
      <c r="AX120" s="292">
        <v>0</v>
      </c>
      <c r="AY120" s="292">
        <v>0</v>
      </c>
      <c r="AZ120" s="292">
        <v>6</v>
      </c>
      <c r="BA120" s="291">
        <v>19.35483870967742</v>
      </c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</row>
    <row r="121" spans="1:85" s="287" customFormat="1">
      <c r="A121" s="292">
        <v>100</v>
      </c>
      <c r="B121" s="292" t="s">
        <v>397</v>
      </c>
      <c r="C121" s="292" t="s">
        <v>339</v>
      </c>
      <c r="D121" s="292">
        <v>0</v>
      </c>
      <c r="E121" s="292">
        <v>33</v>
      </c>
      <c r="F121" s="292">
        <v>4</v>
      </c>
      <c r="G121" s="292" t="s">
        <v>150</v>
      </c>
      <c r="H121" s="292">
        <v>19</v>
      </c>
      <c r="I121" s="292">
        <v>1</v>
      </c>
      <c r="J121" s="292">
        <v>9</v>
      </c>
      <c r="K121" s="292">
        <v>1</v>
      </c>
      <c r="L121" s="292">
        <v>15</v>
      </c>
      <c r="M121" s="292">
        <v>1</v>
      </c>
      <c r="N121" s="292">
        <v>10</v>
      </c>
      <c r="O121" s="292">
        <v>1</v>
      </c>
      <c r="P121" s="292">
        <v>13</v>
      </c>
      <c r="Q121" s="292">
        <v>1</v>
      </c>
      <c r="R121" s="292">
        <v>18</v>
      </c>
      <c r="S121" s="292">
        <v>1</v>
      </c>
      <c r="T121" s="292">
        <v>6</v>
      </c>
      <c r="U121" s="292">
        <v>1</v>
      </c>
      <c r="V121" s="292">
        <v>15</v>
      </c>
      <c r="W121" s="292">
        <v>1</v>
      </c>
      <c r="X121" s="292">
        <v>6</v>
      </c>
      <c r="Y121" s="292">
        <v>1</v>
      </c>
      <c r="Z121" s="292">
        <v>5</v>
      </c>
      <c r="AA121" s="292">
        <v>1</v>
      </c>
      <c r="AB121" s="292">
        <v>2</v>
      </c>
      <c r="AC121" s="292">
        <v>1</v>
      </c>
      <c r="AD121" s="292">
        <v>0</v>
      </c>
      <c r="AE121" s="292">
        <v>0</v>
      </c>
      <c r="AF121" s="292">
        <v>0</v>
      </c>
      <c r="AG121" s="292">
        <v>0</v>
      </c>
      <c r="AH121" s="292">
        <v>0</v>
      </c>
      <c r="AI121" s="292">
        <v>0</v>
      </c>
      <c r="AJ121" s="292">
        <v>118</v>
      </c>
      <c r="AK121" s="292">
        <v>11</v>
      </c>
      <c r="AL121" s="292">
        <v>1</v>
      </c>
      <c r="AM121" s="292">
        <v>16</v>
      </c>
      <c r="AN121" s="292">
        <v>17</v>
      </c>
      <c r="AO121" s="292">
        <v>1</v>
      </c>
      <c r="AP121" s="292">
        <v>12</v>
      </c>
      <c r="AQ121" s="292">
        <v>13</v>
      </c>
      <c r="AR121" s="292">
        <v>0</v>
      </c>
      <c r="AS121" s="292">
        <v>4</v>
      </c>
      <c r="AT121" s="292">
        <v>4</v>
      </c>
      <c r="AU121" s="291">
        <v>30.76923076923077</v>
      </c>
      <c r="AV121" s="292">
        <v>0</v>
      </c>
      <c r="AW121" s="292">
        <v>0</v>
      </c>
      <c r="AX121" s="292">
        <v>0</v>
      </c>
      <c r="AY121" s="292">
        <v>1</v>
      </c>
      <c r="AZ121" s="292">
        <v>5</v>
      </c>
      <c r="BA121" s="291">
        <v>38.461538461538467</v>
      </c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</row>
    <row r="122" spans="1:85" s="287" customFormat="1">
      <c r="A122" s="292">
        <v>101</v>
      </c>
      <c r="B122" s="292" t="s">
        <v>396</v>
      </c>
      <c r="C122" s="292" t="s">
        <v>336</v>
      </c>
      <c r="D122" s="292">
        <v>0</v>
      </c>
      <c r="E122" s="292">
        <v>25</v>
      </c>
      <c r="F122" s="292">
        <v>1</v>
      </c>
      <c r="G122" s="292" t="s">
        <v>150</v>
      </c>
      <c r="H122" s="292">
        <v>0</v>
      </c>
      <c r="I122" s="292">
        <v>0</v>
      </c>
      <c r="J122" s="292">
        <v>0</v>
      </c>
      <c r="K122" s="292">
        <v>0</v>
      </c>
      <c r="L122" s="292">
        <v>10</v>
      </c>
      <c r="M122" s="292">
        <v>1</v>
      </c>
      <c r="N122" s="292">
        <v>20</v>
      </c>
      <c r="O122" s="292">
        <v>1</v>
      </c>
      <c r="P122" s="292">
        <v>20</v>
      </c>
      <c r="Q122" s="292">
        <v>1</v>
      </c>
      <c r="R122" s="292">
        <v>22</v>
      </c>
      <c r="S122" s="292">
        <v>1</v>
      </c>
      <c r="T122" s="292">
        <v>15</v>
      </c>
      <c r="U122" s="292">
        <v>1</v>
      </c>
      <c r="V122" s="292">
        <v>15</v>
      </c>
      <c r="W122" s="292">
        <v>1</v>
      </c>
      <c r="X122" s="292">
        <v>0</v>
      </c>
      <c r="Y122" s="292">
        <v>0</v>
      </c>
      <c r="Z122" s="292">
        <v>5</v>
      </c>
      <c r="AA122" s="292">
        <v>1</v>
      </c>
      <c r="AB122" s="292">
        <v>10</v>
      </c>
      <c r="AC122" s="292">
        <v>1</v>
      </c>
      <c r="AD122" s="292">
        <v>0</v>
      </c>
      <c r="AE122" s="292">
        <v>0</v>
      </c>
      <c r="AF122" s="292">
        <v>0</v>
      </c>
      <c r="AG122" s="292">
        <v>0</v>
      </c>
      <c r="AH122" s="292">
        <v>0</v>
      </c>
      <c r="AI122" s="292">
        <v>0</v>
      </c>
      <c r="AJ122" s="292">
        <v>117</v>
      </c>
      <c r="AK122" s="292">
        <v>8</v>
      </c>
      <c r="AL122" s="292">
        <v>1</v>
      </c>
      <c r="AM122" s="292">
        <v>14</v>
      </c>
      <c r="AN122" s="292">
        <v>15</v>
      </c>
      <c r="AO122" s="292">
        <v>1</v>
      </c>
      <c r="AP122" s="292">
        <v>10</v>
      </c>
      <c r="AQ122" s="292">
        <v>11</v>
      </c>
      <c r="AR122" s="292">
        <v>0</v>
      </c>
      <c r="AS122" s="292">
        <v>4</v>
      </c>
      <c r="AT122" s="292">
        <v>4</v>
      </c>
      <c r="AU122" s="291">
        <v>36.363636363636367</v>
      </c>
      <c r="AV122" s="292">
        <v>0</v>
      </c>
      <c r="AW122" s="292">
        <v>0</v>
      </c>
      <c r="AX122" s="292">
        <v>1</v>
      </c>
      <c r="AY122" s="292">
        <v>0</v>
      </c>
      <c r="AZ122" s="292">
        <v>5</v>
      </c>
      <c r="BA122" s="291">
        <v>45.454545454545453</v>
      </c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  <c r="CF122" s="288"/>
      <c r="CG122" s="288"/>
    </row>
    <row r="123" spans="1:85" s="287" customFormat="1">
      <c r="A123" s="292">
        <v>102</v>
      </c>
      <c r="B123" s="292" t="s">
        <v>395</v>
      </c>
      <c r="C123" s="292" t="s">
        <v>341</v>
      </c>
      <c r="D123" s="292">
        <v>0</v>
      </c>
      <c r="E123" s="292">
        <v>30</v>
      </c>
      <c r="F123" s="292">
        <v>4</v>
      </c>
      <c r="G123" s="292" t="s">
        <v>150</v>
      </c>
      <c r="H123" s="292">
        <v>5</v>
      </c>
      <c r="I123" s="292">
        <v>1</v>
      </c>
      <c r="J123" s="292">
        <v>10</v>
      </c>
      <c r="K123" s="292">
        <v>1</v>
      </c>
      <c r="L123" s="292">
        <v>10</v>
      </c>
      <c r="M123" s="292">
        <v>1</v>
      </c>
      <c r="N123" s="292">
        <v>15</v>
      </c>
      <c r="O123" s="292">
        <v>1</v>
      </c>
      <c r="P123" s="292">
        <v>17</v>
      </c>
      <c r="Q123" s="292">
        <v>1</v>
      </c>
      <c r="R123" s="292">
        <v>14</v>
      </c>
      <c r="S123" s="292">
        <v>1</v>
      </c>
      <c r="T123" s="292">
        <v>11</v>
      </c>
      <c r="U123" s="292">
        <v>1</v>
      </c>
      <c r="V123" s="292">
        <v>15</v>
      </c>
      <c r="W123" s="292">
        <v>1</v>
      </c>
      <c r="X123" s="292">
        <v>11</v>
      </c>
      <c r="Y123" s="292">
        <v>1</v>
      </c>
      <c r="Z123" s="292">
        <v>12</v>
      </c>
      <c r="AA123" s="292">
        <v>1</v>
      </c>
      <c r="AB123" s="292">
        <v>16</v>
      </c>
      <c r="AC123" s="292">
        <v>1</v>
      </c>
      <c r="AD123" s="292">
        <v>0</v>
      </c>
      <c r="AE123" s="292">
        <v>0</v>
      </c>
      <c r="AF123" s="292">
        <v>0</v>
      </c>
      <c r="AG123" s="292">
        <v>0</v>
      </c>
      <c r="AH123" s="292">
        <v>0</v>
      </c>
      <c r="AI123" s="292">
        <v>0</v>
      </c>
      <c r="AJ123" s="292">
        <v>136</v>
      </c>
      <c r="AK123" s="292">
        <v>11</v>
      </c>
      <c r="AL123" s="292">
        <v>1</v>
      </c>
      <c r="AM123" s="292">
        <v>14</v>
      </c>
      <c r="AN123" s="292">
        <v>15</v>
      </c>
      <c r="AO123" s="292">
        <v>1</v>
      </c>
      <c r="AP123" s="292">
        <v>14</v>
      </c>
      <c r="AQ123" s="292">
        <v>15</v>
      </c>
      <c r="AR123" s="292">
        <v>0</v>
      </c>
      <c r="AS123" s="292">
        <v>0</v>
      </c>
      <c r="AT123" s="292">
        <v>0</v>
      </c>
      <c r="AU123" s="291">
        <v>0</v>
      </c>
      <c r="AV123" s="292">
        <v>0</v>
      </c>
      <c r="AW123" s="292">
        <v>1</v>
      </c>
      <c r="AX123" s="292">
        <v>0</v>
      </c>
      <c r="AY123" s="292">
        <v>0</v>
      </c>
      <c r="AZ123" s="292">
        <v>-1</v>
      </c>
      <c r="BA123" s="291">
        <v>-6.666666666666667</v>
      </c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  <c r="CF123" s="288"/>
      <c r="CG123" s="288"/>
    </row>
    <row r="125" spans="1:85" s="287" customFormat="1">
      <c r="A125" s="292">
        <v>106</v>
      </c>
      <c r="B125" s="292" t="s">
        <v>394</v>
      </c>
      <c r="C125" s="292" t="s">
        <v>336</v>
      </c>
      <c r="D125" s="292">
        <v>0</v>
      </c>
      <c r="E125" s="292">
        <v>27</v>
      </c>
      <c r="F125" s="292">
        <v>4</v>
      </c>
      <c r="G125" s="292" t="s">
        <v>150</v>
      </c>
      <c r="H125" s="292">
        <v>17</v>
      </c>
      <c r="I125" s="292">
        <v>1</v>
      </c>
      <c r="J125" s="292">
        <v>16</v>
      </c>
      <c r="K125" s="292">
        <v>1</v>
      </c>
      <c r="L125" s="292">
        <v>23</v>
      </c>
      <c r="M125" s="292">
        <v>1</v>
      </c>
      <c r="N125" s="292">
        <v>26</v>
      </c>
      <c r="O125" s="292">
        <v>1</v>
      </c>
      <c r="P125" s="292">
        <v>22</v>
      </c>
      <c r="Q125" s="292">
        <v>1</v>
      </c>
      <c r="R125" s="292">
        <v>16</v>
      </c>
      <c r="S125" s="292">
        <v>1</v>
      </c>
      <c r="T125" s="292">
        <v>35</v>
      </c>
      <c r="U125" s="292">
        <v>1</v>
      </c>
      <c r="V125" s="292">
        <v>19</v>
      </c>
      <c r="W125" s="292">
        <v>1</v>
      </c>
      <c r="X125" s="292">
        <v>8</v>
      </c>
      <c r="Y125" s="292">
        <v>1</v>
      </c>
      <c r="Z125" s="292">
        <v>14</v>
      </c>
      <c r="AA125" s="292">
        <v>1</v>
      </c>
      <c r="AB125" s="292">
        <v>14</v>
      </c>
      <c r="AC125" s="292">
        <v>1</v>
      </c>
      <c r="AD125" s="292">
        <v>0</v>
      </c>
      <c r="AE125" s="292">
        <v>0</v>
      </c>
      <c r="AF125" s="292">
        <v>0</v>
      </c>
      <c r="AG125" s="292">
        <v>0</v>
      </c>
      <c r="AH125" s="292">
        <v>0</v>
      </c>
      <c r="AI125" s="292">
        <v>0</v>
      </c>
      <c r="AJ125" s="292">
        <v>210</v>
      </c>
      <c r="AK125" s="292">
        <v>11</v>
      </c>
      <c r="AL125" s="292">
        <v>1</v>
      </c>
      <c r="AM125" s="292">
        <v>16</v>
      </c>
      <c r="AN125" s="292">
        <v>17</v>
      </c>
      <c r="AO125" s="292">
        <v>1</v>
      </c>
      <c r="AP125" s="292">
        <v>15</v>
      </c>
      <c r="AQ125" s="292">
        <v>16</v>
      </c>
      <c r="AR125" s="292">
        <v>0</v>
      </c>
      <c r="AS125" s="292">
        <v>1</v>
      </c>
      <c r="AT125" s="292">
        <v>1</v>
      </c>
      <c r="AU125" s="291">
        <v>6.25</v>
      </c>
      <c r="AV125" s="292">
        <v>0</v>
      </c>
      <c r="AW125" s="292">
        <v>1</v>
      </c>
      <c r="AX125" s="292">
        <v>0</v>
      </c>
      <c r="AY125" s="292">
        <v>0</v>
      </c>
      <c r="AZ125" s="292">
        <v>0</v>
      </c>
      <c r="BA125" s="291">
        <v>0</v>
      </c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</row>
    <row r="126" spans="1:85" s="287" customFormat="1">
      <c r="A126" s="292">
        <v>108</v>
      </c>
      <c r="B126" s="292" t="s">
        <v>393</v>
      </c>
      <c r="C126" s="292" t="s">
        <v>337</v>
      </c>
      <c r="D126" s="292">
        <v>0</v>
      </c>
      <c r="E126" s="292">
        <v>42</v>
      </c>
      <c r="F126" s="292">
        <v>4</v>
      </c>
      <c r="G126" s="292" t="s">
        <v>150</v>
      </c>
      <c r="H126" s="292">
        <v>14</v>
      </c>
      <c r="I126" s="292">
        <v>1</v>
      </c>
      <c r="J126" s="292">
        <v>22</v>
      </c>
      <c r="K126" s="292">
        <v>1</v>
      </c>
      <c r="L126" s="292">
        <v>19</v>
      </c>
      <c r="M126" s="292">
        <v>1</v>
      </c>
      <c r="N126" s="292">
        <v>23</v>
      </c>
      <c r="O126" s="292">
        <v>1</v>
      </c>
      <c r="P126" s="292">
        <v>17</v>
      </c>
      <c r="Q126" s="292">
        <v>1</v>
      </c>
      <c r="R126" s="292">
        <v>27</v>
      </c>
      <c r="S126" s="292">
        <v>1</v>
      </c>
      <c r="T126" s="292">
        <v>18</v>
      </c>
      <c r="U126" s="292">
        <v>1</v>
      </c>
      <c r="V126" s="292">
        <v>17</v>
      </c>
      <c r="W126" s="292">
        <v>1</v>
      </c>
      <c r="X126" s="292">
        <v>28</v>
      </c>
      <c r="Y126" s="292">
        <v>1</v>
      </c>
      <c r="Z126" s="292">
        <v>22</v>
      </c>
      <c r="AA126" s="292">
        <v>1</v>
      </c>
      <c r="AB126" s="292">
        <v>27</v>
      </c>
      <c r="AC126" s="292">
        <v>1</v>
      </c>
      <c r="AD126" s="292">
        <v>0</v>
      </c>
      <c r="AE126" s="292">
        <v>0</v>
      </c>
      <c r="AF126" s="292">
        <v>0</v>
      </c>
      <c r="AG126" s="292">
        <v>0</v>
      </c>
      <c r="AH126" s="292">
        <v>0</v>
      </c>
      <c r="AI126" s="292">
        <v>0</v>
      </c>
      <c r="AJ126" s="292">
        <v>234</v>
      </c>
      <c r="AK126" s="292">
        <v>11</v>
      </c>
      <c r="AL126" s="292">
        <v>1</v>
      </c>
      <c r="AM126" s="292">
        <v>16</v>
      </c>
      <c r="AN126" s="292">
        <v>17</v>
      </c>
      <c r="AO126" s="292">
        <v>1</v>
      </c>
      <c r="AP126" s="292">
        <v>15</v>
      </c>
      <c r="AQ126" s="292">
        <v>16</v>
      </c>
      <c r="AR126" s="292">
        <v>0</v>
      </c>
      <c r="AS126" s="292">
        <v>1</v>
      </c>
      <c r="AT126" s="292">
        <v>1</v>
      </c>
      <c r="AU126" s="291">
        <v>6.25</v>
      </c>
      <c r="AV126" s="292">
        <v>0</v>
      </c>
      <c r="AW126" s="292">
        <v>0</v>
      </c>
      <c r="AX126" s="292">
        <v>0</v>
      </c>
      <c r="AY126" s="292">
        <v>0</v>
      </c>
      <c r="AZ126" s="292">
        <v>1</v>
      </c>
      <c r="BA126" s="291">
        <v>6.25</v>
      </c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  <c r="CF126" s="288"/>
      <c r="CG126" s="288"/>
    </row>
    <row r="127" spans="1:85" s="287" customFormat="1">
      <c r="A127" s="292">
        <v>109</v>
      </c>
      <c r="B127" s="292" t="s">
        <v>392</v>
      </c>
      <c r="C127" s="292" t="s">
        <v>337</v>
      </c>
      <c r="D127" s="292">
        <v>0</v>
      </c>
      <c r="E127" s="292">
        <v>43</v>
      </c>
      <c r="F127" s="292">
        <v>4</v>
      </c>
      <c r="G127" s="292" t="s">
        <v>150</v>
      </c>
      <c r="H127" s="292">
        <v>12</v>
      </c>
      <c r="I127" s="292">
        <v>1</v>
      </c>
      <c r="J127" s="292">
        <v>11</v>
      </c>
      <c r="K127" s="292">
        <v>1</v>
      </c>
      <c r="L127" s="292">
        <v>16</v>
      </c>
      <c r="M127" s="292">
        <v>1</v>
      </c>
      <c r="N127" s="292">
        <v>18</v>
      </c>
      <c r="O127" s="292">
        <v>1</v>
      </c>
      <c r="P127" s="292">
        <v>28</v>
      </c>
      <c r="Q127" s="292">
        <v>1</v>
      </c>
      <c r="R127" s="292">
        <v>28</v>
      </c>
      <c r="S127" s="292">
        <v>1</v>
      </c>
      <c r="T127" s="292">
        <v>34</v>
      </c>
      <c r="U127" s="292">
        <v>1</v>
      </c>
      <c r="V127" s="292">
        <v>17</v>
      </c>
      <c r="W127" s="292">
        <v>1</v>
      </c>
      <c r="X127" s="292">
        <v>7</v>
      </c>
      <c r="Y127" s="292">
        <v>1</v>
      </c>
      <c r="Z127" s="292">
        <v>12</v>
      </c>
      <c r="AA127" s="292">
        <v>1</v>
      </c>
      <c r="AB127" s="292">
        <v>7</v>
      </c>
      <c r="AC127" s="292">
        <v>1</v>
      </c>
      <c r="AD127" s="292">
        <v>0</v>
      </c>
      <c r="AE127" s="292">
        <v>0</v>
      </c>
      <c r="AF127" s="292">
        <v>0</v>
      </c>
      <c r="AG127" s="292">
        <v>0</v>
      </c>
      <c r="AH127" s="292">
        <v>0</v>
      </c>
      <c r="AI127" s="292">
        <v>0</v>
      </c>
      <c r="AJ127" s="292">
        <v>190</v>
      </c>
      <c r="AK127" s="292">
        <v>11</v>
      </c>
      <c r="AL127" s="292">
        <v>1</v>
      </c>
      <c r="AM127" s="292">
        <v>16</v>
      </c>
      <c r="AN127" s="292">
        <v>17</v>
      </c>
      <c r="AO127" s="292">
        <v>1</v>
      </c>
      <c r="AP127" s="292">
        <v>15</v>
      </c>
      <c r="AQ127" s="292">
        <v>16</v>
      </c>
      <c r="AR127" s="292">
        <v>0</v>
      </c>
      <c r="AS127" s="292">
        <v>1</v>
      </c>
      <c r="AT127" s="292">
        <v>1</v>
      </c>
      <c r="AU127" s="291">
        <v>6.25</v>
      </c>
      <c r="AV127" s="292">
        <v>0</v>
      </c>
      <c r="AW127" s="292">
        <v>0</v>
      </c>
      <c r="AX127" s="292">
        <v>0</v>
      </c>
      <c r="AY127" s="292">
        <v>0</v>
      </c>
      <c r="AZ127" s="292">
        <v>1</v>
      </c>
      <c r="BA127" s="291">
        <v>6.25</v>
      </c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</row>
    <row r="129" spans="1:85" s="287" customFormat="1">
      <c r="A129" s="292">
        <v>111</v>
      </c>
      <c r="B129" s="292" t="s">
        <v>391</v>
      </c>
      <c r="C129" s="292" t="s">
        <v>340</v>
      </c>
      <c r="D129" s="292">
        <v>0</v>
      </c>
      <c r="E129" s="292">
        <v>15</v>
      </c>
      <c r="F129" s="292">
        <v>4</v>
      </c>
      <c r="G129" s="292" t="s">
        <v>150</v>
      </c>
      <c r="H129" s="292">
        <v>26</v>
      </c>
      <c r="I129" s="292">
        <v>1</v>
      </c>
      <c r="J129" s="292">
        <v>21</v>
      </c>
      <c r="K129" s="292">
        <v>1</v>
      </c>
      <c r="L129" s="292">
        <v>14</v>
      </c>
      <c r="M129" s="292">
        <v>1</v>
      </c>
      <c r="N129" s="292">
        <v>16</v>
      </c>
      <c r="O129" s="292">
        <v>1</v>
      </c>
      <c r="P129" s="292">
        <v>17</v>
      </c>
      <c r="Q129" s="292">
        <v>1</v>
      </c>
      <c r="R129" s="292">
        <v>17</v>
      </c>
      <c r="S129" s="292">
        <v>1</v>
      </c>
      <c r="T129" s="292">
        <v>15</v>
      </c>
      <c r="U129" s="292">
        <v>1</v>
      </c>
      <c r="V129" s="292">
        <v>24</v>
      </c>
      <c r="W129" s="292">
        <v>1</v>
      </c>
      <c r="X129" s="292">
        <v>14</v>
      </c>
      <c r="Y129" s="292">
        <v>1</v>
      </c>
      <c r="Z129" s="292">
        <v>0</v>
      </c>
      <c r="AA129" s="292">
        <v>0</v>
      </c>
      <c r="AB129" s="292">
        <v>0</v>
      </c>
      <c r="AC129" s="292">
        <v>0</v>
      </c>
      <c r="AD129" s="292">
        <v>0</v>
      </c>
      <c r="AE129" s="292">
        <v>0</v>
      </c>
      <c r="AF129" s="292">
        <v>0</v>
      </c>
      <c r="AG129" s="292">
        <v>0</v>
      </c>
      <c r="AH129" s="292">
        <v>0</v>
      </c>
      <c r="AI129" s="292">
        <v>0</v>
      </c>
      <c r="AJ129" s="292">
        <v>164</v>
      </c>
      <c r="AK129" s="292">
        <v>9</v>
      </c>
      <c r="AL129" s="292">
        <v>1</v>
      </c>
      <c r="AM129" s="292">
        <v>14</v>
      </c>
      <c r="AN129" s="292">
        <v>15</v>
      </c>
      <c r="AO129" s="292">
        <v>1</v>
      </c>
      <c r="AP129" s="292">
        <v>11</v>
      </c>
      <c r="AQ129" s="292">
        <v>12</v>
      </c>
      <c r="AR129" s="292">
        <v>0</v>
      </c>
      <c r="AS129" s="292">
        <v>3</v>
      </c>
      <c r="AT129" s="292">
        <v>3</v>
      </c>
      <c r="AU129" s="291">
        <v>25</v>
      </c>
      <c r="AV129" s="292">
        <v>0</v>
      </c>
      <c r="AW129" s="292">
        <v>0</v>
      </c>
      <c r="AX129" s="292">
        <v>0</v>
      </c>
      <c r="AY129" s="292">
        <v>0</v>
      </c>
      <c r="AZ129" s="292">
        <v>3</v>
      </c>
      <c r="BA129" s="291">
        <v>25</v>
      </c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</row>
    <row r="130" spans="1:85" s="287" customFormat="1">
      <c r="A130" s="292">
        <v>113</v>
      </c>
      <c r="B130" s="292" t="s">
        <v>390</v>
      </c>
      <c r="C130" s="292" t="s">
        <v>340</v>
      </c>
      <c r="D130" s="292">
        <v>0</v>
      </c>
      <c r="E130" s="292">
        <v>12</v>
      </c>
      <c r="F130" s="292">
        <v>4</v>
      </c>
      <c r="G130" s="292" t="s">
        <v>150</v>
      </c>
      <c r="H130" s="292">
        <v>48</v>
      </c>
      <c r="I130" s="292">
        <v>2</v>
      </c>
      <c r="J130" s="292">
        <v>55</v>
      </c>
      <c r="K130" s="292">
        <v>2</v>
      </c>
      <c r="L130" s="292">
        <v>56</v>
      </c>
      <c r="M130" s="292">
        <v>2</v>
      </c>
      <c r="N130" s="292">
        <v>44</v>
      </c>
      <c r="O130" s="292">
        <v>1</v>
      </c>
      <c r="P130" s="292">
        <v>39</v>
      </c>
      <c r="Q130" s="292">
        <v>1</v>
      </c>
      <c r="R130" s="292">
        <v>53</v>
      </c>
      <c r="S130" s="292">
        <v>2</v>
      </c>
      <c r="T130" s="292">
        <v>43</v>
      </c>
      <c r="U130" s="292">
        <v>1</v>
      </c>
      <c r="V130" s="292">
        <v>45</v>
      </c>
      <c r="W130" s="292">
        <v>1</v>
      </c>
      <c r="X130" s="292">
        <v>29</v>
      </c>
      <c r="Y130" s="292">
        <v>1</v>
      </c>
      <c r="Z130" s="292">
        <v>21</v>
      </c>
      <c r="AA130" s="292">
        <v>1</v>
      </c>
      <c r="AB130" s="292">
        <v>6</v>
      </c>
      <c r="AC130" s="292">
        <v>1</v>
      </c>
      <c r="AD130" s="292">
        <v>0</v>
      </c>
      <c r="AE130" s="292">
        <v>0</v>
      </c>
      <c r="AF130" s="292">
        <v>0</v>
      </c>
      <c r="AG130" s="292">
        <v>0</v>
      </c>
      <c r="AH130" s="292">
        <v>0</v>
      </c>
      <c r="AI130" s="292">
        <v>0</v>
      </c>
      <c r="AJ130" s="292">
        <v>439</v>
      </c>
      <c r="AK130" s="292">
        <v>15</v>
      </c>
      <c r="AL130" s="292">
        <v>2</v>
      </c>
      <c r="AM130" s="292">
        <v>26</v>
      </c>
      <c r="AN130" s="292">
        <v>28</v>
      </c>
      <c r="AO130" s="292">
        <v>2</v>
      </c>
      <c r="AP130" s="292">
        <v>22</v>
      </c>
      <c r="AQ130" s="292">
        <v>24</v>
      </c>
      <c r="AR130" s="292">
        <v>0</v>
      </c>
      <c r="AS130" s="292">
        <v>4</v>
      </c>
      <c r="AT130" s="292">
        <v>4</v>
      </c>
      <c r="AU130" s="291">
        <v>16.666666666666664</v>
      </c>
      <c r="AV130" s="292">
        <v>0</v>
      </c>
      <c r="AW130" s="292">
        <v>2</v>
      </c>
      <c r="AX130" s="292">
        <v>0</v>
      </c>
      <c r="AY130" s="292">
        <v>0</v>
      </c>
      <c r="AZ130" s="292">
        <v>2</v>
      </c>
      <c r="BA130" s="291">
        <v>8.3333333333333321</v>
      </c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</row>
    <row r="131" spans="1:85" s="287" customFormat="1">
      <c r="A131" s="292">
        <v>114</v>
      </c>
      <c r="B131" s="292" t="s">
        <v>389</v>
      </c>
      <c r="C131" s="292" t="s">
        <v>336</v>
      </c>
      <c r="D131" s="292">
        <v>0</v>
      </c>
      <c r="E131" s="292">
        <v>16</v>
      </c>
      <c r="F131" s="292">
        <v>4</v>
      </c>
      <c r="G131" s="292" t="s">
        <v>150</v>
      </c>
      <c r="H131" s="292">
        <v>35</v>
      </c>
      <c r="I131" s="292">
        <v>1</v>
      </c>
      <c r="J131" s="292">
        <v>46</v>
      </c>
      <c r="K131" s="292">
        <v>2</v>
      </c>
      <c r="L131" s="292">
        <v>38</v>
      </c>
      <c r="M131" s="292">
        <v>1</v>
      </c>
      <c r="N131" s="292">
        <v>33</v>
      </c>
      <c r="O131" s="292">
        <v>1</v>
      </c>
      <c r="P131" s="292">
        <v>33</v>
      </c>
      <c r="Q131" s="292">
        <v>1</v>
      </c>
      <c r="R131" s="292">
        <v>47</v>
      </c>
      <c r="S131" s="292">
        <v>1</v>
      </c>
      <c r="T131" s="292">
        <v>21</v>
      </c>
      <c r="U131" s="292">
        <v>1</v>
      </c>
      <c r="V131" s="292">
        <v>28</v>
      </c>
      <c r="W131" s="292">
        <v>1</v>
      </c>
      <c r="X131" s="292">
        <v>22</v>
      </c>
      <c r="Y131" s="292">
        <v>1</v>
      </c>
      <c r="Z131" s="292">
        <v>34</v>
      </c>
      <c r="AA131" s="292">
        <v>1</v>
      </c>
      <c r="AB131" s="292">
        <v>24</v>
      </c>
      <c r="AC131" s="292">
        <v>1</v>
      </c>
      <c r="AD131" s="292">
        <v>0</v>
      </c>
      <c r="AE131" s="292">
        <v>0</v>
      </c>
      <c r="AF131" s="292">
        <v>0</v>
      </c>
      <c r="AG131" s="292">
        <v>0</v>
      </c>
      <c r="AH131" s="292">
        <v>0</v>
      </c>
      <c r="AI131" s="292">
        <v>0</v>
      </c>
      <c r="AJ131" s="292">
        <v>361</v>
      </c>
      <c r="AK131" s="292">
        <v>12</v>
      </c>
      <c r="AL131" s="292">
        <v>2</v>
      </c>
      <c r="AM131" s="292">
        <v>20</v>
      </c>
      <c r="AN131" s="292">
        <v>22</v>
      </c>
      <c r="AO131" s="292">
        <v>2</v>
      </c>
      <c r="AP131" s="292">
        <v>18</v>
      </c>
      <c r="AQ131" s="292">
        <v>20</v>
      </c>
      <c r="AR131" s="292">
        <v>0</v>
      </c>
      <c r="AS131" s="292">
        <v>2</v>
      </c>
      <c r="AT131" s="292">
        <v>2</v>
      </c>
      <c r="AU131" s="291">
        <v>10</v>
      </c>
      <c r="AV131" s="292">
        <v>0</v>
      </c>
      <c r="AW131" s="292">
        <v>0</v>
      </c>
      <c r="AX131" s="292">
        <v>0</v>
      </c>
      <c r="AY131" s="292">
        <v>0</v>
      </c>
      <c r="AZ131" s="292">
        <v>2</v>
      </c>
      <c r="BA131" s="291">
        <v>10</v>
      </c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  <c r="CF131" s="288"/>
      <c r="CG131" s="288"/>
    </row>
    <row r="132" spans="1:85" s="287" customFormat="1">
      <c r="A132" s="292">
        <v>115</v>
      </c>
      <c r="B132" s="292" t="s">
        <v>388</v>
      </c>
      <c r="C132" s="292" t="s">
        <v>340</v>
      </c>
      <c r="D132" s="292">
        <v>0</v>
      </c>
      <c r="E132" s="292">
        <v>9</v>
      </c>
      <c r="F132" s="292">
        <v>4</v>
      </c>
      <c r="G132" s="292" t="s">
        <v>150</v>
      </c>
      <c r="H132" s="292">
        <v>32</v>
      </c>
      <c r="I132" s="292">
        <v>1</v>
      </c>
      <c r="J132" s="292">
        <v>45</v>
      </c>
      <c r="K132" s="292">
        <v>2</v>
      </c>
      <c r="L132" s="292">
        <v>30</v>
      </c>
      <c r="M132" s="292">
        <v>1</v>
      </c>
      <c r="N132" s="292">
        <v>33</v>
      </c>
      <c r="O132" s="292">
        <v>1</v>
      </c>
      <c r="P132" s="292">
        <v>23</v>
      </c>
      <c r="Q132" s="292">
        <v>1</v>
      </c>
      <c r="R132" s="292">
        <v>38</v>
      </c>
      <c r="S132" s="292">
        <v>1</v>
      </c>
      <c r="T132" s="292">
        <v>32</v>
      </c>
      <c r="U132" s="292">
        <v>1</v>
      </c>
      <c r="V132" s="292">
        <v>35</v>
      </c>
      <c r="W132" s="292">
        <v>1</v>
      </c>
      <c r="X132" s="292">
        <v>15</v>
      </c>
      <c r="Y132" s="292">
        <v>1</v>
      </c>
      <c r="Z132" s="292">
        <v>14</v>
      </c>
      <c r="AA132" s="292">
        <v>1</v>
      </c>
      <c r="AB132" s="292">
        <v>5</v>
      </c>
      <c r="AC132" s="292">
        <v>1</v>
      </c>
      <c r="AD132" s="292">
        <v>0</v>
      </c>
      <c r="AE132" s="292">
        <v>0</v>
      </c>
      <c r="AF132" s="292">
        <v>0</v>
      </c>
      <c r="AG132" s="292">
        <v>0</v>
      </c>
      <c r="AH132" s="292">
        <v>0</v>
      </c>
      <c r="AI132" s="292">
        <v>0</v>
      </c>
      <c r="AJ132" s="292">
        <v>302</v>
      </c>
      <c r="AK132" s="292">
        <v>12</v>
      </c>
      <c r="AL132" s="292">
        <v>1</v>
      </c>
      <c r="AM132" s="292">
        <v>20</v>
      </c>
      <c r="AN132" s="292">
        <v>21</v>
      </c>
      <c r="AO132" s="292">
        <v>1</v>
      </c>
      <c r="AP132" s="292">
        <v>18</v>
      </c>
      <c r="AQ132" s="292">
        <v>19</v>
      </c>
      <c r="AR132" s="292">
        <v>0</v>
      </c>
      <c r="AS132" s="292">
        <v>2</v>
      </c>
      <c r="AT132" s="292">
        <v>2</v>
      </c>
      <c r="AU132" s="291">
        <v>10.526315789473683</v>
      </c>
      <c r="AV132" s="292">
        <v>0</v>
      </c>
      <c r="AW132" s="292">
        <v>0</v>
      </c>
      <c r="AX132" s="292">
        <v>0</v>
      </c>
      <c r="AY132" s="292">
        <v>0</v>
      </c>
      <c r="AZ132" s="292">
        <v>2</v>
      </c>
      <c r="BA132" s="291">
        <v>10.526315789473683</v>
      </c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  <c r="CF132" s="288"/>
      <c r="CG132" s="288"/>
    </row>
    <row r="133" spans="1:85" s="287" customFormat="1">
      <c r="A133" s="290">
        <v>117</v>
      </c>
      <c r="B133" s="290" t="s">
        <v>387</v>
      </c>
      <c r="C133" s="290" t="s">
        <v>341</v>
      </c>
      <c r="D133" s="290">
        <v>0</v>
      </c>
      <c r="E133" s="290">
        <v>15</v>
      </c>
      <c r="F133" s="290">
        <v>4</v>
      </c>
      <c r="G133" s="290" t="s">
        <v>150</v>
      </c>
      <c r="H133" s="290">
        <v>19</v>
      </c>
      <c r="I133" s="290">
        <v>1</v>
      </c>
      <c r="J133" s="290">
        <v>35</v>
      </c>
      <c r="K133" s="290">
        <v>1</v>
      </c>
      <c r="L133" s="290">
        <v>36</v>
      </c>
      <c r="M133" s="290">
        <v>1</v>
      </c>
      <c r="N133" s="290">
        <v>47</v>
      </c>
      <c r="O133" s="290">
        <v>1</v>
      </c>
      <c r="P133" s="290">
        <v>42</v>
      </c>
      <c r="Q133" s="290">
        <v>1</v>
      </c>
      <c r="R133" s="290">
        <v>46</v>
      </c>
      <c r="S133" s="290">
        <v>1</v>
      </c>
      <c r="T133" s="290">
        <v>34</v>
      </c>
      <c r="U133" s="290">
        <v>1</v>
      </c>
      <c r="V133" s="290">
        <v>43</v>
      </c>
      <c r="W133" s="290">
        <v>1</v>
      </c>
      <c r="X133" s="290">
        <v>33</v>
      </c>
      <c r="Y133" s="290">
        <v>1</v>
      </c>
      <c r="Z133" s="290">
        <v>35</v>
      </c>
      <c r="AA133" s="290">
        <v>1</v>
      </c>
      <c r="AB133" s="290">
        <v>31</v>
      </c>
      <c r="AC133" s="290">
        <v>1</v>
      </c>
      <c r="AD133" s="290">
        <v>0</v>
      </c>
      <c r="AE133" s="290">
        <v>0</v>
      </c>
      <c r="AF133" s="290">
        <v>0</v>
      </c>
      <c r="AG133" s="290">
        <v>0</v>
      </c>
      <c r="AH133" s="290">
        <v>0</v>
      </c>
      <c r="AI133" s="290">
        <v>0</v>
      </c>
      <c r="AJ133" s="290">
        <v>401</v>
      </c>
      <c r="AK133" s="290">
        <v>11</v>
      </c>
      <c r="AL133" s="290">
        <v>2</v>
      </c>
      <c r="AM133" s="290">
        <v>23</v>
      </c>
      <c r="AN133" s="290">
        <v>25</v>
      </c>
      <c r="AO133" s="290">
        <v>2</v>
      </c>
      <c r="AP133" s="290">
        <v>18</v>
      </c>
      <c r="AQ133" s="290">
        <v>20</v>
      </c>
      <c r="AR133" s="290">
        <v>0</v>
      </c>
      <c r="AS133" s="290">
        <v>5</v>
      </c>
      <c r="AT133" s="290">
        <v>5</v>
      </c>
      <c r="AU133" s="289">
        <v>25</v>
      </c>
      <c r="AV133" s="290">
        <v>0</v>
      </c>
      <c r="AW133" s="290">
        <v>0</v>
      </c>
      <c r="AX133" s="290">
        <v>0</v>
      </c>
      <c r="AY133" s="290">
        <v>0</v>
      </c>
      <c r="AZ133" s="290">
        <v>5</v>
      </c>
      <c r="BA133" s="289">
        <v>25</v>
      </c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</row>
    <row r="134" spans="1:85" s="283" customFormat="1" ht="22.5" customHeight="1">
      <c r="A134" s="614" t="s">
        <v>386</v>
      </c>
      <c r="B134" s="615"/>
      <c r="C134" s="615"/>
      <c r="D134" s="615"/>
      <c r="E134" s="615"/>
      <c r="F134" s="615"/>
      <c r="G134" s="616"/>
      <c r="H134" s="286">
        <f t="shared" ref="H134:AT134" si="0">SUM(H24:H133)</f>
        <v>2035</v>
      </c>
      <c r="I134" s="286">
        <f t="shared" si="0"/>
        <v>111</v>
      </c>
      <c r="J134" s="286">
        <f t="shared" si="0"/>
        <v>2274</v>
      </c>
      <c r="K134" s="286">
        <f t="shared" si="0"/>
        <v>114</v>
      </c>
      <c r="L134" s="286">
        <f t="shared" si="0"/>
        <v>2453</v>
      </c>
      <c r="M134" s="286">
        <f t="shared" si="0"/>
        <v>118</v>
      </c>
      <c r="N134" s="286">
        <f t="shared" si="0"/>
        <v>2472</v>
      </c>
      <c r="O134" s="286">
        <f t="shared" si="0"/>
        <v>115</v>
      </c>
      <c r="P134" s="286">
        <f t="shared" si="0"/>
        <v>2459</v>
      </c>
      <c r="Q134" s="286">
        <f t="shared" si="0"/>
        <v>116</v>
      </c>
      <c r="R134" s="286">
        <f t="shared" si="0"/>
        <v>2604</v>
      </c>
      <c r="S134" s="286">
        <f t="shared" si="0"/>
        <v>116</v>
      </c>
      <c r="T134" s="286">
        <f t="shared" si="0"/>
        <v>2445</v>
      </c>
      <c r="U134" s="286">
        <f t="shared" si="0"/>
        <v>114</v>
      </c>
      <c r="V134" s="286">
        <f t="shared" si="0"/>
        <v>2431</v>
      </c>
      <c r="W134" s="286">
        <f t="shared" si="0"/>
        <v>114</v>
      </c>
      <c r="X134" s="286">
        <f t="shared" si="0"/>
        <v>309</v>
      </c>
      <c r="Y134" s="286">
        <f t="shared" si="0"/>
        <v>19</v>
      </c>
      <c r="Z134" s="286">
        <f t="shared" si="0"/>
        <v>273</v>
      </c>
      <c r="AA134" s="286">
        <f t="shared" si="0"/>
        <v>16</v>
      </c>
      <c r="AB134" s="286">
        <f t="shared" si="0"/>
        <v>250</v>
      </c>
      <c r="AC134" s="286">
        <f t="shared" si="0"/>
        <v>18</v>
      </c>
      <c r="AD134" s="286">
        <f t="shared" si="0"/>
        <v>0</v>
      </c>
      <c r="AE134" s="286">
        <f t="shared" si="0"/>
        <v>0</v>
      </c>
      <c r="AF134" s="286">
        <f t="shared" si="0"/>
        <v>0</v>
      </c>
      <c r="AG134" s="286">
        <f t="shared" si="0"/>
        <v>0</v>
      </c>
      <c r="AH134" s="286">
        <f t="shared" si="0"/>
        <v>0</v>
      </c>
      <c r="AI134" s="286">
        <f t="shared" si="0"/>
        <v>0</v>
      </c>
      <c r="AJ134" s="286">
        <f t="shared" si="0"/>
        <v>20005</v>
      </c>
      <c r="AK134" s="286">
        <f t="shared" si="0"/>
        <v>971</v>
      </c>
      <c r="AL134" s="286">
        <f t="shared" si="0"/>
        <v>127</v>
      </c>
      <c r="AM134" s="286">
        <f t="shared" si="0"/>
        <v>1280</v>
      </c>
      <c r="AN134" s="286">
        <f t="shared" si="0"/>
        <v>1407</v>
      </c>
      <c r="AO134" s="286">
        <f t="shared" si="0"/>
        <v>117</v>
      </c>
      <c r="AP134" s="286">
        <f t="shared" si="0"/>
        <v>1084</v>
      </c>
      <c r="AQ134" s="286">
        <f t="shared" si="0"/>
        <v>1201</v>
      </c>
      <c r="AR134" s="286">
        <f t="shared" si="0"/>
        <v>10</v>
      </c>
      <c r="AS134" s="286">
        <f t="shared" si="0"/>
        <v>196</v>
      </c>
      <c r="AT134" s="286">
        <f t="shared" si="0"/>
        <v>206</v>
      </c>
      <c r="AU134" s="285">
        <f>SUM(AT134)/AQ134*100</f>
        <v>17.152373022481264</v>
      </c>
      <c r="AV134" s="286">
        <f>SUM(AV24:AV133)</f>
        <v>46</v>
      </c>
      <c r="AW134" s="286">
        <f>SUM(AW24:AW133)</f>
        <v>11</v>
      </c>
      <c r="AX134" s="286">
        <f>SUM(AX24:AX133)</f>
        <v>3</v>
      </c>
      <c r="AY134" s="286">
        <f>SUM(AY24:AY133)</f>
        <v>11</v>
      </c>
      <c r="AZ134" s="286">
        <f>SUM(AZ24:AZ133)</f>
        <v>163</v>
      </c>
      <c r="BA134" s="285">
        <f>SUM(AZ134)/AQ134*100</f>
        <v>13.572023313905079</v>
      </c>
      <c r="BC134" s="284"/>
      <c r="BD134" s="284"/>
      <c r="BE134" s="284"/>
      <c r="BF134" s="284"/>
      <c r="BG134" s="284"/>
      <c r="BH134" s="284"/>
      <c r="BI134" s="284"/>
      <c r="BJ134" s="284"/>
      <c r="BK134" s="284"/>
      <c r="BL134" s="284"/>
      <c r="BM134" s="284"/>
      <c r="BN134" s="284"/>
      <c r="BO134" s="284"/>
      <c r="BP134" s="284"/>
      <c r="BQ134" s="284"/>
      <c r="BR134" s="284"/>
      <c r="BS134" s="284"/>
      <c r="BT134" s="284"/>
      <c r="BU134" s="284"/>
      <c r="BV134" s="284"/>
      <c r="BW134" s="284"/>
      <c r="BX134" s="284"/>
      <c r="BY134" s="284"/>
      <c r="BZ134" s="284"/>
      <c r="CA134" s="284"/>
      <c r="CB134" s="284"/>
      <c r="CC134" s="284"/>
      <c r="CD134" s="284"/>
      <c r="CE134" s="284"/>
      <c r="CF134" s="284"/>
      <c r="CG134" s="284"/>
    </row>
    <row r="135" spans="1:85" ht="25.5" customHeight="1"/>
    <row r="136" spans="1:85" ht="25.5" customHeight="1">
      <c r="H136" s="282">
        <f>H134-[1]งบหน้า!Q13</f>
        <v>-31</v>
      </c>
      <c r="I136" s="282">
        <f>I134-[1]งบหน้า!R13</f>
        <v>-9</v>
      </c>
      <c r="J136" s="282">
        <f>J134-[1]งบหน้า!S13</f>
        <v>9</v>
      </c>
      <c r="K136" s="282">
        <f>K134-[1]งบหน้า!T13</f>
        <v>-8</v>
      </c>
      <c r="L136" s="282">
        <f>L134-[1]งบหน้า!U13</f>
        <v>15</v>
      </c>
      <c r="M136" s="282">
        <f>M134-[1]งบหน้า!V13</f>
        <v>-8</v>
      </c>
      <c r="N136" s="282">
        <f>N134-[1]งบหน้า!W13</f>
        <v>48</v>
      </c>
      <c r="O136" s="282">
        <f>O134-[1]งบหน้า!X13</f>
        <v>-8</v>
      </c>
      <c r="P136" s="282">
        <f>P134-[1]งบหน้า!Y13</f>
        <v>18</v>
      </c>
      <c r="Q136" s="282">
        <f>Q134-[1]งบหน้า!Z13</f>
        <v>-8</v>
      </c>
      <c r="R136" s="282">
        <f>R134-[1]งบหน้า!AA13</f>
        <v>34</v>
      </c>
      <c r="S136" s="282">
        <f>S134-[1]งบหน้า!AB13</f>
        <v>-8</v>
      </c>
      <c r="T136" s="282">
        <f>T134-[1]งบหน้า!AC13</f>
        <v>-10</v>
      </c>
      <c r="U136" s="282">
        <f>U134-[1]งบหน้า!AD13</f>
        <v>-9</v>
      </c>
      <c r="V136" s="282">
        <f>V134-[1]งบหน้า!AE13</f>
        <v>12</v>
      </c>
      <c r="W136" s="282">
        <f>W134-[1]งบหน้า!AF13</f>
        <v>-9</v>
      </c>
      <c r="X136" s="282">
        <f>X134-[1]งบหน้า!AG13</f>
        <v>6</v>
      </c>
      <c r="Y136" s="282">
        <f>Y134-[1]งบหน้า!AH13</f>
        <v>1</v>
      </c>
      <c r="Z136" s="282">
        <f>Z134-[1]งบหน้า!AI13</f>
        <v>-10</v>
      </c>
      <c r="AA136" s="282">
        <f>AA134-[1]งบหน้า!AJ13</f>
        <v>0</v>
      </c>
      <c r="AB136" s="282">
        <f>AB134-[1]งบหน้า!AK13</f>
        <v>5</v>
      </c>
      <c r="AC136" s="282">
        <f>AC134-[1]งบหน้า!AL13</f>
        <v>1</v>
      </c>
      <c r="AD136" s="282">
        <f>AD134-[1]งบหน้า!AM13</f>
        <v>0</v>
      </c>
      <c r="AE136" s="282">
        <f>AE134-[1]งบหน้า!AN13</f>
        <v>0</v>
      </c>
      <c r="AF136" s="282">
        <f>AF134-[1]งบหน้า!AO13</f>
        <v>0</v>
      </c>
      <c r="AG136" s="282">
        <f>AG134-[1]งบหน้า!AP13</f>
        <v>0</v>
      </c>
      <c r="AH136" s="282">
        <f>AH134-[1]งบหน้า!AQ13</f>
        <v>0</v>
      </c>
      <c r="AI136" s="282">
        <f>AI134-[1]งบหน้า!AR13</f>
        <v>0</v>
      </c>
      <c r="AJ136" s="282">
        <f>AJ134-[1]งบหน้า!AS13</f>
        <v>96</v>
      </c>
      <c r="AK136" s="282">
        <f>AK134-[1]งบหน้า!AT13</f>
        <v>-65</v>
      </c>
      <c r="AL136" s="282">
        <f>AL134-[1]งบหน้า!AU13</f>
        <v>-8</v>
      </c>
      <c r="AM136" s="282">
        <f>AM134-[1]งบหน้า!AV13</f>
        <v>-9</v>
      </c>
      <c r="AN136" s="282">
        <f>AN134-[1]งบหน้า!AW13</f>
        <v>-17</v>
      </c>
      <c r="AO136" s="282">
        <f>AO134-[1]งบหน้า!AX13</f>
        <v>-9</v>
      </c>
      <c r="AP136" s="282">
        <f>AP134-[1]งบหน้า!AY13</f>
        <v>-1</v>
      </c>
      <c r="AQ136" s="282">
        <f>AQ134-[1]งบหน้า!AZ13</f>
        <v>-10</v>
      </c>
      <c r="AR136" s="282">
        <f>AR134-[1]งบหน้า!BA13</f>
        <v>1</v>
      </c>
      <c r="AS136" s="282">
        <f>AS134-[1]งบหน้า!BB13</f>
        <v>-8</v>
      </c>
      <c r="AT136" s="282">
        <f>AT134-[1]งบหน้า!BC13</f>
        <v>-7</v>
      </c>
      <c r="AU136" s="282">
        <f>AU134-[1]งบหน้า!BD13</f>
        <v>-0.43639658940973547</v>
      </c>
      <c r="AV136" s="282">
        <f>AV134-[1]งบหน้า!BE13</f>
        <v>1</v>
      </c>
      <c r="AW136" s="282">
        <f>AW134-[1]งบหน้า!BF13</f>
        <v>0</v>
      </c>
      <c r="AX136" s="282">
        <f>AX134-[1]งบหน้า!BG13</f>
        <v>0</v>
      </c>
      <c r="AY136" s="282">
        <f>AY134-[1]งบหน้า!BH13</f>
        <v>0</v>
      </c>
      <c r="AZ136" s="282">
        <f>AZ134-[1]งบหน้า!BI13</f>
        <v>-8</v>
      </c>
      <c r="BA136" s="282">
        <f>BA134-[1]งบหน้า!BJ13</f>
        <v>-0.54853820550037113</v>
      </c>
    </row>
    <row r="137" spans="1:85" ht="25.5" customHeight="1"/>
    <row r="138" spans="1:85" ht="25.5" customHeight="1">
      <c r="A138" s="281" t="s">
        <v>385</v>
      </c>
    </row>
    <row r="139" spans="1:85" ht="29.25" customHeight="1">
      <c r="B139" s="281" t="s">
        <v>384</v>
      </c>
    </row>
    <row r="140" spans="1:85" ht="25.5" customHeight="1">
      <c r="BC140" s="275"/>
      <c r="BD140" s="275"/>
      <c r="BE140" s="275"/>
      <c r="BF140" s="275"/>
      <c r="BG140" s="275"/>
      <c r="BH140" s="275"/>
      <c r="BI140" s="275"/>
      <c r="BJ140" s="275"/>
      <c r="BK140" s="275"/>
      <c r="BL140" s="275"/>
      <c r="BM140" s="275"/>
      <c r="BN140" s="275"/>
      <c r="BO140" s="275"/>
      <c r="BP140" s="275"/>
      <c r="BQ140" s="275"/>
      <c r="BR140" s="275"/>
      <c r="BS140" s="275"/>
      <c r="BT140" s="275"/>
      <c r="BU140" s="275"/>
      <c r="BV140" s="275"/>
      <c r="BW140" s="275"/>
      <c r="BX140" s="275"/>
      <c r="BY140" s="275"/>
      <c r="BZ140" s="275"/>
      <c r="CA140" s="275"/>
      <c r="CB140" s="275"/>
      <c r="CC140" s="275"/>
      <c r="CD140" s="275"/>
      <c r="CE140" s="275"/>
      <c r="CF140" s="275"/>
      <c r="CG140" s="275"/>
    </row>
    <row r="141" spans="1:85" ht="26.25" customHeight="1">
      <c r="BC141" s="275"/>
      <c r="BD141" s="275"/>
      <c r="BE141" s="275"/>
      <c r="BF141" s="275"/>
      <c r="BG141" s="275"/>
      <c r="BH141" s="275"/>
      <c r="BI141" s="275"/>
      <c r="BJ141" s="275"/>
      <c r="BK141" s="275"/>
      <c r="BL141" s="275"/>
      <c r="BM141" s="275"/>
      <c r="BN141" s="275"/>
      <c r="BO141" s="275"/>
      <c r="BP141" s="275"/>
      <c r="BQ141" s="275"/>
      <c r="BR141" s="275"/>
      <c r="BS141" s="275"/>
      <c r="BT141" s="275"/>
      <c r="BU141" s="275"/>
      <c r="BV141" s="275"/>
      <c r="BW141" s="275"/>
      <c r="BX141" s="275"/>
      <c r="BY141" s="275"/>
      <c r="BZ141" s="275"/>
      <c r="CA141" s="275"/>
      <c r="CB141" s="275"/>
      <c r="CC141" s="275"/>
      <c r="CD141" s="275"/>
      <c r="CE141" s="275"/>
      <c r="CF141" s="275"/>
      <c r="CG141" s="275"/>
    </row>
    <row r="142" spans="1:85" s="276" customFormat="1">
      <c r="A142" s="280"/>
      <c r="B142" s="280"/>
      <c r="C142" s="280"/>
      <c r="D142" s="280"/>
      <c r="E142" s="280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  <c r="AI142" s="280"/>
      <c r="AJ142" s="280"/>
      <c r="AK142" s="280"/>
      <c r="AL142" s="280"/>
      <c r="AM142" s="280"/>
      <c r="AN142" s="280"/>
      <c r="AO142" s="280"/>
      <c r="AP142" s="280"/>
      <c r="AQ142" s="280"/>
      <c r="AR142" s="280"/>
      <c r="AS142" s="280"/>
      <c r="AT142" s="280"/>
      <c r="AU142" s="279"/>
      <c r="AV142" s="280"/>
      <c r="AW142" s="280"/>
      <c r="AX142" s="280"/>
      <c r="AY142" s="280"/>
      <c r="AZ142" s="280"/>
      <c r="BA142" s="279"/>
    </row>
    <row r="143" spans="1:85" s="276" customFormat="1">
      <c r="A143" s="280"/>
      <c r="B143" s="280"/>
      <c r="C143" s="280"/>
      <c r="D143" s="280"/>
      <c r="E143" s="280"/>
      <c r="F143" s="280"/>
      <c r="G143" s="280"/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0"/>
      <c r="X143" s="280"/>
      <c r="Y143" s="280"/>
      <c r="Z143" s="280"/>
      <c r="AA143" s="280"/>
      <c r="AB143" s="280"/>
      <c r="AC143" s="280"/>
      <c r="AD143" s="280"/>
      <c r="AE143" s="280"/>
      <c r="AF143" s="280"/>
      <c r="AG143" s="280"/>
      <c r="AH143" s="280"/>
      <c r="AI143" s="280"/>
      <c r="AJ143" s="280"/>
      <c r="AK143" s="280"/>
      <c r="AL143" s="280"/>
      <c r="AM143" s="280"/>
      <c r="AN143" s="280"/>
      <c r="AO143" s="280"/>
      <c r="AP143" s="280"/>
      <c r="AQ143" s="280"/>
      <c r="AR143" s="280"/>
      <c r="AS143" s="280"/>
      <c r="AT143" s="280"/>
      <c r="AU143" s="279"/>
      <c r="AV143" s="280"/>
      <c r="AW143" s="280"/>
      <c r="AX143" s="280"/>
      <c r="AY143" s="280"/>
      <c r="AZ143" s="280"/>
      <c r="BA143" s="279"/>
    </row>
    <row r="144" spans="1:85" s="276" customFormat="1">
      <c r="A144" s="280"/>
      <c r="B144" s="280"/>
      <c r="C144" s="280"/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  <c r="AI144" s="280"/>
      <c r="AJ144" s="280"/>
      <c r="AK144" s="280"/>
      <c r="AL144" s="280"/>
      <c r="AM144" s="280"/>
      <c r="AN144" s="280"/>
      <c r="AO144" s="280"/>
      <c r="AP144" s="280"/>
      <c r="AQ144" s="280"/>
      <c r="AR144" s="280"/>
      <c r="AS144" s="280"/>
      <c r="AT144" s="280"/>
      <c r="AU144" s="279"/>
      <c r="AV144" s="280"/>
      <c r="AW144" s="280"/>
      <c r="AX144" s="280"/>
      <c r="AY144" s="280"/>
      <c r="AZ144" s="280"/>
      <c r="BA144" s="279"/>
    </row>
    <row r="145" spans="1:53" s="276" customFormat="1">
      <c r="A145" s="280"/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  <c r="AJ145" s="280"/>
      <c r="AK145" s="280"/>
      <c r="AL145" s="280"/>
      <c r="AM145" s="280"/>
      <c r="AN145" s="280"/>
      <c r="AO145" s="280"/>
      <c r="AP145" s="280"/>
      <c r="AQ145" s="280"/>
      <c r="AR145" s="280"/>
      <c r="AS145" s="280"/>
      <c r="AT145" s="280"/>
      <c r="AU145" s="279"/>
      <c r="AV145" s="280"/>
      <c r="AW145" s="280"/>
      <c r="AX145" s="280"/>
      <c r="AY145" s="280"/>
      <c r="AZ145" s="280"/>
      <c r="BA145" s="279"/>
    </row>
    <row r="146" spans="1:53" s="276" customFormat="1">
      <c r="A146" s="280"/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280"/>
      <c r="AB146" s="280"/>
      <c r="AC146" s="280"/>
      <c r="AD146" s="280"/>
      <c r="AE146" s="280"/>
      <c r="AF146" s="280"/>
      <c r="AG146" s="280"/>
      <c r="AH146" s="280"/>
      <c r="AI146" s="280"/>
      <c r="AJ146" s="280"/>
      <c r="AK146" s="280"/>
      <c r="AL146" s="280"/>
      <c r="AM146" s="280"/>
      <c r="AN146" s="280"/>
      <c r="AO146" s="280"/>
      <c r="AP146" s="280"/>
      <c r="AQ146" s="280"/>
      <c r="AR146" s="280"/>
      <c r="AS146" s="280"/>
      <c r="AT146" s="280"/>
      <c r="AU146" s="279"/>
      <c r="AV146" s="280"/>
      <c r="AW146" s="280"/>
      <c r="AX146" s="280"/>
      <c r="AY146" s="280"/>
      <c r="AZ146" s="280"/>
      <c r="BA146" s="279"/>
    </row>
    <row r="147" spans="1:53" s="276" customFormat="1">
      <c r="A147" s="280"/>
      <c r="B147" s="280"/>
      <c r="C147" s="280"/>
      <c r="D147" s="280"/>
      <c r="E147" s="280"/>
      <c r="F147" s="280"/>
      <c r="G147" s="280"/>
      <c r="H147" s="280"/>
      <c r="I147" s="280"/>
      <c r="J147" s="280"/>
      <c r="K147" s="280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  <c r="AL147" s="280"/>
      <c r="AM147" s="280"/>
      <c r="AN147" s="280"/>
      <c r="AO147" s="280"/>
      <c r="AP147" s="280"/>
      <c r="AQ147" s="280"/>
      <c r="AR147" s="280"/>
      <c r="AS147" s="280"/>
      <c r="AT147" s="280"/>
      <c r="AU147" s="279"/>
      <c r="AV147" s="280"/>
      <c r="AW147" s="280"/>
      <c r="AX147" s="280"/>
      <c r="AY147" s="280"/>
      <c r="AZ147" s="280"/>
      <c r="BA147" s="279"/>
    </row>
    <row r="148" spans="1:53" s="276" customFormat="1">
      <c r="A148" s="280"/>
      <c r="B148" s="280"/>
      <c r="C148" s="280"/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  <c r="W148" s="280"/>
      <c r="X148" s="280"/>
      <c r="Y148" s="280"/>
      <c r="Z148" s="280"/>
      <c r="AA148" s="280"/>
      <c r="AB148" s="280"/>
      <c r="AC148" s="280"/>
      <c r="AD148" s="280"/>
      <c r="AE148" s="280"/>
      <c r="AF148" s="280"/>
      <c r="AG148" s="280"/>
      <c r="AH148" s="280"/>
      <c r="AI148" s="280"/>
      <c r="AJ148" s="280"/>
      <c r="AK148" s="280"/>
      <c r="AL148" s="280"/>
      <c r="AM148" s="280"/>
      <c r="AN148" s="280"/>
      <c r="AO148" s="280"/>
      <c r="AP148" s="280"/>
      <c r="AQ148" s="280"/>
      <c r="AR148" s="280"/>
      <c r="AS148" s="280"/>
      <c r="AT148" s="280"/>
      <c r="AU148" s="279"/>
      <c r="AV148" s="280"/>
      <c r="AW148" s="280"/>
      <c r="AX148" s="280"/>
      <c r="AY148" s="280"/>
      <c r="AZ148" s="280"/>
      <c r="BA148" s="279"/>
    </row>
    <row r="149" spans="1:53" s="276" customFormat="1">
      <c r="A149" s="280"/>
      <c r="B149" s="280"/>
      <c r="C149" s="280"/>
      <c r="D149" s="280"/>
      <c r="E149" s="280"/>
      <c r="F149" s="280"/>
      <c r="G149" s="280"/>
      <c r="H149" s="280"/>
      <c r="I149" s="280"/>
      <c r="J149" s="280"/>
      <c r="K149" s="280"/>
      <c r="L149" s="280"/>
      <c r="M149" s="280"/>
      <c r="N149" s="280"/>
      <c r="O149" s="280"/>
      <c r="P149" s="280"/>
      <c r="Q149" s="280"/>
      <c r="R149" s="280"/>
      <c r="S149" s="280"/>
      <c r="T149" s="280"/>
      <c r="U149" s="280"/>
      <c r="V149" s="280"/>
      <c r="W149" s="280"/>
      <c r="X149" s="280"/>
      <c r="Y149" s="280"/>
      <c r="Z149" s="280"/>
      <c r="AA149" s="280"/>
      <c r="AB149" s="280"/>
      <c r="AC149" s="280"/>
      <c r="AD149" s="280"/>
      <c r="AE149" s="280"/>
      <c r="AF149" s="280"/>
      <c r="AG149" s="280"/>
      <c r="AH149" s="280"/>
      <c r="AI149" s="280"/>
      <c r="AJ149" s="280"/>
      <c r="AK149" s="280"/>
      <c r="AL149" s="280"/>
      <c r="AM149" s="280"/>
      <c r="AN149" s="280"/>
      <c r="AO149" s="280"/>
      <c r="AP149" s="280"/>
      <c r="AQ149" s="280"/>
      <c r="AR149" s="280"/>
      <c r="AS149" s="280"/>
      <c r="AT149" s="280"/>
      <c r="AU149" s="279"/>
      <c r="AV149" s="280"/>
      <c r="AW149" s="280"/>
      <c r="AX149" s="280"/>
      <c r="AY149" s="280"/>
      <c r="AZ149" s="280"/>
      <c r="BA149" s="279"/>
    </row>
    <row r="150" spans="1:53" s="276" customFormat="1">
      <c r="A150" s="280"/>
      <c r="B150" s="280"/>
      <c r="C150" s="280"/>
      <c r="D150" s="280"/>
      <c r="E150" s="280"/>
      <c r="F150" s="280"/>
      <c r="G150" s="280"/>
      <c r="H150" s="280"/>
      <c r="I150" s="280"/>
      <c r="J150" s="280"/>
      <c r="K150" s="280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  <c r="AA150" s="280"/>
      <c r="AB150" s="280"/>
      <c r="AC150" s="280"/>
      <c r="AD150" s="280"/>
      <c r="AE150" s="280"/>
      <c r="AF150" s="280"/>
      <c r="AG150" s="280"/>
      <c r="AH150" s="280"/>
      <c r="AI150" s="280"/>
      <c r="AJ150" s="280"/>
      <c r="AK150" s="280"/>
      <c r="AL150" s="280"/>
      <c r="AM150" s="280"/>
      <c r="AN150" s="280"/>
      <c r="AO150" s="280"/>
      <c r="AP150" s="280"/>
      <c r="AQ150" s="280"/>
      <c r="AR150" s="280"/>
      <c r="AS150" s="280"/>
      <c r="AT150" s="280"/>
      <c r="AU150" s="279"/>
      <c r="AV150" s="280"/>
      <c r="AW150" s="280"/>
      <c r="AX150" s="280"/>
      <c r="AY150" s="280"/>
      <c r="AZ150" s="280"/>
      <c r="BA150" s="279"/>
    </row>
    <row r="151" spans="1:53" s="276" customFormat="1">
      <c r="A151" s="280"/>
      <c r="B151" s="280"/>
      <c r="C151" s="280"/>
      <c r="D151" s="280"/>
      <c r="E151" s="280"/>
      <c r="F151" s="280"/>
      <c r="G151" s="280"/>
      <c r="H151" s="280"/>
      <c r="I151" s="280"/>
      <c r="J151" s="280"/>
      <c r="K151" s="280"/>
      <c r="L151" s="280"/>
      <c r="M151" s="280"/>
      <c r="N151" s="280"/>
      <c r="O151" s="280"/>
      <c r="P151" s="280"/>
      <c r="Q151" s="280"/>
      <c r="R151" s="280"/>
      <c r="S151" s="280"/>
      <c r="T151" s="280"/>
      <c r="U151" s="280"/>
      <c r="V151" s="280"/>
      <c r="W151" s="280"/>
      <c r="X151" s="280"/>
      <c r="Y151" s="280"/>
      <c r="Z151" s="280"/>
      <c r="AA151" s="280"/>
      <c r="AB151" s="280"/>
      <c r="AC151" s="280"/>
      <c r="AD151" s="280"/>
      <c r="AE151" s="280"/>
      <c r="AF151" s="280"/>
      <c r="AG151" s="280"/>
      <c r="AH151" s="280"/>
      <c r="AI151" s="280"/>
      <c r="AJ151" s="280"/>
      <c r="AK151" s="280"/>
      <c r="AL151" s="280"/>
      <c r="AM151" s="280"/>
      <c r="AN151" s="280"/>
      <c r="AO151" s="280"/>
      <c r="AP151" s="280"/>
      <c r="AQ151" s="280"/>
      <c r="AR151" s="280"/>
      <c r="AS151" s="280"/>
      <c r="AT151" s="280"/>
      <c r="AU151" s="279"/>
      <c r="AV151" s="280"/>
      <c r="AW151" s="280"/>
      <c r="AX151" s="280"/>
      <c r="AY151" s="280"/>
      <c r="AZ151" s="280"/>
      <c r="BA151" s="279"/>
    </row>
    <row r="152" spans="1:53" s="276" customFormat="1">
      <c r="A152" s="280"/>
      <c r="B152" s="280"/>
      <c r="C152" s="280"/>
      <c r="D152" s="280"/>
      <c r="E152" s="280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280"/>
      <c r="AB152" s="280"/>
      <c r="AC152" s="280"/>
      <c r="AD152" s="280"/>
      <c r="AE152" s="280"/>
      <c r="AF152" s="280"/>
      <c r="AG152" s="280"/>
      <c r="AH152" s="280"/>
      <c r="AI152" s="280"/>
      <c r="AJ152" s="280"/>
      <c r="AK152" s="280"/>
      <c r="AL152" s="280"/>
      <c r="AM152" s="280"/>
      <c r="AN152" s="280"/>
      <c r="AO152" s="280"/>
      <c r="AP152" s="280"/>
      <c r="AQ152" s="280"/>
      <c r="AR152" s="280"/>
      <c r="AS152" s="280"/>
      <c r="AT152" s="280"/>
      <c r="AU152" s="279"/>
      <c r="AV152" s="280"/>
      <c r="AW152" s="280"/>
      <c r="AX152" s="280"/>
      <c r="AY152" s="280"/>
      <c r="AZ152" s="280"/>
      <c r="BA152" s="279"/>
    </row>
    <row r="153" spans="1:53" s="276" customFormat="1">
      <c r="A153" s="280"/>
      <c r="B153" s="280"/>
      <c r="C153" s="280"/>
      <c r="D153" s="280"/>
      <c r="E153" s="280"/>
      <c r="F153" s="280"/>
      <c r="G153" s="280"/>
      <c r="H153" s="280"/>
      <c r="I153" s="280"/>
      <c r="J153" s="280"/>
      <c r="K153" s="280"/>
      <c r="L153" s="280"/>
      <c r="M153" s="280"/>
      <c r="N153" s="280"/>
      <c r="O153" s="280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280"/>
      <c r="AB153" s="280"/>
      <c r="AC153" s="280"/>
      <c r="AD153" s="280"/>
      <c r="AE153" s="280"/>
      <c r="AF153" s="280"/>
      <c r="AG153" s="280"/>
      <c r="AH153" s="280"/>
      <c r="AI153" s="280"/>
      <c r="AJ153" s="280"/>
      <c r="AK153" s="280"/>
      <c r="AL153" s="280"/>
      <c r="AM153" s="280"/>
      <c r="AN153" s="280"/>
      <c r="AO153" s="280"/>
      <c r="AP153" s="280"/>
      <c r="AQ153" s="280"/>
      <c r="AR153" s="280"/>
      <c r="AS153" s="280"/>
      <c r="AT153" s="280"/>
      <c r="AU153" s="279"/>
      <c r="AV153" s="280"/>
      <c r="AW153" s="280"/>
      <c r="AX153" s="280"/>
      <c r="AY153" s="280"/>
      <c r="AZ153" s="280"/>
      <c r="BA153" s="279"/>
    </row>
    <row r="154" spans="1:53" s="276" customFormat="1">
      <c r="A154" s="280"/>
      <c r="B154" s="280"/>
      <c r="C154" s="280"/>
      <c r="D154" s="280"/>
      <c r="E154" s="280"/>
      <c r="F154" s="280"/>
      <c r="G154" s="280"/>
      <c r="H154" s="280"/>
      <c r="I154" s="280"/>
      <c r="J154" s="280"/>
      <c r="K154" s="280"/>
      <c r="L154" s="280"/>
      <c r="M154" s="280"/>
      <c r="N154" s="280"/>
      <c r="O154" s="280"/>
      <c r="P154" s="280"/>
      <c r="Q154" s="280"/>
      <c r="R154" s="280"/>
      <c r="S154" s="280"/>
      <c r="T154" s="280"/>
      <c r="U154" s="280"/>
      <c r="V154" s="280"/>
      <c r="W154" s="280"/>
      <c r="X154" s="280"/>
      <c r="Y154" s="280"/>
      <c r="Z154" s="280"/>
      <c r="AA154" s="280"/>
      <c r="AB154" s="280"/>
      <c r="AC154" s="280"/>
      <c r="AD154" s="280"/>
      <c r="AE154" s="280"/>
      <c r="AF154" s="280"/>
      <c r="AG154" s="280"/>
      <c r="AH154" s="280"/>
      <c r="AI154" s="280"/>
      <c r="AJ154" s="280"/>
      <c r="AK154" s="280"/>
      <c r="AL154" s="280"/>
      <c r="AM154" s="280"/>
      <c r="AN154" s="280"/>
      <c r="AO154" s="280"/>
      <c r="AP154" s="280"/>
      <c r="AQ154" s="280"/>
      <c r="AR154" s="280"/>
      <c r="AS154" s="280"/>
      <c r="AT154" s="280"/>
      <c r="AU154" s="279"/>
      <c r="AV154" s="280"/>
      <c r="AW154" s="280"/>
      <c r="AX154" s="280"/>
      <c r="AY154" s="280"/>
      <c r="AZ154" s="280"/>
      <c r="BA154" s="279"/>
    </row>
    <row r="155" spans="1:53" s="276" customFormat="1">
      <c r="A155" s="280"/>
      <c r="B155" s="280"/>
      <c r="C155" s="280"/>
      <c r="D155" s="280"/>
      <c r="E155" s="280"/>
      <c r="F155" s="280"/>
      <c r="G155" s="280"/>
      <c r="H155" s="280"/>
      <c r="I155" s="280"/>
      <c r="J155" s="280"/>
      <c r="K155" s="280"/>
      <c r="L155" s="280"/>
      <c r="M155" s="280"/>
      <c r="N155" s="280"/>
      <c r="O155" s="280"/>
      <c r="P155" s="280"/>
      <c r="Q155" s="280"/>
      <c r="R155" s="280"/>
      <c r="S155" s="280"/>
      <c r="T155" s="280"/>
      <c r="U155" s="280"/>
      <c r="V155" s="280"/>
      <c r="W155" s="280"/>
      <c r="X155" s="280"/>
      <c r="Y155" s="280"/>
      <c r="Z155" s="280"/>
      <c r="AA155" s="280"/>
      <c r="AB155" s="280"/>
      <c r="AC155" s="280"/>
      <c r="AD155" s="280"/>
      <c r="AE155" s="280"/>
      <c r="AF155" s="280"/>
      <c r="AG155" s="280"/>
      <c r="AH155" s="280"/>
      <c r="AI155" s="280"/>
      <c r="AJ155" s="280"/>
      <c r="AK155" s="280"/>
      <c r="AL155" s="280"/>
      <c r="AM155" s="280"/>
      <c r="AN155" s="280"/>
      <c r="AO155" s="280"/>
      <c r="AP155" s="280"/>
      <c r="AQ155" s="280"/>
      <c r="AR155" s="280"/>
      <c r="AS155" s="280"/>
      <c r="AT155" s="280"/>
      <c r="AU155" s="279"/>
      <c r="AV155" s="280"/>
      <c r="AW155" s="280"/>
      <c r="AX155" s="280"/>
      <c r="AY155" s="280"/>
      <c r="AZ155" s="280"/>
      <c r="BA155" s="279"/>
    </row>
    <row r="156" spans="1:53" s="276" customFormat="1">
      <c r="A156" s="280"/>
      <c r="B156" s="280"/>
      <c r="C156" s="280"/>
      <c r="D156" s="280"/>
      <c r="E156" s="280"/>
      <c r="F156" s="280"/>
      <c r="G156" s="280"/>
      <c r="H156" s="280"/>
      <c r="I156" s="280"/>
      <c r="J156" s="280"/>
      <c r="K156" s="280"/>
      <c r="L156" s="280"/>
      <c r="M156" s="280"/>
      <c r="N156" s="280"/>
      <c r="O156" s="280"/>
      <c r="P156" s="280"/>
      <c r="Q156" s="280"/>
      <c r="R156" s="280"/>
      <c r="S156" s="280"/>
      <c r="T156" s="280"/>
      <c r="U156" s="280"/>
      <c r="V156" s="280"/>
      <c r="W156" s="280"/>
      <c r="X156" s="280"/>
      <c r="Y156" s="280"/>
      <c r="Z156" s="280"/>
      <c r="AA156" s="280"/>
      <c r="AB156" s="280"/>
      <c r="AC156" s="280"/>
      <c r="AD156" s="280"/>
      <c r="AE156" s="280"/>
      <c r="AF156" s="280"/>
      <c r="AG156" s="280"/>
      <c r="AH156" s="280"/>
      <c r="AI156" s="280"/>
      <c r="AJ156" s="280"/>
      <c r="AK156" s="280"/>
      <c r="AL156" s="280"/>
      <c r="AM156" s="280"/>
      <c r="AN156" s="280"/>
      <c r="AO156" s="280"/>
      <c r="AP156" s="280"/>
      <c r="AQ156" s="280"/>
      <c r="AR156" s="280"/>
      <c r="AS156" s="280"/>
      <c r="AT156" s="280"/>
      <c r="AU156" s="279"/>
      <c r="AV156" s="280"/>
      <c r="AW156" s="280"/>
      <c r="AX156" s="280"/>
      <c r="AY156" s="280"/>
      <c r="AZ156" s="280"/>
      <c r="BA156" s="279"/>
    </row>
    <row r="157" spans="1:53" s="276" customFormat="1">
      <c r="A157" s="280"/>
      <c r="B157" s="280"/>
      <c r="C157" s="280"/>
      <c r="D157" s="280"/>
      <c r="E157" s="280"/>
      <c r="F157" s="280"/>
      <c r="G157" s="280"/>
      <c r="H157" s="280"/>
      <c r="I157" s="280"/>
      <c r="J157" s="280"/>
      <c r="K157" s="280"/>
      <c r="L157" s="280"/>
      <c r="M157" s="280"/>
      <c r="N157" s="280"/>
      <c r="O157" s="280"/>
      <c r="P157" s="280"/>
      <c r="Q157" s="280"/>
      <c r="R157" s="280"/>
      <c r="S157" s="280"/>
      <c r="T157" s="280"/>
      <c r="U157" s="280"/>
      <c r="V157" s="280"/>
      <c r="W157" s="280"/>
      <c r="X157" s="280"/>
      <c r="Y157" s="280"/>
      <c r="Z157" s="280"/>
      <c r="AA157" s="280"/>
      <c r="AB157" s="280"/>
      <c r="AC157" s="280"/>
      <c r="AD157" s="280"/>
      <c r="AE157" s="280"/>
      <c r="AF157" s="280"/>
      <c r="AG157" s="280"/>
      <c r="AH157" s="280"/>
      <c r="AI157" s="280"/>
      <c r="AJ157" s="280"/>
      <c r="AK157" s="280"/>
      <c r="AL157" s="280"/>
      <c r="AM157" s="280"/>
      <c r="AN157" s="280"/>
      <c r="AO157" s="280"/>
      <c r="AP157" s="280"/>
      <c r="AQ157" s="280"/>
      <c r="AR157" s="280"/>
      <c r="AS157" s="280"/>
      <c r="AT157" s="280"/>
      <c r="AU157" s="279"/>
      <c r="AV157" s="280"/>
      <c r="AW157" s="280"/>
      <c r="AX157" s="280"/>
      <c r="AY157" s="280"/>
      <c r="AZ157" s="280"/>
      <c r="BA157" s="279"/>
    </row>
    <row r="158" spans="1:53" s="276" customFormat="1">
      <c r="A158" s="280"/>
      <c r="B158" s="280"/>
      <c r="C158" s="280"/>
      <c r="D158" s="280"/>
      <c r="E158" s="280"/>
      <c r="F158" s="280"/>
      <c r="G158" s="280"/>
      <c r="H158" s="280"/>
      <c r="I158" s="280"/>
      <c r="J158" s="280"/>
      <c r="K158" s="280"/>
      <c r="L158" s="280"/>
      <c r="M158" s="280"/>
      <c r="N158" s="280"/>
      <c r="O158" s="280"/>
      <c r="P158" s="280"/>
      <c r="Q158" s="280"/>
      <c r="R158" s="280"/>
      <c r="S158" s="280"/>
      <c r="T158" s="280"/>
      <c r="U158" s="280"/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0"/>
      <c r="AN158" s="280"/>
      <c r="AO158" s="280"/>
      <c r="AP158" s="280"/>
      <c r="AQ158" s="280"/>
      <c r="AR158" s="280"/>
      <c r="AS158" s="280"/>
      <c r="AT158" s="280"/>
      <c r="AU158" s="279"/>
      <c r="AV158" s="280"/>
      <c r="AW158" s="280"/>
      <c r="AX158" s="280"/>
      <c r="AY158" s="280"/>
      <c r="AZ158" s="280"/>
      <c r="BA158" s="279"/>
    </row>
    <row r="159" spans="1:53" s="276" customFormat="1">
      <c r="A159" s="280"/>
      <c r="B159" s="280"/>
      <c r="C159" s="280"/>
      <c r="D159" s="280"/>
      <c r="E159" s="280"/>
      <c r="F159" s="280"/>
      <c r="G159" s="280"/>
      <c r="H159" s="280"/>
      <c r="I159" s="280"/>
      <c r="J159" s="280"/>
      <c r="K159" s="280"/>
      <c r="L159" s="280"/>
      <c r="M159" s="280"/>
      <c r="N159" s="280"/>
      <c r="O159" s="280"/>
      <c r="P159" s="280"/>
      <c r="Q159" s="280"/>
      <c r="R159" s="280"/>
      <c r="S159" s="280"/>
      <c r="T159" s="280"/>
      <c r="U159" s="280"/>
      <c r="V159" s="280"/>
      <c r="W159" s="280"/>
      <c r="X159" s="280"/>
      <c r="Y159" s="280"/>
      <c r="Z159" s="280"/>
      <c r="AA159" s="280"/>
      <c r="AB159" s="280"/>
      <c r="AC159" s="280"/>
      <c r="AD159" s="280"/>
      <c r="AE159" s="280"/>
      <c r="AF159" s="280"/>
      <c r="AG159" s="280"/>
      <c r="AH159" s="280"/>
      <c r="AI159" s="280"/>
      <c r="AJ159" s="280"/>
      <c r="AK159" s="280"/>
      <c r="AL159" s="280"/>
      <c r="AM159" s="280"/>
      <c r="AN159" s="280"/>
      <c r="AO159" s="280"/>
      <c r="AP159" s="280"/>
      <c r="AQ159" s="280"/>
      <c r="AR159" s="280"/>
      <c r="AS159" s="280"/>
      <c r="AT159" s="280"/>
      <c r="AU159" s="279"/>
      <c r="AV159" s="280"/>
      <c r="AW159" s="280"/>
      <c r="AX159" s="280"/>
      <c r="AY159" s="280"/>
      <c r="AZ159" s="280"/>
      <c r="BA159" s="279"/>
    </row>
    <row r="160" spans="1:53" s="276" customFormat="1">
      <c r="A160" s="280"/>
      <c r="B160" s="280"/>
      <c r="C160" s="280"/>
      <c r="D160" s="280"/>
      <c r="E160" s="280"/>
      <c r="F160" s="280"/>
      <c r="G160" s="280"/>
      <c r="H160" s="280"/>
      <c r="I160" s="280"/>
      <c r="J160" s="280"/>
      <c r="K160" s="280"/>
      <c r="L160" s="280"/>
      <c r="M160" s="280"/>
      <c r="N160" s="280"/>
      <c r="O160" s="280"/>
      <c r="P160" s="280"/>
      <c r="Q160" s="280"/>
      <c r="R160" s="280"/>
      <c r="S160" s="280"/>
      <c r="T160" s="280"/>
      <c r="U160" s="280"/>
      <c r="V160" s="280"/>
      <c r="W160" s="280"/>
      <c r="X160" s="280"/>
      <c r="Y160" s="280"/>
      <c r="Z160" s="280"/>
      <c r="AA160" s="280"/>
      <c r="AB160" s="280"/>
      <c r="AC160" s="280"/>
      <c r="AD160" s="280"/>
      <c r="AE160" s="280"/>
      <c r="AF160" s="280"/>
      <c r="AG160" s="280"/>
      <c r="AH160" s="280"/>
      <c r="AI160" s="280"/>
      <c r="AJ160" s="280"/>
      <c r="AK160" s="280"/>
      <c r="AL160" s="280"/>
      <c r="AM160" s="280"/>
      <c r="AN160" s="280"/>
      <c r="AO160" s="280"/>
      <c r="AP160" s="280"/>
      <c r="AQ160" s="280"/>
      <c r="AR160" s="280"/>
      <c r="AS160" s="280"/>
      <c r="AT160" s="280"/>
      <c r="AU160" s="279"/>
      <c r="AV160" s="280"/>
      <c r="AW160" s="280"/>
      <c r="AX160" s="280"/>
      <c r="AY160" s="280"/>
      <c r="AZ160" s="280"/>
      <c r="BA160" s="279"/>
    </row>
    <row r="161" spans="1:53" s="276" customFormat="1">
      <c r="A161" s="280"/>
      <c r="B161" s="280"/>
      <c r="C161" s="280"/>
      <c r="D161" s="280"/>
      <c r="E161" s="280"/>
      <c r="F161" s="280"/>
      <c r="G161" s="280"/>
      <c r="H161" s="280"/>
      <c r="I161" s="280"/>
      <c r="J161" s="280"/>
      <c r="K161" s="280"/>
      <c r="L161" s="280"/>
      <c r="M161" s="280"/>
      <c r="N161" s="280"/>
      <c r="O161" s="280"/>
      <c r="P161" s="280"/>
      <c r="Q161" s="280"/>
      <c r="R161" s="280"/>
      <c r="S161" s="280"/>
      <c r="T161" s="280"/>
      <c r="U161" s="280"/>
      <c r="V161" s="280"/>
      <c r="W161" s="280"/>
      <c r="X161" s="280"/>
      <c r="Y161" s="280"/>
      <c r="Z161" s="280"/>
      <c r="AA161" s="280"/>
      <c r="AB161" s="280"/>
      <c r="AC161" s="280"/>
      <c r="AD161" s="280"/>
      <c r="AE161" s="280"/>
      <c r="AF161" s="280"/>
      <c r="AG161" s="280"/>
      <c r="AH161" s="280"/>
      <c r="AI161" s="280"/>
      <c r="AJ161" s="280"/>
      <c r="AK161" s="280"/>
      <c r="AL161" s="280"/>
      <c r="AM161" s="280"/>
      <c r="AN161" s="280"/>
      <c r="AO161" s="280"/>
      <c r="AP161" s="280"/>
      <c r="AQ161" s="280"/>
      <c r="AR161" s="280"/>
      <c r="AS161" s="280"/>
      <c r="AT161" s="280"/>
      <c r="AU161" s="279"/>
      <c r="AV161" s="280"/>
      <c r="AW161" s="280"/>
      <c r="AX161" s="280"/>
      <c r="AY161" s="280"/>
      <c r="AZ161" s="280"/>
      <c r="BA161" s="279"/>
    </row>
    <row r="162" spans="1:53" s="276" customFormat="1">
      <c r="A162" s="280"/>
      <c r="B162" s="280"/>
      <c r="C162" s="280"/>
      <c r="D162" s="280"/>
      <c r="E162" s="280"/>
      <c r="F162" s="280"/>
      <c r="G162" s="280"/>
      <c r="H162" s="280"/>
      <c r="I162" s="280"/>
      <c r="J162" s="280"/>
      <c r="K162" s="280"/>
      <c r="L162" s="280"/>
      <c r="M162" s="280"/>
      <c r="N162" s="280"/>
      <c r="O162" s="280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280"/>
      <c r="AB162" s="280"/>
      <c r="AC162" s="280"/>
      <c r="AD162" s="280"/>
      <c r="AE162" s="280"/>
      <c r="AF162" s="280"/>
      <c r="AG162" s="280"/>
      <c r="AH162" s="280"/>
      <c r="AI162" s="280"/>
      <c r="AJ162" s="280"/>
      <c r="AK162" s="280"/>
      <c r="AL162" s="280"/>
      <c r="AM162" s="280"/>
      <c r="AN162" s="280"/>
      <c r="AO162" s="280"/>
      <c r="AP162" s="280"/>
      <c r="AQ162" s="280"/>
      <c r="AR162" s="280"/>
      <c r="AS162" s="280"/>
      <c r="AT162" s="280"/>
      <c r="AU162" s="279"/>
      <c r="AV162" s="280"/>
      <c r="AW162" s="280"/>
      <c r="AX162" s="280"/>
      <c r="AY162" s="280"/>
      <c r="AZ162" s="280"/>
      <c r="BA162" s="279"/>
    </row>
    <row r="163" spans="1:53" s="276" customFormat="1">
      <c r="A163" s="280"/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  <c r="L163" s="280"/>
      <c r="M163" s="280"/>
      <c r="N163" s="280"/>
      <c r="O163" s="280"/>
      <c r="P163" s="280"/>
      <c r="Q163" s="280"/>
      <c r="R163" s="280"/>
      <c r="S163" s="280"/>
      <c r="T163" s="280"/>
      <c r="U163" s="280"/>
      <c r="V163" s="280"/>
      <c r="W163" s="280"/>
      <c r="X163" s="280"/>
      <c r="Y163" s="280"/>
      <c r="Z163" s="280"/>
      <c r="AA163" s="280"/>
      <c r="AB163" s="280"/>
      <c r="AC163" s="280"/>
      <c r="AD163" s="280"/>
      <c r="AE163" s="280"/>
      <c r="AF163" s="280"/>
      <c r="AG163" s="280"/>
      <c r="AH163" s="280"/>
      <c r="AI163" s="280"/>
      <c r="AJ163" s="280"/>
      <c r="AK163" s="280"/>
      <c r="AL163" s="280"/>
      <c r="AM163" s="280"/>
      <c r="AN163" s="280"/>
      <c r="AO163" s="280"/>
      <c r="AP163" s="280"/>
      <c r="AQ163" s="280"/>
      <c r="AR163" s="280"/>
      <c r="AS163" s="280"/>
      <c r="AT163" s="280"/>
      <c r="AU163" s="279"/>
      <c r="AV163" s="280"/>
      <c r="AW163" s="280"/>
      <c r="AX163" s="280"/>
      <c r="AY163" s="280"/>
      <c r="AZ163" s="280"/>
      <c r="BA163" s="279"/>
    </row>
    <row r="164" spans="1:53" s="276" customFormat="1">
      <c r="A164" s="280"/>
      <c r="B164" s="280"/>
      <c r="C164" s="280"/>
      <c r="D164" s="280"/>
      <c r="E164" s="280"/>
      <c r="F164" s="280"/>
      <c r="G164" s="280"/>
      <c r="H164" s="280"/>
      <c r="I164" s="280"/>
      <c r="J164" s="280"/>
      <c r="K164" s="280"/>
      <c r="L164" s="280"/>
      <c r="M164" s="280"/>
      <c r="N164" s="280"/>
      <c r="O164" s="280"/>
      <c r="P164" s="280"/>
      <c r="Q164" s="280"/>
      <c r="R164" s="280"/>
      <c r="S164" s="280"/>
      <c r="T164" s="280"/>
      <c r="U164" s="280"/>
      <c r="V164" s="280"/>
      <c r="W164" s="280"/>
      <c r="X164" s="280"/>
      <c r="Y164" s="280"/>
      <c r="Z164" s="280"/>
      <c r="AA164" s="280"/>
      <c r="AB164" s="280"/>
      <c r="AC164" s="280"/>
      <c r="AD164" s="280"/>
      <c r="AE164" s="280"/>
      <c r="AF164" s="280"/>
      <c r="AG164" s="280"/>
      <c r="AH164" s="280"/>
      <c r="AI164" s="280"/>
      <c r="AJ164" s="280"/>
      <c r="AK164" s="280"/>
      <c r="AL164" s="280"/>
      <c r="AM164" s="280"/>
      <c r="AN164" s="280"/>
      <c r="AO164" s="280"/>
      <c r="AP164" s="280"/>
      <c r="AQ164" s="280"/>
      <c r="AR164" s="280"/>
      <c r="AS164" s="280"/>
      <c r="AT164" s="280"/>
      <c r="AU164" s="279"/>
      <c r="AV164" s="280"/>
      <c r="AW164" s="280"/>
      <c r="AX164" s="280"/>
      <c r="AY164" s="280"/>
      <c r="AZ164" s="280"/>
      <c r="BA164" s="279"/>
    </row>
    <row r="165" spans="1:53" s="276" customFormat="1">
      <c r="A165" s="280"/>
      <c r="B165" s="280"/>
      <c r="C165" s="280"/>
      <c r="D165" s="280"/>
      <c r="E165" s="280"/>
      <c r="F165" s="280"/>
      <c r="G165" s="280"/>
      <c r="H165" s="280"/>
      <c r="I165" s="280"/>
      <c r="J165" s="280"/>
      <c r="K165" s="280"/>
      <c r="L165" s="280"/>
      <c r="M165" s="280"/>
      <c r="N165" s="280"/>
      <c r="O165" s="280"/>
      <c r="P165" s="280"/>
      <c r="Q165" s="280"/>
      <c r="R165" s="280"/>
      <c r="S165" s="280"/>
      <c r="T165" s="280"/>
      <c r="U165" s="280"/>
      <c r="V165" s="280"/>
      <c r="W165" s="280"/>
      <c r="X165" s="280"/>
      <c r="Y165" s="280"/>
      <c r="Z165" s="280"/>
      <c r="AA165" s="280"/>
      <c r="AB165" s="280"/>
      <c r="AC165" s="280"/>
      <c r="AD165" s="280"/>
      <c r="AE165" s="280"/>
      <c r="AF165" s="280"/>
      <c r="AG165" s="280"/>
      <c r="AH165" s="280"/>
      <c r="AI165" s="280"/>
      <c r="AJ165" s="280"/>
      <c r="AK165" s="280"/>
      <c r="AL165" s="280"/>
      <c r="AM165" s="280"/>
      <c r="AN165" s="280"/>
      <c r="AO165" s="280"/>
      <c r="AP165" s="280"/>
      <c r="AQ165" s="280"/>
      <c r="AR165" s="280"/>
      <c r="AS165" s="280"/>
      <c r="AT165" s="280"/>
      <c r="AU165" s="279"/>
      <c r="AV165" s="280"/>
      <c r="AW165" s="280"/>
      <c r="AX165" s="280"/>
      <c r="AY165" s="280"/>
      <c r="AZ165" s="280"/>
      <c r="BA165" s="279"/>
    </row>
    <row r="166" spans="1:53" s="276" customFormat="1">
      <c r="A166" s="280"/>
      <c r="B166" s="280"/>
      <c r="C166" s="280"/>
      <c r="D166" s="280"/>
      <c r="E166" s="280"/>
      <c r="F166" s="280"/>
      <c r="G166" s="280"/>
      <c r="H166" s="280"/>
      <c r="I166" s="280"/>
      <c r="J166" s="280"/>
      <c r="K166" s="280"/>
      <c r="L166" s="280"/>
      <c r="M166" s="280"/>
      <c r="N166" s="280"/>
      <c r="O166" s="280"/>
      <c r="P166" s="280"/>
      <c r="Q166" s="280"/>
      <c r="R166" s="280"/>
      <c r="S166" s="280"/>
      <c r="T166" s="280"/>
      <c r="U166" s="280"/>
      <c r="V166" s="280"/>
      <c r="W166" s="280"/>
      <c r="X166" s="280"/>
      <c r="Y166" s="280"/>
      <c r="Z166" s="280"/>
      <c r="AA166" s="280"/>
      <c r="AB166" s="280"/>
      <c r="AC166" s="280"/>
      <c r="AD166" s="280"/>
      <c r="AE166" s="280"/>
      <c r="AF166" s="280"/>
      <c r="AG166" s="280"/>
      <c r="AH166" s="280"/>
      <c r="AI166" s="280"/>
      <c r="AJ166" s="280"/>
      <c r="AK166" s="280"/>
      <c r="AL166" s="280"/>
      <c r="AM166" s="280"/>
      <c r="AN166" s="280"/>
      <c r="AO166" s="280"/>
      <c r="AP166" s="280"/>
      <c r="AQ166" s="280"/>
      <c r="AR166" s="280"/>
      <c r="AS166" s="280"/>
      <c r="AT166" s="280"/>
      <c r="AU166" s="279"/>
      <c r="AV166" s="280"/>
      <c r="AW166" s="280"/>
      <c r="AX166" s="280"/>
      <c r="AY166" s="280"/>
      <c r="AZ166" s="280"/>
      <c r="BA166" s="279"/>
    </row>
    <row r="167" spans="1:53" s="276" customFormat="1">
      <c r="A167" s="280"/>
      <c r="B167" s="280"/>
      <c r="C167" s="280"/>
      <c r="D167" s="280"/>
      <c r="E167" s="280"/>
      <c r="F167" s="280"/>
      <c r="G167" s="280"/>
      <c r="H167" s="280"/>
      <c r="I167" s="280"/>
      <c r="J167" s="280"/>
      <c r="K167" s="280"/>
      <c r="L167" s="280"/>
      <c r="M167" s="280"/>
      <c r="N167" s="280"/>
      <c r="O167" s="280"/>
      <c r="P167" s="280"/>
      <c r="Q167" s="280"/>
      <c r="R167" s="280"/>
      <c r="S167" s="280"/>
      <c r="T167" s="280"/>
      <c r="U167" s="280"/>
      <c r="V167" s="280"/>
      <c r="W167" s="280"/>
      <c r="X167" s="280"/>
      <c r="Y167" s="280"/>
      <c r="Z167" s="280"/>
      <c r="AA167" s="280"/>
      <c r="AB167" s="280"/>
      <c r="AC167" s="280"/>
      <c r="AD167" s="280"/>
      <c r="AE167" s="280"/>
      <c r="AF167" s="280"/>
      <c r="AG167" s="280"/>
      <c r="AH167" s="280"/>
      <c r="AI167" s="280"/>
      <c r="AJ167" s="280"/>
      <c r="AK167" s="280"/>
      <c r="AL167" s="280"/>
      <c r="AM167" s="280"/>
      <c r="AN167" s="280"/>
      <c r="AO167" s="280"/>
      <c r="AP167" s="280"/>
      <c r="AQ167" s="280"/>
      <c r="AR167" s="280"/>
      <c r="AS167" s="280"/>
      <c r="AT167" s="280"/>
      <c r="AU167" s="279"/>
      <c r="AV167" s="280"/>
      <c r="AW167" s="280"/>
      <c r="AX167" s="280"/>
      <c r="AY167" s="280"/>
      <c r="AZ167" s="280"/>
      <c r="BA167" s="279"/>
    </row>
    <row r="168" spans="1:53" s="276" customFormat="1">
      <c r="A168" s="280"/>
      <c r="B168" s="280"/>
      <c r="C168" s="280"/>
      <c r="D168" s="280"/>
      <c r="E168" s="280"/>
      <c r="F168" s="280"/>
      <c r="G168" s="280"/>
      <c r="H168" s="280"/>
      <c r="I168" s="280"/>
      <c r="J168" s="280"/>
      <c r="K168" s="280"/>
      <c r="L168" s="280"/>
      <c r="M168" s="280"/>
      <c r="N168" s="280"/>
      <c r="O168" s="280"/>
      <c r="P168" s="280"/>
      <c r="Q168" s="280"/>
      <c r="R168" s="280"/>
      <c r="S168" s="280"/>
      <c r="T168" s="280"/>
      <c r="U168" s="280"/>
      <c r="V168" s="280"/>
      <c r="W168" s="280"/>
      <c r="X168" s="280"/>
      <c r="Y168" s="280"/>
      <c r="Z168" s="280"/>
      <c r="AA168" s="280"/>
      <c r="AB168" s="280"/>
      <c r="AC168" s="280"/>
      <c r="AD168" s="280"/>
      <c r="AE168" s="280"/>
      <c r="AF168" s="280"/>
      <c r="AG168" s="280"/>
      <c r="AH168" s="280"/>
      <c r="AI168" s="280"/>
      <c r="AJ168" s="280"/>
      <c r="AK168" s="280"/>
      <c r="AL168" s="280"/>
      <c r="AM168" s="280"/>
      <c r="AN168" s="280"/>
      <c r="AO168" s="280"/>
      <c r="AP168" s="280"/>
      <c r="AQ168" s="280"/>
      <c r="AR168" s="280"/>
      <c r="AS168" s="280"/>
      <c r="AT168" s="280"/>
      <c r="AU168" s="279"/>
      <c r="AV168" s="280"/>
      <c r="AW168" s="280"/>
      <c r="AX168" s="280"/>
      <c r="AY168" s="280"/>
      <c r="AZ168" s="280"/>
      <c r="BA168" s="279"/>
    </row>
  </sheetData>
  <mergeCells count="60">
    <mergeCell ref="A134:G134"/>
    <mergeCell ref="AC9:AC10"/>
    <mergeCell ref="AD9:AD10"/>
    <mergeCell ref="AE9:AE10"/>
    <mergeCell ref="AF9:AF10"/>
    <mergeCell ref="AA9:AA10"/>
    <mergeCell ref="AB9:AB10"/>
    <mergeCell ref="V9:V10"/>
    <mergeCell ref="W9:W10"/>
    <mergeCell ref="X9:X10"/>
    <mergeCell ref="Y9:Y10"/>
    <mergeCell ref="Z9:Z10"/>
    <mergeCell ref="AI9:AI10"/>
    <mergeCell ref="AJ9:AJ10"/>
    <mergeCell ref="AK9:AK10"/>
    <mergeCell ref="AG9:AG10"/>
    <mergeCell ref="AH9:AH10"/>
    <mergeCell ref="AR8:AR9"/>
    <mergeCell ref="AT8:AT9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AL7:AN7"/>
    <mergeCell ref="AO7:AQ7"/>
    <mergeCell ref="AL8:AL9"/>
    <mergeCell ref="AN8:AN9"/>
    <mergeCell ref="AO8:AO9"/>
    <mergeCell ref="AQ8:AQ9"/>
    <mergeCell ref="AB7:AC8"/>
    <mergeCell ref="AD7:AE8"/>
    <mergeCell ref="AF7:AG8"/>
    <mergeCell ref="AH7:AI8"/>
    <mergeCell ref="AJ7:AK8"/>
    <mergeCell ref="A2:BA2"/>
    <mergeCell ref="A3:BA3"/>
    <mergeCell ref="A4:BA4"/>
    <mergeCell ref="H6:AK6"/>
    <mergeCell ref="AL6:AQ6"/>
    <mergeCell ref="AR6:AT7"/>
    <mergeCell ref="H7:I8"/>
    <mergeCell ref="J7:K8"/>
    <mergeCell ref="L7:M8"/>
    <mergeCell ref="N7:O8"/>
    <mergeCell ref="P7:Q8"/>
    <mergeCell ref="R7:S8"/>
    <mergeCell ref="T7:U8"/>
    <mergeCell ref="V7:W8"/>
    <mergeCell ref="X7:Y8"/>
    <mergeCell ref="Z7:AA8"/>
  </mergeCells>
  <pageMargins left="0.45" right="0.2" top="0.5" bottom="0.5" header="0.05" footer="0.05"/>
  <pageSetup paperSize="9" scale="70" orientation="landscape" r:id="rId1"/>
  <headerFooter>
    <oddHeader>Page &amp;P</oddHeader>
    <oddFooter>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0" sqref="J10"/>
    </sheetView>
  </sheetViews>
  <sheetFormatPr defaultRowHeight="21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3"/>
  <sheetViews>
    <sheetView zoomScale="95" zoomScaleNormal="95" zoomScaleSheetLayoutView="100" workbookViewId="0">
      <selection activeCell="D10" sqref="D10"/>
    </sheetView>
  </sheetViews>
  <sheetFormatPr defaultColWidth="9.140625" defaultRowHeight="21"/>
  <cols>
    <col min="1" max="1" width="6.5703125" style="200" customWidth="1"/>
    <col min="2" max="2" width="41.5703125" style="36" customWidth="1"/>
    <col min="3" max="3" width="13" style="36" customWidth="1"/>
    <col min="4" max="4" width="21.28515625" style="36" customWidth="1"/>
    <col min="5" max="5" width="9.28515625" style="200" customWidth="1"/>
    <col min="6" max="6" width="15" style="200" customWidth="1"/>
    <col min="7" max="7" width="16.140625" style="200" customWidth="1"/>
    <col min="8" max="8" width="29" style="36" customWidth="1"/>
    <col min="9" max="9" width="6.140625" style="36" customWidth="1"/>
    <col min="10" max="10" width="13.28515625" style="36" customWidth="1"/>
    <col min="11" max="11" width="5.28515625" style="36" customWidth="1"/>
    <col min="12" max="12" width="7.85546875" style="36" customWidth="1"/>
    <col min="13" max="13" width="10.85546875" style="36" customWidth="1"/>
    <col min="14" max="16384" width="9.140625" style="36"/>
  </cols>
  <sheetData>
    <row r="1" spans="1:13" ht="18" customHeight="1">
      <c r="E1" s="447" t="s">
        <v>148</v>
      </c>
      <c r="F1" s="447"/>
      <c r="G1" s="447"/>
      <c r="H1" s="447"/>
      <c r="I1" s="447"/>
      <c r="J1" s="448"/>
      <c r="K1" s="448"/>
      <c r="L1" s="448"/>
      <c r="M1" s="448"/>
    </row>
    <row r="2" spans="1:13" ht="18" customHeight="1">
      <c r="A2" s="447" t="s">
        <v>237</v>
      </c>
      <c r="B2" s="447"/>
      <c r="C2" s="447"/>
      <c r="D2" s="447"/>
      <c r="E2" s="447"/>
      <c r="F2" s="447"/>
      <c r="G2" s="447"/>
      <c r="H2" s="188"/>
      <c r="I2" s="188"/>
      <c r="J2" s="199"/>
      <c r="K2" s="199"/>
      <c r="L2" s="199"/>
      <c r="M2" s="199"/>
    </row>
    <row r="3" spans="1:13">
      <c r="A3" s="449" t="s">
        <v>95</v>
      </c>
      <c r="B3" s="449"/>
      <c r="C3" s="449"/>
      <c r="D3" s="449"/>
      <c r="E3" s="449"/>
      <c r="F3" s="449"/>
      <c r="G3" s="449"/>
      <c r="H3" s="188"/>
      <c r="I3" s="188"/>
      <c r="J3" s="188"/>
      <c r="K3" s="188"/>
      <c r="L3" s="188"/>
      <c r="M3" s="188"/>
    </row>
    <row r="4" spans="1:13">
      <c r="A4" s="447" t="s">
        <v>143</v>
      </c>
      <c r="B4" s="447"/>
      <c r="C4" s="447"/>
      <c r="D4" s="447"/>
      <c r="E4" s="447"/>
      <c r="F4" s="447"/>
      <c r="G4" s="447"/>
      <c r="H4" s="188"/>
      <c r="I4" s="188"/>
      <c r="J4" s="188"/>
      <c r="K4" s="188"/>
      <c r="L4" s="188"/>
      <c r="M4" s="188"/>
    </row>
    <row r="5" spans="1:13" ht="13.5" customHeight="1"/>
    <row r="6" spans="1:13" s="91" customFormat="1" ht="19.5" customHeight="1">
      <c r="A6" s="190" t="s">
        <v>1</v>
      </c>
      <c r="B6" s="450" t="s">
        <v>185</v>
      </c>
      <c r="C6" s="451"/>
      <c r="D6" s="451"/>
      <c r="E6" s="451"/>
      <c r="F6" s="452"/>
      <c r="G6" s="453" t="s">
        <v>0</v>
      </c>
      <c r="H6" s="192"/>
      <c r="I6" s="192"/>
      <c r="J6" s="192"/>
      <c r="K6" s="192"/>
      <c r="L6" s="192"/>
      <c r="M6" s="192"/>
    </row>
    <row r="7" spans="1:13" s="91" customFormat="1" ht="18.75" customHeight="1">
      <c r="A7" s="59" t="s">
        <v>50</v>
      </c>
      <c r="B7" s="456" t="s">
        <v>156</v>
      </c>
      <c r="C7" s="190" t="s">
        <v>5</v>
      </c>
      <c r="D7" s="440" t="s">
        <v>9</v>
      </c>
      <c r="E7" s="458" t="s">
        <v>114</v>
      </c>
      <c r="F7" s="459"/>
      <c r="G7" s="454"/>
      <c r="H7" s="438"/>
      <c r="I7" s="439"/>
      <c r="J7" s="438"/>
      <c r="K7" s="438"/>
      <c r="L7" s="438"/>
      <c r="M7" s="192"/>
    </row>
    <row r="8" spans="1:13" s="192" customFormat="1">
      <c r="A8" s="191"/>
      <c r="B8" s="457"/>
      <c r="C8" s="191" t="s">
        <v>6</v>
      </c>
      <c r="D8" s="441"/>
      <c r="E8" s="90" t="s">
        <v>2</v>
      </c>
      <c r="F8" s="90" t="s">
        <v>113</v>
      </c>
      <c r="G8" s="455"/>
      <c r="H8" s="438"/>
      <c r="I8" s="438"/>
      <c r="J8" s="438"/>
    </row>
    <row r="9" spans="1:13" s="192" customFormat="1">
      <c r="A9" s="92">
        <v>1</v>
      </c>
      <c r="B9" s="73" t="s">
        <v>89</v>
      </c>
      <c r="C9" s="94">
        <v>5997</v>
      </c>
      <c r="D9" s="94" t="s">
        <v>52</v>
      </c>
      <c r="E9" s="104" t="s">
        <v>12</v>
      </c>
      <c r="F9" s="226">
        <v>53080</v>
      </c>
      <c r="G9" s="5" t="s">
        <v>240</v>
      </c>
      <c r="H9" s="80"/>
      <c r="L9" s="93"/>
    </row>
    <row r="10" spans="1:13" s="192" customFormat="1">
      <c r="A10" s="94">
        <v>2</v>
      </c>
      <c r="B10" s="73" t="s">
        <v>90</v>
      </c>
      <c r="C10" s="94">
        <v>5797</v>
      </c>
      <c r="D10" s="94" t="s">
        <v>52</v>
      </c>
      <c r="E10" s="94" t="s">
        <v>12</v>
      </c>
      <c r="F10" s="96">
        <v>58260</v>
      </c>
      <c r="G10" s="9" t="s">
        <v>241</v>
      </c>
      <c r="H10" s="80"/>
      <c r="L10" s="93"/>
    </row>
    <row r="11" spans="1:13" s="192" customFormat="1">
      <c r="A11" s="94">
        <v>3</v>
      </c>
      <c r="B11" s="73" t="s">
        <v>91</v>
      </c>
      <c r="C11" s="94">
        <v>6493</v>
      </c>
      <c r="D11" s="94" t="s">
        <v>92</v>
      </c>
      <c r="E11" s="94" t="s">
        <v>3</v>
      </c>
      <c r="F11" s="96">
        <v>39370</v>
      </c>
      <c r="G11" s="243" t="s">
        <v>245</v>
      </c>
      <c r="H11" s="80"/>
      <c r="L11" s="93"/>
    </row>
    <row r="12" spans="1:13" s="192" customFormat="1">
      <c r="A12" s="94">
        <v>4</v>
      </c>
      <c r="B12" s="73" t="s">
        <v>93</v>
      </c>
      <c r="C12" s="94">
        <v>79197</v>
      </c>
      <c r="D12" s="94" t="s">
        <v>10</v>
      </c>
      <c r="E12" s="97" t="s">
        <v>12</v>
      </c>
      <c r="F12" s="227">
        <v>52940</v>
      </c>
      <c r="G12" s="243" t="s">
        <v>244</v>
      </c>
      <c r="H12" s="80"/>
      <c r="L12" s="93"/>
    </row>
    <row r="13" spans="1:13" s="192" customFormat="1">
      <c r="A13" s="94">
        <v>5</v>
      </c>
      <c r="B13" s="73" t="s">
        <v>94</v>
      </c>
      <c r="C13" s="46">
        <v>6601</v>
      </c>
      <c r="D13" s="94" t="s">
        <v>10</v>
      </c>
      <c r="E13" s="94" t="s">
        <v>12</v>
      </c>
      <c r="F13" s="96">
        <v>45290</v>
      </c>
      <c r="G13" s="243" t="s">
        <v>242</v>
      </c>
      <c r="H13" s="80"/>
      <c r="L13" s="93"/>
    </row>
    <row r="14" spans="1:13" s="239" customFormat="1">
      <c r="A14" s="94"/>
      <c r="B14" s="73"/>
      <c r="C14" s="46"/>
      <c r="D14" s="94"/>
      <c r="E14" s="94"/>
      <c r="F14" s="96"/>
      <c r="G14" s="243" t="s">
        <v>243</v>
      </c>
      <c r="H14" s="80"/>
      <c r="L14" s="93"/>
    </row>
    <row r="15" spans="1:13" s="47" customFormat="1">
      <c r="A15" s="98"/>
      <c r="B15" s="99"/>
      <c r="C15" s="99"/>
      <c r="D15" s="99"/>
      <c r="E15" s="100"/>
      <c r="F15" s="228"/>
      <c r="G15" s="101"/>
      <c r="H15" s="80"/>
      <c r="I15" s="192"/>
      <c r="J15" s="192"/>
      <c r="K15" s="192"/>
      <c r="L15" s="93"/>
      <c r="M15" s="127"/>
    </row>
    <row r="16" spans="1:13" ht="21" customHeight="1">
      <c r="A16" s="229" t="s">
        <v>169</v>
      </c>
      <c r="B16" s="230"/>
      <c r="C16" s="231"/>
      <c r="D16" s="231"/>
      <c r="E16" s="230"/>
      <c r="F16" s="232"/>
      <c r="G16" s="233"/>
      <c r="H16" s="80"/>
      <c r="I16" s="127"/>
      <c r="J16" s="127"/>
      <c r="K16" s="193"/>
      <c r="L16" s="93"/>
      <c r="M16" s="193"/>
    </row>
    <row r="17" spans="1:13" ht="10.5" customHeight="1">
      <c r="G17" s="193"/>
    </row>
    <row r="18" spans="1:13" s="47" customFormat="1" ht="21" customHeight="1">
      <c r="A18" s="131" t="s">
        <v>153</v>
      </c>
      <c r="B18" s="130"/>
      <c r="C18" s="130"/>
      <c r="D18" s="130"/>
      <c r="E18" s="102"/>
      <c r="F18" s="102"/>
      <c r="G18" s="102"/>
      <c r="H18" s="102"/>
      <c r="I18" s="102"/>
      <c r="J18" s="442"/>
      <c r="K18" s="442"/>
      <c r="L18" s="442"/>
      <c r="M18" s="442"/>
    </row>
    <row r="19" spans="1:13" s="239" customFormat="1" ht="25.5" customHeight="1">
      <c r="A19" s="443" t="s">
        <v>154</v>
      </c>
      <c r="B19" s="443"/>
      <c r="C19" s="443"/>
      <c r="D19" s="443"/>
      <c r="E19" s="80"/>
      <c r="F19" s="241"/>
      <c r="G19" s="241"/>
      <c r="H19" s="241"/>
      <c r="I19" s="241"/>
      <c r="J19" s="444"/>
      <c r="K19" s="444"/>
      <c r="L19" s="444"/>
      <c r="M19" s="444"/>
    </row>
    <row r="20" spans="1:13" s="239" customFormat="1" ht="19.5" customHeight="1">
      <c r="A20" s="437" t="s">
        <v>186</v>
      </c>
      <c r="B20" s="437"/>
      <c r="C20" s="437"/>
      <c r="D20" s="437"/>
      <c r="E20" s="240"/>
      <c r="F20" s="240"/>
      <c r="G20" s="240"/>
      <c r="H20" s="240"/>
      <c r="I20" s="240"/>
      <c r="J20" s="438"/>
      <c r="K20" s="438"/>
      <c r="L20" s="438"/>
      <c r="M20" s="438"/>
    </row>
    <row r="21" spans="1:13" s="239" customFormat="1" ht="19.899999999999999" customHeight="1">
      <c r="A21" s="460" t="s">
        <v>247</v>
      </c>
      <c r="B21" s="460"/>
      <c r="C21" s="460"/>
      <c r="D21" s="460"/>
      <c r="E21" s="438"/>
      <c r="F21" s="438"/>
      <c r="J21" s="438"/>
      <c r="K21" s="438"/>
      <c r="L21" s="438"/>
      <c r="M21" s="438"/>
    </row>
    <row r="22" spans="1:13" s="239" customFormat="1" ht="19.899999999999999" customHeight="1">
      <c r="A22" s="445" t="s">
        <v>238</v>
      </c>
      <c r="B22" s="445"/>
      <c r="C22" s="445"/>
      <c r="D22" s="445"/>
      <c r="E22" s="445"/>
    </row>
    <row r="23" spans="1:13" s="2" customFormat="1" ht="18.75">
      <c r="A23" s="446" t="s">
        <v>239</v>
      </c>
      <c r="B23" s="446"/>
      <c r="C23" s="446"/>
      <c r="D23" s="446"/>
      <c r="E23" s="242"/>
      <c r="F23" s="242"/>
      <c r="G23" s="242"/>
    </row>
  </sheetData>
  <mergeCells count="25">
    <mergeCell ref="A22:E22"/>
    <mergeCell ref="A23:D23"/>
    <mergeCell ref="E1:G1"/>
    <mergeCell ref="H1:I1"/>
    <mergeCell ref="J1:M1"/>
    <mergeCell ref="A3:G3"/>
    <mergeCell ref="A4:G4"/>
    <mergeCell ref="A2:G2"/>
    <mergeCell ref="B6:F6"/>
    <mergeCell ref="G6:G8"/>
    <mergeCell ref="B7:B8"/>
    <mergeCell ref="E7:F7"/>
    <mergeCell ref="H7:H8"/>
    <mergeCell ref="A21:D21"/>
    <mergeCell ref="E21:F21"/>
    <mergeCell ref="J21:M21"/>
    <mergeCell ref="A20:D20"/>
    <mergeCell ref="J20:M20"/>
    <mergeCell ref="I7:I8"/>
    <mergeCell ref="D7:D8"/>
    <mergeCell ref="J7:J8"/>
    <mergeCell ref="K7:L7"/>
    <mergeCell ref="J18:M18"/>
    <mergeCell ref="A19:D19"/>
    <mergeCell ref="J19:M19"/>
  </mergeCells>
  <printOptions horizontalCentered="1"/>
  <pageMargins left="0.23622047244094491" right="0.23622047244094491" top="0.86614173228346458" bottom="0.19685039370078741" header="0.39370078740157483" footer="0.51181102362204722"/>
  <pageSetup paperSize="9" scale="90" orientation="portrait" r:id="rId1"/>
  <headerFooter alignWithMargins="0">
    <oddFooter>หน้าที่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32"/>
  <sheetViews>
    <sheetView showZeros="0" topLeftCell="A61" workbookViewId="0">
      <selection sqref="A1:AI73"/>
    </sheetView>
  </sheetViews>
  <sheetFormatPr defaultColWidth="9.140625" defaultRowHeight="18.75"/>
  <cols>
    <col min="1" max="1" width="5" style="1" customWidth="1"/>
    <col min="2" max="2" width="6.85546875" style="1" customWidth="1"/>
    <col min="3" max="3" width="30.28515625" style="2" customWidth="1"/>
    <col min="4" max="6" width="3.7109375" style="1" customWidth="1"/>
    <col min="7" max="8" width="3.7109375" style="58" customWidth="1"/>
    <col min="9" max="19" width="3.85546875" style="1" customWidth="1"/>
    <col min="20" max="20" width="3.85546875" style="55" customWidth="1"/>
    <col min="21" max="35" width="3.85546875" style="2" customWidth="1"/>
    <col min="36" max="16384" width="9.140625" style="2"/>
  </cols>
  <sheetData>
    <row r="1" spans="1:37" ht="24.75" customHeight="1">
      <c r="I1" s="486"/>
      <c r="J1" s="486"/>
      <c r="P1" s="19"/>
      <c r="T1" s="54"/>
      <c r="AD1" s="449" t="s">
        <v>87</v>
      </c>
      <c r="AE1" s="449"/>
      <c r="AF1" s="449"/>
      <c r="AG1" s="449"/>
      <c r="AH1" s="449"/>
      <c r="AI1" s="449"/>
    </row>
    <row r="2" spans="1:37">
      <c r="A2" s="486" t="s">
        <v>96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</row>
    <row r="3" spans="1:37">
      <c r="A3" s="486" t="str">
        <f>'คปร.1 (ครู)'!A3:G3</f>
        <v>สำนักงานเขตพื้นที่การศึกษาประถมศึกษาพัทลุง  เขต 2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</row>
    <row r="4" spans="1:37">
      <c r="A4" s="486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53"/>
    </row>
    <row r="5" spans="1:37" ht="13.5" customHeight="1">
      <c r="R5" s="12"/>
    </row>
    <row r="6" spans="1:37" s="4" customFormat="1" ht="18.75" customHeight="1">
      <c r="A6" s="477" t="s">
        <v>1</v>
      </c>
      <c r="B6" s="483" t="s">
        <v>185</v>
      </c>
      <c r="C6" s="485"/>
      <c r="D6" s="483" t="s">
        <v>19</v>
      </c>
      <c r="E6" s="484"/>
      <c r="F6" s="484"/>
      <c r="G6" s="484"/>
      <c r="H6" s="485"/>
      <c r="I6" s="463" t="s">
        <v>160</v>
      </c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5"/>
    </row>
    <row r="7" spans="1:37" s="4" customFormat="1" ht="19.5" customHeight="1">
      <c r="A7" s="478"/>
      <c r="B7" s="393" t="s">
        <v>5</v>
      </c>
      <c r="C7" s="477" t="s">
        <v>156</v>
      </c>
      <c r="D7" s="466" t="s">
        <v>116</v>
      </c>
      <c r="E7" s="466" t="s">
        <v>158</v>
      </c>
      <c r="F7" s="466" t="s">
        <v>157</v>
      </c>
      <c r="G7" s="466" t="s">
        <v>167</v>
      </c>
      <c r="H7" s="466" t="s">
        <v>205</v>
      </c>
      <c r="I7" s="471" t="s">
        <v>59</v>
      </c>
      <c r="J7" s="471" t="s">
        <v>115</v>
      </c>
      <c r="K7" s="471" t="s">
        <v>116</v>
      </c>
      <c r="L7" s="471" t="s">
        <v>20</v>
      </c>
      <c r="M7" s="471" t="s">
        <v>117</v>
      </c>
      <c r="N7" s="471" t="s">
        <v>118</v>
      </c>
      <c r="O7" s="471" t="s">
        <v>119</v>
      </c>
      <c r="P7" s="471" t="s">
        <v>120</v>
      </c>
      <c r="Q7" s="471" t="s">
        <v>121</v>
      </c>
      <c r="R7" s="471" t="s">
        <v>122</v>
      </c>
      <c r="S7" s="471" t="s">
        <v>123</v>
      </c>
      <c r="T7" s="471" t="s">
        <v>21</v>
      </c>
      <c r="U7" s="471" t="s">
        <v>22</v>
      </c>
      <c r="V7" s="471" t="s">
        <v>124</v>
      </c>
      <c r="W7" s="471" t="s">
        <v>125</v>
      </c>
      <c r="X7" s="471" t="s">
        <v>126</v>
      </c>
      <c r="Y7" s="471" t="s">
        <v>127</v>
      </c>
      <c r="Z7" s="471" t="s">
        <v>159</v>
      </c>
      <c r="AA7" s="471" t="s">
        <v>128</v>
      </c>
      <c r="AB7" s="473" t="s">
        <v>129</v>
      </c>
      <c r="AC7" s="469" t="s">
        <v>130</v>
      </c>
      <c r="AD7" s="469" t="s">
        <v>131</v>
      </c>
      <c r="AE7" s="469" t="s">
        <v>132</v>
      </c>
      <c r="AF7" s="469" t="s">
        <v>133</v>
      </c>
      <c r="AG7" s="469" t="s">
        <v>134</v>
      </c>
      <c r="AH7" s="469" t="s">
        <v>135</v>
      </c>
      <c r="AI7" s="461" t="s">
        <v>136</v>
      </c>
    </row>
    <row r="8" spans="1:37" s="4" customFormat="1" ht="21.75" customHeight="1">
      <c r="A8" s="478"/>
      <c r="B8" s="394" t="s">
        <v>6</v>
      </c>
      <c r="C8" s="478"/>
      <c r="D8" s="467"/>
      <c r="E8" s="467"/>
      <c r="F8" s="467"/>
      <c r="G8" s="467"/>
      <c r="H8" s="467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4"/>
      <c r="AC8" s="469"/>
      <c r="AD8" s="469"/>
      <c r="AE8" s="469"/>
      <c r="AF8" s="469"/>
      <c r="AG8" s="469"/>
      <c r="AH8" s="469"/>
      <c r="AI8" s="461"/>
    </row>
    <row r="9" spans="1:37" ht="21.75" customHeight="1" thickBot="1">
      <c r="A9" s="479"/>
      <c r="B9" s="414"/>
      <c r="C9" s="479"/>
      <c r="D9" s="468"/>
      <c r="E9" s="468"/>
      <c r="F9" s="468"/>
      <c r="G9" s="468"/>
      <c r="H9" s="468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5"/>
      <c r="AC9" s="470"/>
      <c r="AD9" s="470"/>
      <c r="AE9" s="470"/>
      <c r="AF9" s="470"/>
      <c r="AG9" s="470"/>
      <c r="AH9" s="470"/>
      <c r="AI9" s="462"/>
    </row>
    <row r="10" spans="1:37" ht="21.75" customHeight="1" thickTop="1">
      <c r="A10" s="20">
        <v>1</v>
      </c>
      <c r="B10" s="402">
        <f>'คปร.1 (ครู)'!C9</f>
        <v>1520</v>
      </c>
      <c r="C10" s="403" t="str">
        <f>'คปร.1 (ครู)'!B9</f>
        <v>ผู้อำนวยการสถานศึกษา/ โรงเรียนบ้านเทพราช/เขาชัยสน</v>
      </c>
      <c r="D10" s="404">
        <v>1</v>
      </c>
      <c r="E10" s="404"/>
      <c r="F10" s="404"/>
      <c r="G10" s="404"/>
      <c r="H10" s="404"/>
      <c r="I10" s="405">
        <v>1</v>
      </c>
      <c r="J10" s="405"/>
      <c r="K10" s="405"/>
      <c r="L10" s="406"/>
      <c r="M10" s="406"/>
      <c r="N10" s="406"/>
      <c r="O10" s="406"/>
      <c r="P10" s="406"/>
      <c r="Q10" s="406"/>
      <c r="R10" s="406"/>
      <c r="S10" s="407"/>
      <c r="T10" s="407"/>
      <c r="U10" s="408"/>
      <c r="V10" s="407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  <c r="AH10" s="408"/>
      <c r="AI10" s="363">
        <f>SUM(I10:AH10)</f>
        <v>1</v>
      </c>
      <c r="AK10" s="244"/>
    </row>
    <row r="11" spans="1:37" ht="21.75" customHeight="1">
      <c r="A11" s="9">
        <v>2</v>
      </c>
      <c r="B11" s="365">
        <f>'คปร.1 (ครู)'!C10</f>
        <v>2614</v>
      </c>
      <c r="C11" s="366" t="str">
        <f>'คปร.1 (ครู)'!B10</f>
        <v>ผู้อำนวยการสถานศึกษา/โรงเรียนบ้านเกาะนางคำเหนือ/ปากพะยูน</v>
      </c>
      <c r="D11" s="367">
        <v>1</v>
      </c>
      <c r="E11" s="367"/>
      <c r="F11" s="367"/>
      <c r="G11" s="367"/>
      <c r="H11" s="367"/>
      <c r="I11" s="14">
        <v>1</v>
      </c>
      <c r="J11" s="14"/>
      <c r="K11" s="14"/>
      <c r="L11" s="11"/>
      <c r="M11" s="11"/>
      <c r="N11" s="11"/>
      <c r="O11" s="11"/>
      <c r="P11" s="11"/>
      <c r="Q11" s="11"/>
      <c r="R11" s="11"/>
      <c r="S11" s="10"/>
      <c r="T11" s="10"/>
      <c r="U11" s="60"/>
      <c r="V11" s="1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5">
        <f t="shared" ref="AI11:AI60" si="0">SUM(I11:AH11)</f>
        <v>1</v>
      </c>
    </row>
    <row r="12" spans="1:37" ht="21.75" customHeight="1">
      <c r="A12" s="9">
        <v>3</v>
      </c>
      <c r="B12" s="365">
        <f>'คปร.1 (ครู)'!C11</f>
        <v>3237</v>
      </c>
      <c r="C12" s="366" t="str">
        <f>'คปร.1 (ครู)'!B11</f>
        <v>ผู้อำนวยการสถานศึกษา/โรงเรียนบ้านช่องฟืน/ปากพะยูน</v>
      </c>
      <c r="D12" s="367">
        <v>1</v>
      </c>
      <c r="E12" s="367"/>
      <c r="F12" s="367"/>
      <c r="G12" s="367"/>
      <c r="H12" s="367"/>
      <c r="I12" s="14">
        <v>1</v>
      </c>
      <c r="J12" s="14"/>
      <c r="K12" s="14"/>
      <c r="L12" s="11"/>
      <c r="M12" s="11"/>
      <c r="N12" s="11"/>
      <c r="O12" s="11"/>
      <c r="P12" s="11"/>
      <c r="Q12" s="11"/>
      <c r="R12" s="11"/>
      <c r="S12" s="10"/>
      <c r="T12" s="10"/>
      <c r="U12" s="60"/>
      <c r="V12" s="1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5">
        <f t="shared" si="0"/>
        <v>1</v>
      </c>
    </row>
    <row r="13" spans="1:37" ht="21.75" customHeight="1">
      <c r="A13" s="9">
        <v>4</v>
      </c>
      <c r="B13" s="365">
        <f>'คปร.1 (ครู)'!C12</f>
        <v>3673</v>
      </c>
      <c r="C13" s="366" t="str">
        <f>'คปร.1 (ครู)'!B12</f>
        <v>ผู้อำนวยการสถานศึกษา/โรงเรียนวัดปลักปอม/ตะโหมด</v>
      </c>
      <c r="D13" s="367">
        <v>1</v>
      </c>
      <c r="E13" s="367"/>
      <c r="F13" s="367"/>
      <c r="G13" s="367"/>
      <c r="H13" s="367"/>
      <c r="I13" s="14">
        <v>1</v>
      </c>
      <c r="J13" s="14"/>
      <c r="K13" s="14"/>
      <c r="L13" s="11"/>
      <c r="M13" s="11"/>
      <c r="N13" s="11"/>
      <c r="O13" s="11"/>
      <c r="P13" s="11"/>
      <c r="Q13" s="11"/>
      <c r="R13" s="11"/>
      <c r="S13" s="10"/>
      <c r="T13" s="10"/>
      <c r="U13" s="60"/>
      <c r="V13" s="1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5">
        <f t="shared" si="0"/>
        <v>1</v>
      </c>
    </row>
    <row r="14" spans="1:37" ht="21.75" customHeight="1">
      <c r="A14" s="9">
        <v>5</v>
      </c>
      <c r="B14" s="365">
        <f>'คปร.1 (ครู)'!C13</f>
        <v>1398</v>
      </c>
      <c r="C14" s="366" t="str">
        <f>'คปร.1 (ครู)'!B13</f>
        <v>ผู้อำนวยการสถานศึกษา/โรงเรียนวัดปัณณาราม/บางแก้ว</v>
      </c>
      <c r="D14" s="367">
        <v>1</v>
      </c>
      <c r="E14" s="367"/>
      <c r="F14" s="367"/>
      <c r="G14" s="367"/>
      <c r="H14" s="367"/>
      <c r="I14" s="14">
        <v>1</v>
      </c>
      <c r="J14" s="14"/>
      <c r="K14" s="14"/>
      <c r="L14" s="11"/>
      <c r="M14" s="11"/>
      <c r="N14" s="11"/>
      <c r="O14" s="11"/>
      <c r="P14" s="11"/>
      <c r="Q14" s="11"/>
      <c r="R14" s="11"/>
      <c r="S14" s="10"/>
      <c r="T14" s="10"/>
      <c r="U14" s="60"/>
      <c r="V14" s="1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5">
        <f t="shared" si="0"/>
        <v>1</v>
      </c>
    </row>
    <row r="15" spans="1:37" ht="21.75" customHeight="1">
      <c r="A15" s="9">
        <v>6</v>
      </c>
      <c r="B15" s="365">
        <f>'คปร.1 (ครู)'!C14</f>
        <v>668</v>
      </c>
      <c r="C15" s="366" t="str">
        <f>'คปร.1 (ครู)'!B14</f>
        <v>รองผู้อำนวยการสถานศึกษา/โรงเรียนบ้านควนประกอบ/กงหรา</v>
      </c>
      <c r="D15" s="367"/>
      <c r="E15" s="367">
        <v>1</v>
      </c>
      <c r="F15" s="367"/>
      <c r="G15" s="367"/>
      <c r="H15" s="367"/>
      <c r="I15" s="14">
        <v>1</v>
      </c>
      <c r="J15" s="14"/>
      <c r="K15" s="14"/>
      <c r="L15" s="11"/>
      <c r="M15" s="11"/>
      <c r="N15" s="11"/>
      <c r="O15" s="11"/>
      <c r="P15" s="11"/>
      <c r="Q15" s="11"/>
      <c r="R15" s="11"/>
      <c r="S15" s="10"/>
      <c r="T15" s="10"/>
      <c r="U15" s="60"/>
      <c r="V15" s="1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5">
        <f t="shared" si="0"/>
        <v>1</v>
      </c>
    </row>
    <row r="16" spans="1:37" ht="21.75" customHeight="1">
      <c r="A16" s="9">
        <v>7</v>
      </c>
      <c r="B16" s="365">
        <f>'คปร.1 (ครู)'!C15</f>
        <v>3510</v>
      </c>
      <c r="C16" s="366" t="str">
        <f>'คปร.1 (ครู)'!B15</f>
        <v>รองผู้อำนวยการสถานศึกษา/โรงเรียนวัดตะโหมด/ตะโหมด</v>
      </c>
      <c r="D16" s="367">
        <v>1</v>
      </c>
      <c r="E16" s="367"/>
      <c r="F16" s="367"/>
      <c r="G16" s="367"/>
      <c r="H16" s="367"/>
      <c r="I16" s="14">
        <v>1</v>
      </c>
      <c r="J16" s="14"/>
      <c r="K16" s="14"/>
      <c r="L16" s="11"/>
      <c r="M16" s="11"/>
      <c r="N16" s="11"/>
      <c r="O16" s="11"/>
      <c r="P16" s="11"/>
      <c r="Q16" s="11"/>
      <c r="R16" s="11"/>
      <c r="S16" s="10"/>
      <c r="T16" s="10"/>
      <c r="U16" s="60"/>
      <c r="V16" s="1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5">
        <f t="shared" si="0"/>
        <v>1</v>
      </c>
    </row>
    <row r="17" spans="1:35" ht="21.75" customHeight="1">
      <c r="A17" s="9">
        <v>8</v>
      </c>
      <c r="B17" s="365">
        <f>'คปร.1 (ครู)'!C16</f>
        <v>2994</v>
      </c>
      <c r="C17" s="366" t="str">
        <f>'คปร.1 (ครู)'!B16</f>
        <v>รองผู้อำนวยการสถานศึกษา/โรงเรียนวัดป่าบอนต่ำ/ป่าบอน</v>
      </c>
      <c r="D17" s="367">
        <v>1</v>
      </c>
      <c r="E17" s="367"/>
      <c r="F17" s="367"/>
      <c r="G17" s="367"/>
      <c r="H17" s="367"/>
      <c r="I17" s="14">
        <v>1</v>
      </c>
      <c r="J17" s="14"/>
      <c r="K17" s="14"/>
      <c r="L17" s="14"/>
      <c r="M17" s="11"/>
      <c r="N17" s="11"/>
      <c r="O17" s="11"/>
      <c r="P17" s="11"/>
      <c r="Q17" s="11"/>
      <c r="R17" s="11"/>
      <c r="S17" s="10"/>
      <c r="T17" s="10"/>
      <c r="U17" s="60"/>
      <c r="V17" s="1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5">
        <f t="shared" si="0"/>
        <v>1</v>
      </c>
    </row>
    <row r="18" spans="1:35" ht="21.75" customHeight="1">
      <c r="A18" s="9">
        <v>9</v>
      </c>
      <c r="B18" s="365">
        <f>'คปร.1 (ครู)'!C17</f>
        <v>1054</v>
      </c>
      <c r="C18" s="366" t="str">
        <f>'คปร.1 (ครู)'!B17</f>
        <v>ครู/ โรงเรียนวัดแตระ/เขาชัยสน</v>
      </c>
      <c r="D18" s="367">
        <v>1</v>
      </c>
      <c r="E18" s="367"/>
      <c r="F18" s="367"/>
      <c r="G18" s="367"/>
      <c r="H18" s="367"/>
      <c r="I18" s="14"/>
      <c r="J18" s="14"/>
      <c r="K18" s="14"/>
      <c r="L18" s="11">
        <v>1</v>
      </c>
      <c r="M18" s="14"/>
      <c r="N18" s="11"/>
      <c r="O18" s="11"/>
      <c r="P18" s="11"/>
      <c r="Q18" s="11"/>
      <c r="R18" s="11"/>
      <c r="S18" s="10"/>
      <c r="T18" s="10"/>
      <c r="U18" s="60"/>
      <c r="V18" s="1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5">
        <f t="shared" si="0"/>
        <v>1</v>
      </c>
    </row>
    <row r="19" spans="1:35" ht="21.75" customHeight="1">
      <c r="A19" s="9">
        <v>10</v>
      </c>
      <c r="B19" s="365">
        <f>'คปร.1 (ครู)'!C18</f>
        <v>994</v>
      </c>
      <c r="C19" s="366" t="str">
        <f>'คปร.1 (ครู)'!B18</f>
        <v>ครู/ โรงเรียนวัดแตระ/เขาชัยสน</v>
      </c>
      <c r="D19" s="367">
        <v>1</v>
      </c>
      <c r="E19" s="367"/>
      <c r="F19" s="367"/>
      <c r="G19" s="367"/>
      <c r="H19" s="367"/>
      <c r="I19" s="14"/>
      <c r="J19" s="14"/>
      <c r="K19" s="14"/>
      <c r="L19" s="11"/>
      <c r="M19" s="11">
        <v>1</v>
      </c>
      <c r="N19" s="11"/>
      <c r="O19" s="11"/>
      <c r="P19" s="11"/>
      <c r="Q19" s="11"/>
      <c r="R19" s="11"/>
      <c r="S19" s="10"/>
      <c r="T19" s="10"/>
      <c r="U19" s="60"/>
      <c r="V19" s="1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5">
        <f t="shared" si="0"/>
        <v>1</v>
      </c>
    </row>
    <row r="20" spans="1:35" ht="21.75" customHeight="1">
      <c r="A20" s="9">
        <v>11</v>
      </c>
      <c r="B20" s="365">
        <f>'คปร.1 (ครู)'!C19</f>
        <v>1147</v>
      </c>
      <c r="C20" s="366" t="str">
        <f>'คปร.1 (ครู)'!B19</f>
        <v>ครู/โรงเรียนบ้านควนโคกยา/เขาชัยสน</v>
      </c>
      <c r="D20" s="367">
        <v>1</v>
      </c>
      <c r="E20" s="367"/>
      <c r="F20" s="367"/>
      <c r="G20" s="367"/>
      <c r="H20" s="367"/>
      <c r="I20" s="14"/>
      <c r="J20" s="14"/>
      <c r="K20" s="14"/>
      <c r="L20" s="11"/>
      <c r="M20" s="14"/>
      <c r="N20" s="11"/>
      <c r="O20" s="11"/>
      <c r="P20" s="11"/>
      <c r="Q20" s="11"/>
      <c r="R20" s="11"/>
      <c r="S20" s="10">
        <v>1</v>
      </c>
      <c r="T20" s="10"/>
      <c r="U20" s="60"/>
      <c r="V20" s="1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5">
        <f t="shared" si="0"/>
        <v>1</v>
      </c>
    </row>
    <row r="21" spans="1:35" ht="21.75" customHeight="1">
      <c r="A21" s="9">
        <v>12</v>
      </c>
      <c r="B21" s="365">
        <f>'คปร.1 (ครู)'!C20</f>
        <v>1378</v>
      </c>
      <c r="C21" s="366" t="str">
        <f>'คปร.1 (ครู)'!B20</f>
        <v>ครู/ โรงเรียนบ้านไสนายขัน/เขาชัยสน</v>
      </c>
      <c r="D21" s="367">
        <v>1</v>
      </c>
      <c r="E21" s="367"/>
      <c r="F21" s="367"/>
      <c r="G21" s="367"/>
      <c r="H21" s="367"/>
      <c r="I21" s="14"/>
      <c r="J21" s="14"/>
      <c r="K21" s="14"/>
      <c r="L21" s="14"/>
      <c r="M21" s="11">
        <v>1</v>
      </c>
      <c r="N21" s="11"/>
      <c r="O21" s="11"/>
      <c r="P21" s="11"/>
      <c r="Q21" s="11"/>
      <c r="R21" s="11"/>
      <c r="S21" s="10"/>
      <c r="T21" s="10"/>
      <c r="U21" s="60"/>
      <c r="V21" s="1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5">
        <f t="shared" si="0"/>
        <v>1</v>
      </c>
    </row>
    <row r="22" spans="1:35" ht="21.75" customHeight="1">
      <c r="A22" s="9">
        <v>13</v>
      </c>
      <c r="B22" s="365">
        <f>'คปร.1 (ครู)'!C21</f>
        <v>1310</v>
      </c>
      <c r="C22" s="366" t="str">
        <f>'คปร.1 (ครู)'!B21</f>
        <v>ครู/ โรงเรียนวัดโพธิยาราม/เขาชัยสน</v>
      </c>
      <c r="D22" s="367">
        <v>1</v>
      </c>
      <c r="E22" s="367"/>
      <c r="F22" s="367"/>
      <c r="G22" s="367"/>
      <c r="H22" s="367"/>
      <c r="I22" s="14"/>
      <c r="J22" s="14"/>
      <c r="K22" s="14"/>
      <c r="L22" s="11">
        <v>1</v>
      </c>
      <c r="M22" s="11"/>
      <c r="N22" s="11"/>
      <c r="O22" s="11"/>
      <c r="P22" s="11"/>
      <c r="Q22" s="11"/>
      <c r="R22" s="11"/>
      <c r="S22" s="10"/>
      <c r="T22" s="10"/>
      <c r="U22" s="60"/>
      <c r="V22" s="1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5">
        <f t="shared" si="0"/>
        <v>1</v>
      </c>
    </row>
    <row r="23" spans="1:35" ht="21.75" customHeight="1">
      <c r="A23" s="9">
        <v>14</v>
      </c>
      <c r="B23" s="365">
        <f>'คปร.1 (ครู)'!C22</f>
        <v>1558</v>
      </c>
      <c r="C23" s="366" t="str">
        <f>'คปร.1 (ครู)'!B22</f>
        <v>ครู/ โรงเรียนวัดท่าควาย/เขาชัยสน</v>
      </c>
      <c r="D23" s="367"/>
      <c r="E23" s="367">
        <v>1</v>
      </c>
      <c r="F23" s="367"/>
      <c r="G23" s="367"/>
      <c r="H23" s="367"/>
      <c r="I23" s="14"/>
      <c r="J23" s="14"/>
      <c r="K23" s="14">
        <v>1</v>
      </c>
      <c r="L23" s="11"/>
      <c r="M23" s="11"/>
      <c r="N23" s="11"/>
      <c r="O23" s="11"/>
      <c r="P23" s="11"/>
      <c r="Q23" s="11"/>
      <c r="R23" s="11"/>
      <c r="S23" s="10"/>
      <c r="T23" s="10"/>
      <c r="U23" s="60"/>
      <c r="V23" s="1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5">
        <f t="shared" si="0"/>
        <v>1</v>
      </c>
    </row>
    <row r="24" spans="1:35" ht="21.75" customHeight="1">
      <c r="A24" s="9">
        <v>15</v>
      </c>
      <c r="B24" s="365">
        <f>'คปร.1 (ครู)'!C23</f>
        <v>2542</v>
      </c>
      <c r="C24" s="366" t="str">
        <f>'คปร.1 (ครู)'!B23</f>
        <v>ครู/โรงเรียนปากพะยูน/ปากพะยูน</v>
      </c>
      <c r="D24" s="367">
        <v>1</v>
      </c>
      <c r="E24" s="367"/>
      <c r="F24" s="367"/>
      <c r="G24" s="367"/>
      <c r="H24" s="367"/>
      <c r="I24" s="14"/>
      <c r="J24" s="14">
        <v>1</v>
      </c>
      <c r="K24" s="14"/>
      <c r="L24" s="14"/>
      <c r="M24" s="11"/>
      <c r="N24" s="11"/>
      <c r="O24" s="11"/>
      <c r="P24" s="11"/>
      <c r="Q24" s="11"/>
      <c r="R24" s="11"/>
      <c r="S24" s="10"/>
      <c r="T24" s="10"/>
      <c r="U24" s="60"/>
      <c r="V24" s="1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5">
        <f t="shared" si="0"/>
        <v>1</v>
      </c>
    </row>
    <row r="25" spans="1:35" ht="21.75" customHeight="1">
      <c r="A25" s="9">
        <v>16</v>
      </c>
      <c r="B25" s="365">
        <f>'คปร.1 (ครู)'!C24</f>
        <v>2746</v>
      </c>
      <c r="C25" s="366" t="str">
        <f>'คปร.1 (ครู)'!B24</f>
        <v>ครู/โรงเรียนวัดฝาละมี/ปากพะยูน</v>
      </c>
      <c r="D25" s="367"/>
      <c r="E25" s="367">
        <v>1</v>
      </c>
      <c r="F25" s="367"/>
      <c r="G25" s="367"/>
      <c r="H25" s="367"/>
      <c r="I25" s="14"/>
      <c r="J25" s="14"/>
      <c r="K25" s="14"/>
      <c r="L25" s="11">
        <v>1</v>
      </c>
      <c r="M25" s="11"/>
      <c r="N25" s="11"/>
      <c r="O25" s="11"/>
      <c r="P25" s="11"/>
      <c r="Q25" s="11"/>
      <c r="R25" s="11"/>
      <c r="S25" s="10"/>
      <c r="T25" s="10"/>
      <c r="U25" s="60"/>
      <c r="V25" s="1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5">
        <f t="shared" si="0"/>
        <v>1</v>
      </c>
    </row>
    <row r="26" spans="1:35" ht="21.75" customHeight="1">
      <c r="A26" s="9">
        <v>17</v>
      </c>
      <c r="B26" s="365">
        <f>'คปร.1 (ครู)'!C25</f>
        <v>2908</v>
      </c>
      <c r="C26" s="366" t="str">
        <f>'คปร.1 (ครู)'!B25</f>
        <v>ครู/โรงเรียนบ้านควนพระสาครินทร์/ปากพะยูน</v>
      </c>
      <c r="D26" s="367">
        <v>1</v>
      </c>
      <c r="E26" s="367"/>
      <c r="F26" s="367"/>
      <c r="G26" s="367"/>
      <c r="H26" s="367"/>
      <c r="I26" s="14"/>
      <c r="J26" s="14"/>
      <c r="K26" s="14">
        <v>1</v>
      </c>
      <c r="L26" s="11"/>
      <c r="M26" s="11"/>
      <c r="N26" s="11"/>
      <c r="O26" s="11"/>
      <c r="P26" s="11"/>
      <c r="Q26" s="11"/>
      <c r="R26" s="11"/>
      <c r="S26" s="10"/>
      <c r="T26" s="10"/>
      <c r="U26" s="60"/>
      <c r="V26" s="1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5">
        <f t="shared" si="0"/>
        <v>1</v>
      </c>
    </row>
    <row r="27" spans="1:35" ht="21.75" customHeight="1">
      <c r="A27" s="395">
        <v>18</v>
      </c>
      <c r="B27" s="396">
        <f>'คปร.1 (ครู)'!C26</f>
        <v>2969</v>
      </c>
      <c r="C27" s="397" t="str">
        <f>'คปร.1 (ครู)'!B26</f>
        <v>ครู/โรงเรียนวัดพระเกิด/ปากพะยูน</v>
      </c>
      <c r="D27" s="398">
        <v>1</v>
      </c>
      <c r="E27" s="398"/>
      <c r="F27" s="398"/>
      <c r="G27" s="398"/>
      <c r="H27" s="398"/>
      <c r="I27" s="399"/>
      <c r="J27" s="399"/>
      <c r="K27" s="399"/>
      <c r="L27" s="400">
        <v>1</v>
      </c>
      <c r="M27" s="400"/>
      <c r="N27" s="400"/>
      <c r="O27" s="400"/>
      <c r="P27" s="400"/>
      <c r="Q27" s="400"/>
      <c r="R27" s="400"/>
      <c r="S27" s="401"/>
      <c r="T27" s="401"/>
      <c r="U27" s="144"/>
      <c r="V27" s="401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7">
        <f t="shared" si="0"/>
        <v>1</v>
      </c>
    </row>
    <row r="28" spans="1:35" ht="21.75" customHeight="1">
      <c r="A28" s="125"/>
      <c r="B28" s="409"/>
      <c r="C28" s="410"/>
      <c r="D28" s="411"/>
      <c r="E28" s="411"/>
      <c r="F28" s="411"/>
      <c r="G28" s="411"/>
      <c r="H28" s="411"/>
      <c r="I28" s="110"/>
      <c r="J28" s="110"/>
      <c r="K28" s="110"/>
      <c r="L28" s="412"/>
      <c r="M28" s="412"/>
      <c r="N28" s="412"/>
      <c r="O28" s="412"/>
      <c r="P28" s="412"/>
      <c r="Q28" s="412"/>
      <c r="R28" s="412"/>
      <c r="S28" s="12"/>
      <c r="T28" s="12"/>
      <c r="U28" s="13"/>
      <c r="V28" s="12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413"/>
    </row>
    <row r="29" spans="1:35" ht="21.75" customHeight="1">
      <c r="A29" s="125"/>
      <c r="B29" s="409"/>
      <c r="C29" s="410"/>
      <c r="D29" s="411"/>
      <c r="E29" s="411"/>
      <c r="F29" s="411"/>
      <c r="G29" s="411"/>
      <c r="H29" s="411"/>
      <c r="I29" s="110"/>
      <c r="J29" s="110"/>
      <c r="K29" s="110"/>
      <c r="L29" s="412"/>
      <c r="M29" s="412"/>
      <c r="N29" s="412"/>
      <c r="O29" s="412"/>
      <c r="P29" s="412"/>
      <c r="Q29" s="412"/>
      <c r="R29" s="412"/>
      <c r="S29" s="12"/>
      <c r="T29" s="12"/>
      <c r="U29" s="13"/>
      <c r="V29" s="12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413"/>
    </row>
    <row r="30" spans="1:35" ht="21.75" customHeight="1">
      <c r="A30" s="20">
        <v>19</v>
      </c>
      <c r="B30" s="402">
        <f>'คปร.1 (ครู)'!C27</f>
        <v>3197</v>
      </c>
      <c r="C30" s="403" t="str">
        <f>'คปร.1 (ครู)'!B27</f>
        <v>ครู/โรงเรียนบ้านเกาะหมาก/ปากพะยูน</v>
      </c>
      <c r="D30" s="404">
        <v>1</v>
      </c>
      <c r="E30" s="404"/>
      <c r="F30" s="404"/>
      <c r="G30" s="404"/>
      <c r="H30" s="404"/>
      <c r="I30" s="405"/>
      <c r="J30" s="405"/>
      <c r="K30" s="405"/>
      <c r="L30" s="406"/>
      <c r="M30" s="406"/>
      <c r="N30" s="406"/>
      <c r="O30" s="406">
        <v>1</v>
      </c>
      <c r="P30" s="406"/>
      <c r="Q30" s="406"/>
      <c r="R30" s="406"/>
      <c r="S30" s="407"/>
      <c r="T30" s="407"/>
      <c r="U30" s="408"/>
      <c r="V30" s="407"/>
      <c r="W30" s="408"/>
      <c r="X30" s="408"/>
      <c r="Y30" s="408"/>
      <c r="Z30" s="408"/>
      <c r="AA30" s="408"/>
      <c r="AB30" s="408"/>
      <c r="AC30" s="408"/>
      <c r="AD30" s="408"/>
      <c r="AE30" s="408"/>
      <c r="AF30" s="408"/>
      <c r="AG30" s="408"/>
      <c r="AH30" s="408"/>
      <c r="AI30" s="363">
        <f t="shared" si="0"/>
        <v>1</v>
      </c>
    </row>
    <row r="31" spans="1:35" ht="21.75" customHeight="1">
      <c r="A31" s="9">
        <v>20</v>
      </c>
      <c r="B31" s="365">
        <f>'คปร.1 (ครู)'!C28</f>
        <v>3222</v>
      </c>
      <c r="C31" s="366" t="str">
        <f>'คปร.1 (ครู)'!B28</f>
        <v>ครู/โรงเรียนบ้านเกาะโคบ/ปากพะยูน</v>
      </c>
      <c r="D31" s="367">
        <v>1</v>
      </c>
      <c r="E31" s="367"/>
      <c r="F31" s="367"/>
      <c r="G31" s="367"/>
      <c r="H31" s="367"/>
      <c r="I31" s="14"/>
      <c r="J31" s="14">
        <v>1</v>
      </c>
      <c r="K31" s="14"/>
      <c r="L31" s="11"/>
      <c r="M31" s="11"/>
      <c r="N31" s="11"/>
      <c r="O31" s="11"/>
      <c r="P31" s="11"/>
      <c r="Q31" s="11"/>
      <c r="R31" s="11"/>
      <c r="S31" s="10"/>
      <c r="T31" s="10"/>
      <c r="U31" s="60"/>
      <c r="V31" s="1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5">
        <f t="shared" si="0"/>
        <v>1</v>
      </c>
    </row>
    <row r="32" spans="1:35" ht="21.75" customHeight="1">
      <c r="A32" s="9">
        <v>21</v>
      </c>
      <c r="B32" s="365">
        <f>'คปร.1 (ครู)'!C29</f>
        <v>3278</v>
      </c>
      <c r="C32" s="366" t="str">
        <f>'คปร.1 (ครู)'!B29</f>
        <v>ครู/โรงเรียนวัดเขาวงก์/กงหรา</v>
      </c>
      <c r="D32" s="367"/>
      <c r="E32" s="367">
        <v>1</v>
      </c>
      <c r="F32" s="367"/>
      <c r="G32" s="367"/>
      <c r="H32" s="367"/>
      <c r="I32" s="14"/>
      <c r="J32" s="14">
        <v>1</v>
      </c>
      <c r="K32" s="14"/>
      <c r="L32" s="11"/>
      <c r="M32" s="11"/>
      <c r="N32" s="11"/>
      <c r="O32" s="11"/>
      <c r="P32" s="11"/>
      <c r="Q32" s="11"/>
      <c r="R32" s="11"/>
      <c r="S32" s="10"/>
      <c r="T32" s="10"/>
      <c r="U32" s="60"/>
      <c r="V32" s="1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5">
        <f t="shared" si="0"/>
        <v>1</v>
      </c>
    </row>
    <row r="33" spans="1:35" ht="21.75" customHeight="1">
      <c r="A33" s="9">
        <v>22</v>
      </c>
      <c r="B33" s="365">
        <f>'คปร.1 (ครู)'!C30</f>
        <v>3364</v>
      </c>
      <c r="C33" s="366" t="str">
        <f>'คปร.1 (ครู)'!B30</f>
        <v>ครู/โรงเรียนบ้านป่าแก่/กงหรา</v>
      </c>
      <c r="D33" s="367">
        <v>1</v>
      </c>
      <c r="E33" s="367"/>
      <c r="F33" s="367"/>
      <c r="G33" s="367"/>
      <c r="H33" s="367"/>
      <c r="I33" s="14"/>
      <c r="J33" s="14"/>
      <c r="K33" s="14"/>
      <c r="L33" s="11"/>
      <c r="M33" s="11"/>
      <c r="N33" s="11">
        <v>1</v>
      </c>
      <c r="O33" s="11"/>
      <c r="P33" s="11"/>
      <c r="Q33" s="11"/>
      <c r="R33" s="11"/>
      <c r="S33" s="10"/>
      <c r="T33" s="10"/>
      <c r="U33" s="60"/>
      <c r="V33" s="1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5">
        <f t="shared" si="0"/>
        <v>1</v>
      </c>
    </row>
    <row r="34" spans="1:35" ht="21.75" customHeight="1">
      <c r="A34" s="9">
        <v>23</v>
      </c>
      <c r="B34" s="365">
        <f>'คปร.1 (ครู)'!C31</f>
        <v>3872</v>
      </c>
      <c r="C34" s="366" t="str">
        <f>'คปร.1 (ครู)'!B31</f>
        <v>ครู/โรงเรียนบ้านควนประกอบ/กงหรา</v>
      </c>
      <c r="D34" s="367"/>
      <c r="E34" s="367">
        <v>1</v>
      </c>
      <c r="F34" s="367"/>
      <c r="G34" s="367"/>
      <c r="H34" s="367"/>
      <c r="I34" s="14"/>
      <c r="J34" s="14"/>
      <c r="K34" s="14">
        <v>1</v>
      </c>
      <c r="L34" s="11"/>
      <c r="M34" s="11"/>
      <c r="N34" s="11"/>
      <c r="O34" s="11"/>
      <c r="P34" s="11"/>
      <c r="Q34" s="11"/>
      <c r="R34" s="11"/>
      <c r="S34" s="10"/>
      <c r="T34" s="10"/>
      <c r="U34" s="60"/>
      <c r="V34" s="1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5">
        <f t="shared" si="0"/>
        <v>1</v>
      </c>
    </row>
    <row r="35" spans="1:35" ht="21.75" customHeight="1">
      <c r="A35" s="9">
        <v>24</v>
      </c>
      <c r="B35" s="365">
        <f>'คปร.1 (ครู)'!C32</f>
        <v>3456</v>
      </c>
      <c r="C35" s="366" t="str">
        <f>'คปร.1 (ครู)'!B32</f>
        <v>ครู/โรงเรียนบ้านต้นประดู่/กงหรา</v>
      </c>
      <c r="D35" s="367">
        <v>1</v>
      </c>
      <c r="E35" s="367"/>
      <c r="F35" s="367"/>
      <c r="G35" s="367"/>
      <c r="H35" s="367"/>
      <c r="I35" s="14"/>
      <c r="J35" s="14">
        <v>1</v>
      </c>
      <c r="K35" s="14"/>
      <c r="L35" s="11"/>
      <c r="M35" s="11"/>
      <c r="N35" s="11"/>
      <c r="O35" s="11"/>
      <c r="P35" s="11"/>
      <c r="Q35" s="11"/>
      <c r="R35" s="11"/>
      <c r="S35" s="10"/>
      <c r="T35" s="10"/>
      <c r="U35" s="60"/>
      <c r="V35" s="1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5">
        <f t="shared" si="0"/>
        <v>1</v>
      </c>
    </row>
    <row r="36" spans="1:35">
      <c r="A36" s="9">
        <v>25</v>
      </c>
      <c r="B36" s="365">
        <f>'คปร.1 (ครู)'!C33</f>
        <v>3461</v>
      </c>
      <c r="C36" s="366" t="str">
        <f>'คปร.1 (ครู)'!B33</f>
        <v>ครู/โรงเรียนวัดหวัง/กงหรา</v>
      </c>
      <c r="D36" s="367">
        <v>1</v>
      </c>
      <c r="E36" s="367"/>
      <c r="F36" s="367"/>
      <c r="G36" s="367"/>
      <c r="H36" s="367"/>
      <c r="I36" s="14"/>
      <c r="J36" s="14"/>
      <c r="K36" s="14"/>
      <c r="L36" s="11"/>
      <c r="M36" s="11"/>
      <c r="N36" s="11"/>
      <c r="O36" s="11"/>
      <c r="P36" s="11"/>
      <c r="Q36" s="11"/>
      <c r="R36" s="11"/>
      <c r="S36" s="10"/>
      <c r="T36" s="10"/>
      <c r="U36" s="60"/>
      <c r="V36" s="10"/>
      <c r="W36" s="60">
        <v>1</v>
      </c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5">
        <f t="shared" si="0"/>
        <v>1</v>
      </c>
    </row>
    <row r="37" spans="1:35">
      <c r="A37" s="9">
        <v>26</v>
      </c>
      <c r="B37" s="365">
        <f>'คปร.1 (ครู)'!C34</f>
        <v>3468</v>
      </c>
      <c r="C37" s="366" t="str">
        <f>'คปร.1 (ครู)'!B34</f>
        <v>ครู/โรงเรียนวัดหวัง/กงหรา</v>
      </c>
      <c r="D37" s="367">
        <v>1</v>
      </c>
      <c r="E37" s="367"/>
      <c r="F37" s="367"/>
      <c r="G37" s="367"/>
      <c r="H37" s="367"/>
      <c r="I37" s="14"/>
      <c r="J37" s="14"/>
      <c r="K37" s="14"/>
      <c r="L37" s="11">
        <v>1</v>
      </c>
      <c r="M37" s="11"/>
      <c r="N37" s="11"/>
      <c r="O37" s="11"/>
      <c r="P37" s="11"/>
      <c r="Q37" s="11"/>
      <c r="R37" s="11"/>
      <c r="S37" s="10"/>
      <c r="T37" s="10"/>
      <c r="U37" s="60"/>
      <c r="V37" s="1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5">
        <f t="shared" si="0"/>
        <v>1</v>
      </c>
    </row>
    <row r="38" spans="1:35">
      <c r="A38" s="9">
        <v>27</v>
      </c>
      <c r="B38" s="365">
        <f>'คปร.1 (ครู)'!C35</f>
        <v>3501</v>
      </c>
      <c r="C38" s="366" t="str">
        <f>'คปร.1 (ครู)'!B35</f>
        <v>ครู/โรงเรียนวัดควนขี้แรด/กงหรา</v>
      </c>
      <c r="D38" s="367">
        <v>1</v>
      </c>
      <c r="E38" s="367"/>
      <c r="F38" s="367"/>
      <c r="G38" s="367"/>
      <c r="H38" s="367"/>
      <c r="I38" s="14"/>
      <c r="J38" s="14"/>
      <c r="K38" s="14"/>
      <c r="L38" s="11"/>
      <c r="M38" s="11"/>
      <c r="N38" s="11"/>
      <c r="O38" s="11"/>
      <c r="P38" s="11"/>
      <c r="Q38" s="11"/>
      <c r="R38" s="11"/>
      <c r="S38" s="10"/>
      <c r="T38" s="10"/>
      <c r="U38" s="60"/>
      <c r="V38" s="10">
        <v>1</v>
      </c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5">
        <f t="shared" si="0"/>
        <v>1</v>
      </c>
    </row>
    <row r="39" spans="1:35">
      <c r="A39" s="9">
        <v>28</v>
      </c>
      <c r="B39" s="365">
        <f>'คปร.1 (ครู)'!C36</f>
        <v>3523</v>
      </c>
      <c r="C39" s="366" t="str">
        <f>'คปร.1 (ครู)'!B36</f>
        <v>ครู/โรงเรียนวัดตะโหมด/ตะโหมด</v>
      </c>
      <c r="D39" s="367">
        <v>1</v>
      </c>
      <c r="E39" s="367"/>
      <c r="F39" s="367"/>
      <c r="G39" s="367"/>
      <c r="H39" s="367"/>
      <c r="I39" s="14"/>
      <c r="J39" s="14"/>
      <c r="K39" s="14"/>
      <c r="L39" s="11">
        <v>1</v>
      </c>
      <c r="M39" s="11"/>
      <c r="N39" s="11"/>
      <c r="O39" s="11"/>
      <c r="P39" s="11"/>
      <c r="Q39" s="11"/>
      <c r="R39" s="11"/>
      <c r="S39" s="10"/>
      <c r="T39" s="10"/>
      <c r="U39" s="60"/>
      <c r="V39" s="1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5">
        <f t="shared" si="0"/>
        <v>1</v>
      </c>
    </row>
    <row r="40" spans="1:35">
      <c r="A40" s="9">
        <v>29</v>
      </c>
      <c r="B40" s="365">
        <f>'คปร.1 (ครู)'!C37</f>
        <v>3665</v>
      </c>
      <c r="C40" s="366" t="str">
        <f>'คปร.1 (ครู)'!B37</f>
        <v>ครู/โรงเรียนบ้านด่านโลด/ตะโหมด</v>
      </c>
      <c r="D40" s="367">
        <v>1</v>
      </c>
      <c r="E40" s="367"/>
      <c r="F40" s="367"/>
      <c r="G40" s="367"/>
      <c r="H40" s="367"/>
      <c r="I40" s="14"/>
      <c r="J40" s="14"/>
      <c r="K40" s="14"/>
      <c r="L40" s="11">
        <v>1</v>
      </c>
      <c r="M40" s="11"/>
      <c r="N40" s="11"/>
      <c r="O40" s="11"/>
      <c r="P40" s="11"/>
      <c r="Q40" s="11"/>
      <c r="R40" s="11"/>
      <c r="S40" s="10"/>
      <c r="T40" s="10"/>
      <c r="U40" s="60"/>
      <c r="V40" s="1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5">
        <f t="shared" si="0"/>
        <v>1</v>
      </c>
    </row>
    <row r="41" spans="1:35">
      <c r="A41" s="9">
        <v>30</v>
      </c>
      <c r="B41" s="365">
        <f>'คปร.1 (ครู)'!C38</f>
        <v>3716</v>
      </c>
      <c r="C41" s="366" t="str">
        <f>'คปร.1 (ครู)'!B38</f>
        <v>ครู/โรงเรียนบ้านควนอินนอโม/ตะโหมด</v>
      </c>
      <c r="D41" s="367">
        <v>1</v>
      </c>
      <c r="E41" s="367"/>
      <c r="F41" s="367"/>
      <c r="G41" s="367"/>
      <c r="H41" s="367"/>
      <c r="I41" s="14"/>
      <c r="J41" s="14"/>
      <c r="K41" s="14"/>
      <c r="L41" s="11"/>
      <c r="M41" s="11"/>
      <c r="N41" s="11"/>
      <c r="O41" s="11"/>
      <c r="P41" s="11"/>
      <c r="Q41" s="11"/>
      <c r="R41" s="11"/>
      <c r="S41" s="10">
        <v>1</v>
      </c>
      <c r="T41" s="10"/>
      <c r="U41" s="60"/>
      <c r="V41" s="1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5">
        <f t="shared" si="0"/>
        <v>1</v>
      </c>
    </row>
    <row r="42" spans="1:35">
      <c r="A42" s="9">
        <v>31</v>
      </c>
      <c r="B42" s="365">
        <f>'คปร.1 (ครู)'!C39</f>
        <v>1124</v>
      </c>
      <c r="C42" s="366" t="str">
        <f>'คปร.1 (ครู)'!B39</f>
        <v>ครู/โรงเรียนบ้านร่มโพธิ์ไทร/ตะโหมด</v>
      </c>
      <c r="D42" s="367">
        <v>1</v>
      </c>
      <c r="E42" s="367"/>
      <c r="F42" s="367"/>
      <c r="G42" s="367"/>
      <c r="H42" s="367"/>
      <c r="I42" s="14"/>
      <c r="J42" s="14"/>
      <c r="K42" s="14"/>
      <c r="L42" s="11"/>
      <c r="M42" s="11"/>
      <c r="N42" s="11"/>
      <c r="O42" s="11"/>
      <c r="P42" s="11"/>
      <c r="Q42" s="11"/>
      <c r="R42" s="11"/>
      <c r="S42" s="10">
        <v>1</v>
      </c>
      <c r="T42" s="10"/>
      <c r="U42" s="60"/>
      <c r="V42" s="1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5">
        <f t="shared" si="0"/>
        <v>1</v>
      </c>
    </row>
    <row r="43" spans="1:35">
      <c r="A43" s="9">
        <v>32</v>
      </c>
      <c r="B43" s="365" t="str">
        <f>'คปร.1 (ครู)'!C40</f>
        <v>4244</v>
      </c>
      <c r="C43" s="366" t="str">
        <f>'คปร.1 (ครู)'!B40</f>
        <v>ครู/โรงเรียนอนุบาลป่าบอน/ป่าบอน</v>
      </c>
      <c r="D43" s="367">
        <v>1</v>
      </c>
      <c r="E43" s="367"/>
      <c r="F43" s="367"/>
      <c r="G43" s="367"/>
      <c r="H43" s="367"/>
      <c r="I43" s="14"/>
      <c r="J43" s="14"/>
      <c r="K43" s="14"/>
      <c r="L43" s="11">
        <v>1</v>
      </c>
      <c r="M43" s="11"/>
      <c r="N43" s="11"/>
      <c r="O43" s="11"/>
      <c r="P43" s="11"/>
      <c r="Q43" s="11"/>
      <c r="R43" s="11"/>
      <c r="S43" s="10"/>
      <c r="T43" s="10"/>
      <c r="U43" s="60"/>
      <c r="V43" s="1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5">
        <f t="shared" si="0"/>
        <v>1</v>
      </c>
    </row>
    <row r="44" spans="1:35">
      <c r="A44" s="9">
        <v>33</v>
      </c>
      <c r="B44" s="365">
        <f>'คปร.1 (ครู)'!C41</f>
        <v>3090</v>
      </c>
      <c r="C44" s="366" t="str">
        <f>'คปร.1 (ครู)'!B41</f>
        <v>ครู/โรงเรียนวัดโคกตะเคียน/ป่าบอน</v>
      </c>
      <c r="D44" s="367">
        <v>1</v>
      </c>
      <c r="E44" s="367"/>
      <c r="F44" s="367"/>
      <c r="G44" s="367"/>
      <c r="H44" s="367"/>
      <c r="I44" s="14"/>
      <c r="J44" s="14">
        <v>1</v>
      </c>
      <c r="K44" s="14"/>
      <c r="L44" s="11"/>
      <c r="M44" s="11"/>
      <c r="N44" s="11"/>
      <c r="O44" s="11"/>
      <c r="P44" s="11"/>
      <c r="Q44" s="11"/>
      <c r="R44" s="11"/>
      <c r="S44" s="10"/>
      <c r="T44" s="10"/>
      <c r="U44" s="60"/>
      <c r="V44" s="1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5">
        <f t="shared" si="0"/>
        <v>1</v>
      </c>
    </row>
    <row r="45" spans="1:35">
      <c r="A45" s="9">
        <v>34</v>
      </c>
      <c r="B45" s="365">
        <f>'คปร.1 (ครู)'!C42</f>
        <v>3159</v>
      </c>
      <c r="C45" s="366" t="str">
        <f>'คปร.1 (ครู)'!B42</f>
        <v>ครู/โรงเรียนบ้านทุ่งนารี/ป่าบอน</v>
      </c>
      <c r="D45" s="367"/>
      <c r="E45" s="367">
        <v>1</v>
      </c>
      <c r="F45" s="367"/>
      <c r="G45" s="367"/>
      <c r="H45" s="367"/>
      <c r="I45" s="14"/>
      <c r="J45" s="14"/>
      <c r="K45" s="14"/>
      <c r="L45" s="14">
        <v>1</v>
      </c>
      <c r="M45" s="11"/>
      <c r="N45" s="11"/>
      <c r="O45" s="11"/>
      <c r="P45" s="11"/>
      <c r="Q45" s="11"/>
      <c r="R45" s="11"/>
      <c r="S45" s="10"/>
      <c r="T45" s="10"/>
      <c r="U45" s="60"/>
      <c r="V45" s="1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5">
        <f t="shared" si="0"/>
        <v>1</v>
      </c>
    </row>
    <row r="46" spans="1:35">
      <c r="A46" s="9">
        <v>35</v>
      </c>
      <c r="B46" s="365">
        <f>'คปร.1 (ครู)'!C46</f>
        <v>1070</v>
      </c>
      <c r="C46" s="366" t="str">
        <f>'คปร.1 (ครู)'!B46</f>
        <v>ครู/โรงเรียนวัดนาปะขอ/บางแก้ว</v>
      </c>
      <c r="D46" s="367">
        <v>1</v>
      </c>
      <c r="E46" s="367"/>
      <c r="F46" s="367"/>
      <c r="G46" s="367"/>
      <c r="H46" s="367"/>
      <c r="I46" s="14"/>
      <c r="J46" s="14"/>
      <c r="K46" s="14"/>
      <c r="L46" s="14">
        <v>1</v>
      </c>
      <c r="M46" s="11"/>
      <c r="N46" s="11"/>
      <c r="O46" s="11"/>
      <c r="P46" s="11"/>
      <c r="Q46" s="11"/>
      <c r="R46" s="11"/>
      <c r="S46" s="10"/>
      <c r="T46" s="10"/>
      <c r="U46" s="60"/>
      <c r="V46" s="1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5">
        <f t="shared" si="0"/>
        <v>1</v>
      </c>
    </row>
    <row r="47" spans="1:35">
      <c r="A47" s="9">
        <v>36</v>
      </c>
      <c r="B47" s="365">
        <f>'คปร.1 (ครู)'!C47</f>
        <v>1118</v>
      </c>
      <c r="C47" s="366" t="str">
        <f>'คปร.1 (ครู)'!B47</f>
        <v>ครู/โรงเรียนวัดโตนด/บางแก้ว</v>
      </c>
      <c r="D47" s="367">
        <v>1</v>
      </c>
      <c r="E47" s="367"/>
      <c r="F47" s="367"/>
      <c r="G47" s="367"/>
      <c r="H47" s="367"/>
      <c r="I47" s="14"/>
      <c r="J47" s="14"/>
      <c r="K47" s="14"/>
      <c r="L47" s="11">
        <v>1</v>
      </c>
      <c r="M47" s="11"/>
      <c r="N47" s="11"/>
      <c r="O47" s="11"/>
      <c r="P47" s="11"/>
      <c r="Q47" s="11"/>
      <c r="R47" s="11"/>
      <c r="S47" s="10"/>
      <c r="T47" s="10"/>
      <c r="U47" s="60"/>
      <c r="V47" s="1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5">
        <f t="shared" si="0"/>
        <v>1</v>
      </c>
    </row>
    <row r="48" spans="1:35">
      <c r="A48" s="9">
        <v>37</v>
      </c>
      <c r="B48" s="365">
        <f>'คปร.1 (ครู)'!C48</f>
        <v>1217</v>
      </c>
      <c r="C48" s="366" t="str">
        <f>'คปร.1 (ครู)'!B48</f>
        <v>ครู/โรงเรียนบ้านต้นสน/บางแก้ว</v>
      </c>
      <c r="D48" s="367">
        <v>1</v>
      </c>
      <c r="E48" s="367"/>
      <c r="F48" s="367"/>
      <c r="G48" s="367"/>
      <c r="H48" s="367"/>
      <c r="I48" s="14"/>
      <c r="J48" s="14">
        <v>1</v>
      </c>
      <c r="K48" s="14"/>
      <c r="L48" s="11"/>
      <c r="M48" s="11"/>
      <c r="N48" s="11"/>
      <c r="O48" s="11"/>
      <c r="P48" s="11"/>
      <c r="Q48" s="11"/>
      <c r="R48" s="11"/>
      <c r="S48" s="10"/>
      <c r="T48" s="10"/>
      <c r="U48" s="60"/>
      <c r="V48" s="1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5">
        <f t="shared" si="0"/>
        <v>1</v>
      </c>
    </row>
    <row r="49" spans="1:35">
      <c r="A49" s="9">
        <v>38</v>
      </c>
      <c r="B49" s="365">
        <f>'คปร.1 (ครู)'!C49</f>
        <v>1318</v>
      </c>
      <c r="C49" s="366" t="str">
        <f>'คปร.1 (ครู)'!B49</f>
        <v>ครู/โรงเรียนอนุบาลบางแก้ว/บางแก้ว</v>
      </c>
      <c r="D49" s="367">
        <v>1</v>
      </c>
      <c r="E49" s="367"/>
      <c r="F49" s="367"/>
      <c r="G49" s="367"/>
      <c r="H49" s="367"/>
      <c r="I49" s="14"/>
      <c r="J49" s="14"/>
      <c r="K49" s="14"/>
      <c r="L49" s="11">
        <v>1</v>
      </c>
      <c r="M49" s="11"/>
      <c r="N49" s="11"/>
      <c r="O49" s="11"/>
      <c r="P49" s="11"/>
      <c r="Q49" s="11"/>
      <c r="R49" s="11"/>
      <c r="S49" s="10"/>
      <c r="T49" s="10"/>
      <c r="U49" s="60"/>
      <c r="V49" s="1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5">
        <f t="shared" si="0"/>
        <v>1</v>
      </c>
    </row>
    <row r="50" spans="1:35">
      <c r="A50" s="9">
        <v>39</v>
      </c>
      <c r="B50" s="365">
        <f>'คปร.1 (ครู)'!C50</f>
        <v>1015</v>
      </c>
      <c r="C50" s="366" t="str">
        <f>'คปร.1 (ครู)'!B50</f>
        <v>ครู/โรงเรียนอนุบาลบางแก้ว/บางแก้ว</v>
      </c>
      <c r="D50" s="367">
        <v>1</v>
      </c>
      <c r="E50" s="367"/>
      <c r="F50" s="367"/>
      <c r="G50" s="367"/>
      <c r="H50" s="367"/>
      <c r="I50" s="14"/>
      <c r="J50" s="14"/>
      <c r="K50" s="14"/>
      <c r="L50" s="11"/>
      <c r="M50" s="11"/>
      <c r="N50" s="11"/>
      <c r="O50" s="11"/>
      <c r="P50" s="11"/>
      <c r="Q50" s="11"/>
      <c r="R50" s="11"/>
      <c r="S50" s="10"/>
      <c r="T50" s="10"/>
      <c r="U50" s="60"/>
      <c r="V50" s="10"/>
      <c r="W50" s="60"/>
      <c r="X50" s="60"/>
      <c r="Y50" s="60"/>
      <c r="Z50" s="60"/>
      <c r="AA50" s="60"/>
      <c r="AB50" s="60">
        <v>1</v>
      </c>
      <c r="AC50" s="60"/>
      <c r="AD50" s="60"/>
      <c r="AE50" s="60"/>
      <c r="AF50" s="60"/>
      <c r="AG50" s="60"/>
      <c r="AH50" s="60"/>
      <c r="AI50" s="65">
        <f t="shared" si="0"/>
        <v>1</v>
      </c>
    </row>
    <row r="51" spans="1:35">
      <c r="A51" s="9">
        <v>40</v>
      </c>
      <c r="B51" s="365">
        <f>'คปร.1 (ครู)'!C51</f>
        <v>1339</v>
      </c>
      <c r="C51" s="366" t="str">
        <f>'คปร.1 (ครู)'!B51</f>
        <v>ครู/โรงเรียนบ้านโคกสัก/บางแก้ว</v>
      </c>
      <c r="D51" s="367">
        <v>1</v>
      </c>
      <c r="E51" s="367"/>
      <c r="F51" s="367"/>
      <c r="G51" s="367"/>
      <c r="H51" s="367"/>
      <c r="I51" s="14"/>
      <c r="J51" s="14">
        <v>1</v>
      </c>
      <c r="K51" s="14"/>
      <c r="L51" s="11"/>
      <c r="M51" s="11"/>
      <c r="N51" s="11"/>
      <c r="O51" s="11"/>
      <c r="P51" s="11"/>
      <c r="Q51" s="11"/>
      <c r="R51" s="11"/>
      <c r="S51" s="10"/>
      <c r="T51" s="10"/>
      <c r="U51" s="60"/>
      <c r="V51" s="1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5">
        <f t="shared" si="0"/>
        <v>1</v>
      </c>
    </row>
    <row r="52" spans="1:35">
      <c r="A52" s="9">
        <v>41</v>
      </c>
      <c r="B52" s="365">
        <f>'คปร.1 (ครู)'!C52</f>
        <v>945</v>
      </c>
      <c r="C52" s="366" t="str">
        <f>'คปร.1 (ครู)'!B52</f>
        <v>ครู/โรงเรียนบ้านโคกสัก/บางแก้ว</v>
      </c>
      <c r="D52" s="367">
        <v>1</v>
      </c>
      <c r="E52" s="367"/>
      <c r="F52" s="367"/>
      <c r="G52" s="367"/>
      <c r="H52" s="367"/>
      <c r="I52" s="14"/>
      <c r="J52" s="14"/>
      <c r="K52" s="14">
        <v>1</v>
      </c>
      <c r="L52" s="11"/>
      <c r="M52" s="11"/>
      <c r="N52" s="11"/>
      <c r="O52" s="11"/>
      <c r="P52" s="11"/>
      <c r="Q52" s="11"/>
      <c r="R52" s="11"/>
      <c r="S52" s="10"/>
      <c r="T52" s="10"/>
      <c r="U52" s="60"/>
      <c r="V52" s="1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5">
        <f t="shared" si="0"/>
        <v>1</v>
      </c>
    </row>
    <row r="53" spans="1:35">
      <c r="A53" s="9">
        <v>42</v>
      </c>
      <c r="B53" s="365">
        <f>'คปร.1 (ครู)'!C53</f>
        <v>1402</v>
      </c>
      <c r="C53" s="366" t="str">
        <f>'คปร.1 (ครู)'!B53</f>
        <v>ครู/โรงเรียนวัดรัตนวราราม/บางแก้ว</v>
      </c>
      <c r="D53" s="367">
        <v>1</v>
      </c>
      <c r="E53" s="367"/>
      <c r="F53" s="367"/>
      <c r="G53" s="367"/>
      <c r="H53" s="367"/>
      <c r="I53" s="14"/>
      <c r="J53" s="14"/>
      <c r="K53" s="14"/>
      <c r="L53" s="11"/>
      <c r="M53" s="11"/>
      <c r="N53" s="11"/>
      <c r="O53" s="11"/>
      <c r="P53" s="11"/>
      <c r="Q53" s="11"/>
      <c r="R53" s="11"/>
      <c r="S53" s="10">
        <v>1</v>
      </c>
      <c r="T53" s="10"/>
      <c r="U53" s="60"/>
      <c r="V53" s="1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5">
        <f t="shared" si="0"/>
        <v>1</v>
      </c>
    </row>
    <row r="54" spans="1:35">
      <c r="A54" s="9">
        <v>43</v>
      </c>
      <c r="B54" s="365">
        <f>'คปร.1 (ครู)'!C54</f>
        <v>1406</v>
      </c>
      <c r="C54" s="366" t="str">
        <f>'คปร.1 (ครู)'!B54</f>
        <v>ครู/โรงเรียนวัดปัณณาราม/บางแก้ว</v>
      </c>
      <c r="D54" s="367">
        <v>1</v>
      </c>
      <c r="E54" s="367"/>
      <c r="F54" s="367"/>
      <c r="G54" s="367"/>
      <c r="H54" s="367"/>
      <c r="I54" s="14"/>
      <c r="J54" s="14"/>
      <c r="K54" s="14">
        <v>1</v>
      </c>
      <c r="L54" s="11"/>
      <c r="M54" s="11"/>
      <c r="N54" s="11"/>
      <c r="O54" s="11"/>
      <c r="P54" s="11"/>
      <c r="Q54" s="11"/>
      <c r="R54" s="11"/>
      <c r="S54" s="10"/>
      <c r="T54" s="10"/>
      <c r="U54" s="60"/>
      <c r="V54" s="1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5">
        <f t="shared" si="0"/>
        <v>1</v>
      </c>
    </row>
    <row r="55" spans="1:35">
      <c r="A55" s="395">
        <v>44</v>
      </c>
      <c r="B55" s="396">
        <f>'คปร.1 (ครู)'!C55</f>
        <v>1420</v>
      </c>
      <c r="C55" s="397" t="str">
        <f>'คปร.1 (ครู)'!B55</f>
        <v>ครู/โรงเรียนวัดลอน/บางแก้ว</v>
      </c>
      <c r="D55" s="398"/>
      <c r="E55" s="398">
        <v>1</v>
      </c>
      <c r="F55" s="398"/>
      <c r="G55" s="398"/>
      <c r="H55" s="398"/>
      <c r="I55" s="399"/>
      <c r="J55" s="399"/>
      <c r="K55" s="399">
        <v>1</v>
      </c>
      <c r="L55" s="400"/>
      <c r="M55" s="400"/>
      <c r="N55" s="400"/>
      <c r="O55" s="400"/>
      <c r="P55" s="400"/>
      <c r="Q55" s="400"/>
      <c r="R55" s="400"/>
      <c r="S55" s="401"/>
      <c r="T55" s="401"/>
      <c r="U55" s="144"/>
      <c r="V55" s="401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7">
        <f t="shared" si="0"/>
        <v>1</v>
      </c>
    </row>
    <row r="56" spans="1:35">
      <c r="A56" s="125"/>
      <c r="B56" s="409"/>
      <c r="C56" s="410"/>
      <c r="D56" s="411"/>
      <c r="E56" s="411"/>
      <c r="F56" s="411"/>
      <c r="G56" s="411"/>
      <c r="H56" s="411"/>
      <c r="I56" s="110"/>
      <c r="J56" s="110"/>
      <c r="K56" s="110"/>
      <c r="L56" s="412"/>
      <c r="M56" s="412"/>
      <c r="N56" s="412"/>
      <c r="O56" s="412"/>
      <c r="P56" s="412"/>
      <c r="Q56" s="412"/>
      <c r="R56" s="412"/>
      <c r="S56" s="12"/>
      <c r="T56" s="12"/>
      <c r="U56" s="13"/>
      <c r="V56" s="12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413"/>
    </row>
    <row r="57" spans="1:35">
      <c r="A57" s="125"/>
      <c r="B57" s="409"/>
      <c r="C57" s="410"/>
      <c r="D57" s="411"/>
      <c r="E57" s="411"/>
      <c r="F57" s="411"/>
      <c r="G57" s="411"/>
      <c r="H57" s="411"/>
      <c r="I57" s="110"/>
      <c r="J57" s="110"/>
      <c r="K57" s="110"/>
      <c r="L57" s="412"/>
      <c r="M57" s="412"/>
      <c r="N57" s="412"/>
      <c r="O57" s="412"/>
      <c r="P57" s="412"/>
      <c r="Q57" s="412"/>
      <c r="R57" s="412"/>
      <c r="S57" s="12"/>
      <c r="T57" s="12"/>
      <c r="U57" s="13"/>
      <c r="V57" s="12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413"/>
    </row>
    <row r="58" spans="1:35">
      <c r="A58" s="20">
        <v>45</v>
      </c>
      <c r="B58" s="402">
        <f>'คปร.1 (ครู)'!C56</f>
        <v>1424</v>
      </c>
      <c r="C58" s="403" t="str">
        <f>'คปร.1 (ครู)'!B56</f>
        <v>ครู/โรงเรียนวัดลอน/บางแก้ว</v>
      </c>
      <c r="D58" s="404"/>
      <c r="E58" s="404">
        <v>1</v>
      </c>
      <c r="F58" s="404"/>
      <c r="G58" s="404"/>
      <c r="H58" s="404"/>
      <c r="I58" s="405"/>
      <c r="J58" s="405"/>
      <c r="K58" s="405"/>
      <c r="L58" s="406">
        <v>1</v>
      </c>
      <c r="M58" s="406"/>
      <c r="N58" s="406"/>
      <c r="O58" s="406"/>
      <c r="P58" s="406"/>
      <c r="Q58" s="406"/>
      <c r="R58" s="406"/>
      <c r="S58" s="407"/>
      <c r="T58" s="407"/>
      <c r="U58" s="408"/>
      <c r="V58" s="407"/>
      <c r="W58" s="408"/>
      <c r="X58" s="408"/>
      <c r="Y58" s="408"/>
      <c r="Z58" s="408"/>
      <c r="AA58" s="408"/>
      <c r="AB58" s="408"/>
      <c r="AC58" s="408"/>
      <c r="AD58" s="408"/>
      <c r="AE58" s="408"/>
      <c r="AF58" s="408"/>
      <c r="AG58" s="408"/>
      <c r="AH58" s="408"/>
      <c r="AI58" s="363">
        <f t="shared" si="0"/>
        <v>1</v>
      </c>
    </row>
    <row r="59" spans="1:35">
      <c r="A59" s="15"/>
      <c r="B59" s="368"/>
      <c r="C59" s="369"/>
      <c r="D59" s="15"/>
      <c r="E59" s="15"/>
      <c r="F59" s="15"/>
      <c r="G59" s="15"/>
      <c r="H59" s="15"/>
      <c r="I59" s="16"/>
      <c r="J59" s="17"/>
      <c r="K59" s="17"/>
      <c r="L59" s="17"/>
      <c r="M59" s="17"/>
      <c r="N59" s="17"/>
      <c r="O59" s="17"/>
      <c r="P59" s="17"/>
      <c r="Q59" s="17"/>
      <c r="R59" s="16"/>
      <c r="S59" s="22"/>
      <c r="T59" s="22"/>
      <c r="U59" s="61"/>
      <c r="V59" s="22"/>
      <c r="W59" s="61"/>
      <c r="X59" s="16"/>
      <c r="Y59" s="61"/>
      <c r="Z59" s="16"/>
      <c r="AA59" s="61"/>
      <c r="AB59" s="61"/>
      <c r="AC59" s="61"/>
      <c r="AD59" s="61"/>
      <c r="AE59" s="61"/>
      <c r="AF59" s="61"/>
      <c r="AG59" s="61"/>
      <c r="AH59" s="61"/>
      <c r="AI59" s="370">
        <f t="shared" si="0"/>
        <v>0</v>
      </c>
    </row>
    <row r="60" spans="1:35" ht="21" customHeight="1">
      <c r="A60" s="480" t="s">
        <v>539</v>
      </c>
      <c r="B60" s="481"/>
      <c r="C60" s="482"/>
      <c r="D60" s="66">
        <f>SUM(D10:D59)</f>
        <v>37</v>
      </c>
      <c r="E60" s="66">
        <f>SUM(E10:E59)</f>
        <v>8</v>
      </c>
      <c r="F60" s="66">
        <f>SUM(F10:F59)</f>
        <v>0</v>
      </c>
      <c r="G60" s="66"/>
      <c r="H60" s="66"/>
      <c r="I60" s="66">
        <f t="shared" ref="I60:AH60" si="1">SUM(I10:I59)</f>
        <v>8</v>
      </c>
      <c r="J60" s="66">
        <f t="shared" si="1"/>
        <v>7</v>
      </c>
      <c r="K60" s="66">
        <f t="shared" si="1"/>
        <v>6</v>
      </c>
      <c r="L60" s="66">
        <f t="shared" si="1"/>
        <v>13</v>
      </c>
      <c r="M60" s="66">
        <f t="shared" si="1"/>
        <v>2</v>
      </c>
      <c r="N60" s="66">
        <f t="shared" si="1"/>
        <v>1</v>
      </c>
      <c r="O60" s="66">
        <f t="shared" si="1"/>
        <v>1</v>
      </c>
      <c r="P60" s="66">
        <f t="shared" si="1"/>
        <v>0</v>
      </c>
      <c r="Q60" s="66">
        <f t="shared" si="1"/>
        <v>0</v>
      </c>
      <c r="R60" s="66">
        <f t="shared" si="1"/>
        <v>0</v>
      </c>
      <c r="S60" s="66">
        <f t="shared" si="1"/>
        <v>4</v>
      </c>
      <c r="T60" s="66">
        <f t="shared" si="1"/>
        <v>0</v>
      </c>
      <c r="U60" s="66">
        <f t="shared" si="1"/>
        <v>0</v>
      </c>
      <c r="V60" s="66">
        <f t="shared" si="1"/>
        <v>1</v>
      </c>
      <c r="W60" s="66">
        <f t="shared" si="1"/>
        <v>1</v>
      </c>
      <c r="X60" s="66">
        <f t="shared" si="1"/>
        <v>0</v>
      </c>
      <c r="Y60" s="66">
        <f t="shared" si="1"/>
        <v>0</v>
      </c>
      <c r="Z60" s="66">
        <f t="shared" si="1"/>
        <v>0</v>
      </c>
      <c r="AA60" s="66">
        <f t="shared" si="1"/>
        <v>0</v>
      </c>
      <c r="AB60" s="66">
        <f t="shared" si="1"/>
        <v>1</v>
      </c>
      <c r="AC60" s="66">
        <f t="shared" si="1"/>
        <v>0</v>
      </c>
      <c r="AD60" s="66">
        <f t="shared" si="1"/>
        <v>0</v>
      </c>
      <c r="AE60" s="66">
        <f t="shared" si="1"/>
        <v>0</v>
      </c>
      <c r="AF60" s="66">
        <f t="shared" si="1"/>
        <v>0</v>
      </c>
      <c r="AG60" s="66">
        <f t="shared" si="1"/>
        <v>0</v>
      </c>
      <c r="AH60" s="66">
        <f t="shared" si="1"/>
        <v>0</v>
      </c>
      <c r="AI60" s="363">
        <f t="shared" si="0"/>
        <v>45</v>
      </c>
    </row>
    <row r="61" spans="1:35">
      <c r="A61" s="23"/>
      <c r="B61" s="2"/>
      <c r="C61" s="23"/>
      <c r="D61" s="24"/>
      <c r="E61" s="2"/>
      <c r="F61" s="2"/>
      <c r="G61" s="2"/>
      <c r="H61" s="2"/>
      <c r="I61" s="3"/>
    </row>
    <row r="62" spans="1:35" ht="21">
      <c r="A62" s="86" t="s">
        <v>203</v>
      </c>
      <c r="B62" s="69"/>
      <c r="C62" s="69"/>
      <c r="D62" s="89"/>
      <c r="E62" s="89"/>
      <c r="F62" s="89"/>
      <c r="G62" s="183"/>
      <c r="H62" s="124"/>
      <c r="I62" s="89"/>
      <c r="J62" s="89"/>
      <c r="K62" s="58"/>
      <c r="L62" s="88"/>
      <c r="M62" s="88"/>
      <c r="N62" s="88"/>
      <c r="O62" s="88"/>
      <c r="P62" s="88"/>
      <c r="Q62" s="58"/>
      <c r="R62" s="58"/>
      <c r="S62" s="58"/>
      <c r="T62" s="58"/>
    </row>
    <row r="63" spans="1:35" ht="21">
      <c r="A63" s="39"/>
      <c r="B63" s="86" t="s">
        <v>190</v>
      </c>
      <c r="C63" s="86"/>
      <c r="D63" s="86"/>
      <c r="E63" s="86"/>
      <c r="F63" s="86"/>
      <c r="G63" s="86"/>
      <c r="H63" s="86"/>
      <c r="I63" s="86"/>
      <c r="J63" s="86"/>
      <c r="K63" s="57"/>
      <c r="L63" s="58"/>
      <c r="M63" s="58"/>
      <c r="N63" s="58"/>
    </row>
    <row r="64" spans="1:35">
      <c r="A64" s="476"/>
      <c r="B64" s="476"/>
      <c r="C64" s="476"/>
      <c r="D64" s="476"/>
      <c r="E64" s="476"/>
      <c r="F64" s="476"/>
      <c r="G64" s="476"/>
      <c r="H64" s="476"/>
      <c r="I64" s="476"/>
      <c r="J64" s="476"/>
      <c r="K64" s="476"/>
      <c r="L64" s="476"/>
      <c r="M64" s="476"/>
      <c r="N64" s="476"/>
      <c r="O64" s="476"/>
    </row>
    <row r="119" spans="19:23">
      <c r="S119" s="18"/>
      <c r="T119" s="52"/>
      <c r="U119" s="13"/>
      <c r="V119" s="13"/>
      <c r="W119" s="13"/>
    </row>
    <row r="120" spans="19:23">
      <c r="S120" s="18"/>
      <c r="T120" s="52"/>
      <c r="U120" s="13"/>
      <c r="V120" s="12"/>
      <c r="W120" s="13"/>
    </row>
    <row r="121" spans="19:23">
      <c r="S121" s="18"/>
      <c r="T121" s="52"/>
      <c r="U121" s="13"/>
      <c r="V121" s="12"/>
      <c r="W121" s="13"/>
    </row>
    <row r="122" spans="19:23">
      <c r="S122" s="18"/>
      <c r="T122" s="52"/>
      <c r="U122" s="13"/>
      <c r="V122" s="12"/>
      <c r="W122" s="13"/>
    </row>
    <row r="123" spans="19:23">
      <c r="S123" s="18"/>
      <c r="T123" s="52"/>
      <c r="U123" s="13"/>
      <c r="V123" s="8"/>
      <c r="W123" s="13"/>
    </row>
    <row r="124" spans="19:23">
      <c r="S124" s="18"/>
      <c r="T124" s="52"/>
      <c r="U124" s="13"/>
      <c r="V124" s="8"/>
      <c r="W124" s="13"/>
    </row>
    <row r="125" spans="19:23">
      <c r="S125" s="18"/>
      <c r="T125" s="52"/>
      <c r="U125" s="13"/>
      <c r="V125" s="8"/>
      <c r="W125" s="13"/>
    </row>
    <row r="126" spans="19:23">
      <c r="S126" s="18"/>
      <c r="T126" s="52"/>
      <c r="U126" s="13"/>
      <c r="V126" s="8"/>
      <c r="W126" s="13"/>
    </row>
    <row r="127" spans="19:23">
      <c r="S127" s="18"/>
      <c r="T127" s="52"/>
      <c r="U127" s="13"/>
      <c r="V127" s="8"/>
      <c r="W127" s="13"/>
    </row>
    <row r="128" spans="19:23">
      <c r="S128" s="18"/>
      <c r="T128" s="52"/>
      <c r="U128" s="13"/>
      <c r="V128" s="8"/>
      <c r="W128" s="13"/>
    </row>
    <row r="129" spans="19:23">
      <c r="S129" s="18"/>
      <c r="T129" s="52"/>
      <c r="U129" s="13"/>
      <c r="V129" s="25"/>
      <c r="W129" s="13"/>
    </row>
    <row r="130" spans="19:23">
      <c r="S130" s="18"/>
      <c r="T130" s="52"/>
      <c r="U130" s="13"/>
      <c r="V130" s="13"/>
      <c r="W130" s="13"/>
    </row>
    <row r="131" spans="19:23">
      <c r="S131" s="18"/>
      <c r="T131" s="52"/>
      <c r="U131" s="13"/>
      <c r="V131" s="13"/>
      <c r="W131" s="13"/>
    </row>
    <row r="132" spans="19:23">
      <c r="S132" s="18"/>
      <c r="T132" s="52"/>
      <c r="U132" s="13"/>
      <c r="V132" s="13"/>
      <c r="W132" s="13"/>
    </row>
  </sheetData>
  <mergeCells count="44">
    <mergeCell ref="P7:P9"/>
    <mergeCell ref="Q7:Q9"/>
    <mergeCell ref="R7:R9"/>
    <mergeCell ref="I1:J1"/>
    <mergeCell ref="S7:S9"/>
    <mergeCell ref="AD1:AI1"/>
    <mergeCell ref="A2:AI2"/>
    <mergeCell ref="A3:AI3"/>
    <mergeCell ref="A4:S4"/>
    <mergeCell ref="B6:C6"/>
    <mergeCell ref="A64:O64"/>
    <mergeCell ref="I7:I9"/>
    <mergeCell ref="J7:J9"/>
    <mergeCell ref="K7:K9"/>
    <mergeCell ref="L7:L9"/>
    <mergeCell ref="M7:M9"/>
    <mergeCell ref="N7:N9"/>
    <mergeCell ref="O7:O9"/>
    <mergeCell ref="C7:C9"/>
    <mergeCell ref="A6:A9"/>
    <mergeCell ref="A60:C60"/>
    <mergeCell ref="D6:H6"/>
    <mergeCell ref="G7:G9"/>
    <mergeCell ref="T7:T9"/>
    <mergeCell ref="U7:U9"/>
    <mergeCell ref="V7:V9"/>
    <mergeCell ref="W7:W9"/>
    <mergeCell ref="X7:X9"/>
    <mergeCell ref="AI7:AI9"/>
    <mergeCell ref="I6:AI6"/>
    <mergeCell ref="D7:D9"/>
    <mergeCell ref="E7:E9"/>
    <mergeCell ref="F7:F9"/>
    <mergeCell ref="H7:H9"/>
    <mergeCell ref="AD7:AD9"/>
    <mergeCell ref="AE7:AE9"/>
    <mergeCell ref="AF7:AF9"/>
    <mergeCell ref="AG7:AG9"/>
    <mergeCell ref="AH7:AH9"/>
    <mergeCell ref="Y7:Y9"/>
    <mergeCell ref="Z7:Z9"/>
    <mergeCell ref="AA7:AA9"/>
    <mergeCell ref="AB7:AB9"/>
    <mergeCell ref="AC7:AC9"/>
  </mergeCells>
  <phoneticPr fontId="1" type="noConversion"/>
  <printOptions horizontalCentered="1"/>
  <pageMargins left="0.15748031496062992" right="0.15748031496062992" top="0.27559055118110237" bottom="0.15748031496062992" header="0.19685039370078741" footer="0.23622047244094491"/>
  <pageSetup paperSize="9" scale="95" orientation="landscape" r:id="rId1"/>
  <headerFooter alignWithMargins="0">
    <oddFooter>หน้าที่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I89"/>
  <sheetViews>
    <sheetView showZeros="0" topLeftCell="A7" zoomScale="85" zoomScaleNormal="85" workbookViewId="0">
      <selection activeCell="I7" sqref="I6:AI7"/>
    </sheetView>
  </sheetViews>
  <sheetFormatPr defaultColWidth="9.140625" defaultRowHeight="21"/>
  <cols>
    <col min="1" max="1" width="5" style="200" customWidth="1"/>
    <col min="2" max="2" width="6.85546875" style="200" customWidth="1"/>
    <col min="3" max="3" width="33" style="36" customWidth="1"/>
    <col min="4" max="8" width="4" style="200" customWidth="1"/>
    <col min="9" max="20" width="3.85546875" style="200" customWidth="1"/>
    <col min="21" max="35" width="3.85546875" style="36" customWidth="1"/>
    <col min="36" max="16384" width="9.140625" style="36"/>
  </cols>
  <sheetData>
    <row r="1" spans="1:35" ht="24.75" customHeight="1">
      <c r="I1" s="447"/>
      <c r="J1" s="447"/>
      <c r="P1" s="188"/>
      <c r="T1" s="189"/>
      <c r="AD1" s="449" t="s">
        <v>87</v>
      </c>
      <c r="AE1" s="449"/>
      <c r="AF1" s="449"/>
      <c r="AG1" s="449"/>
      <c r="AH1" s="449"/>
      <c r="AI1" s="449"/>
    </row>
    <row r="2" spans="1:35" ht="24.75" customHeight="1">
      <c r="A2" s="447" t="s">
        <v>237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</row>
    <row r="3" spans="1:35">
      <c r="A3" s="447" t="s">
        <v>96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  <c r="AI3" s="447"/>
    </row>
    <row r="4" spans="1:35">
      <c r="A4" s="447" t="s">
        <v>142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</row>
    <row r="5" spans="1:35">
      <c r="A5" s="447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188"/>
    </row>
    <row r="6" spans="1:35" ht="13.5" customHeight="1">
      <c r="R6" s="95"/>
    </row>
    <row r="7" spans="1:35" s="91" customFormat="1" ht="18.75" customHeight="1">
      <c r="A7" s="497" t="s">
        <v>1</v>
      </c>
      <c r="B7" s="500" t="s">
        <v>185</v>
      </c>
      <c r="C7" s="501"/>
      <c r="D7" s="500" t="s">
        <v>19</v>
      </c>
      <c r="E7" s="502"/>
      <c r="F7" s="502"/>
      <c r="G7" s="502"/>
      <c r="H7" s="501"/>
      <c r="I7" s="500" t="s">
        <v>160</v>
      </c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1"/>
    </row>
    <row r="8" spans="1:35" s="91" customFormat="1" ht="19.5" customHeight="1">
      <c r="A8" s="498"/>
      <c r="B8" s="195" t="s">
        <v>5</v>
      </c>
      <c r="C8" s="497" t="s">
        <v>156</v>
      </c>
      <c r="D8" s="503" t="s">
        <v>116</v>
      </c>
      <c r="E8" s="503" t="s">
        <v>158</v>
      </c>
      <c r="F8" s="503" t="s">
        <v>157</v>
      </c>
      <c r="G8" s="503" t="s">
        <v>167</v>
      </c>
      <c r="H8" s="503" t="s">
        <v>205</v>
      </c>
      <c r="I8" s="490" t="s">
        <v>59</v>
      </c>
      <c r="J8" s="490" t="s">
        <v>115</v>
      </c>
      <c r="K8" s="490" t="s">
        <v>116</v>
      </c>
      <c r="L8" s="490" t="s">
        <v>20</v>
      </c>
      <c r="M8" s="490" t="s">
        <v>117</v>
      </c>
      <c r="N8" s="490" t="s">
        <v>118</v>
      </c>
      <c r="O8" s="490" t="s">
        <v>119</v>
      </c>
      <c r="P8" s="490" t="s">
        <v>120</v>
      </c>
      <c r="Q8" s="490" t="s">
        <v>121</v>
      </c>
      <c r="R8" s="490" t="s">
        <v>122</v>
      </c>
      <c r="S8" s="490" t="s">
        <v>123</v>
      </c>
      <c r="T8" s="490" t="s">
        <v>21</v>
      </c>
      <c r="U8" s="490" t="s">
        <v>22</v>
      </c>
      <c r="V8" s="490" t="s">
        <v>124</v>
      </c>
      <c r="W8" s="490" t="s">
        <v>125</v>
      </c>
      <c r="X8" s="490" t="s">
        <v>126</v>
      </c>
      <c r="Y8" s="490" t="s">
        <v>127</v>
      </c>
      <c r="Z8" s="490" t="s">
        <v>159</v>
      </c>
      <c r="AA8" s="490" t="s">
        <v>128</v>
      </c>
      <c r="AB8" s="487" t="s">
        <v>129</v>
      </c>
      <c r="AC8" s="496" t="s">
        <v>130</v>
      </c>
      <c r="AD8" s="496" t="s">
        <v>131</v>
      </c>
      <c r="AE8" s="496" t="s">
        <v>132</v>
      </c>
      <c r="AF8" s="496" t="s">
        <v>133</v>
      </c>
      <c r="AG8" s="496" t="s">
        <v>134</v>
      </c>
      <c r="AH8" s="496" t="s">
        <v>135</v>
      </c>
      <c r="AI8" s="491" t="s">
        <v>136</v>
      </c>
    </row>
    <row r="9" spans="1:35" s="91" customFormat="1" ht="21.75" customHeight="1">
      <c r="A9" s="498"/>
      <c r="B9" s="196" t="s">
        <v>6</v>
      </c>
      <c r="C9" s="498"/>
      <c r="D9" s="504"/>
      <c r="E9" s="504"/>
      <c r="F9" s="504"/>
      <c r="G9" s="504"/>
      <c r="H9" s="504"/>
      <c r="I9" s="490"/>
      <c r="J9" s="490"/>
      <c r="K9" s="490"/>
      <c r="L9" s="490"/>
      <c r="M9" s="490"/>
      <c r="N9" s="490"/>
      <c r="O9" s="490"/>
      <c r="P9" s="490"/>
      <c r="Q9" s="490"/>
      <c r="R9" s="490"/>
      <c r="S9" s="490"/>
      <c r="T9" s="490"/>
      <c r="U9" s="490"/>
      <c r="V9" s="490"/>
      <c r="W9" s="490"/>
      <c r="X9" s="490"/>
      <c r="Y9" s="490"/>
      <c r="Z9" s="490"/>
      <c r="AA9" s="490"/>
      <c r="AB9" s="488"/>
      <c r="AC9" s="496"/>
      <c r="AD9" s="496"/>
      <c r="AE9" s="496"/>
      <c r="AF9" s="496"/>
      <c r="AG9" s="496"/>
      <c r="AH9" s="496"/>
      <c r="AI9" s="491"/>
    </row>
    <row r="10" spans="1:35" ht="21.75" customHeight="1">
      <c r="A10" s="499"/>
      <c r="B10" s="197"/>
      <c r="C10" s="499"/>
      <c r="D10" s="505"/>
      <c r="E10" s="505"/>
      <c r="F10" s="505"/>
      <c r="G10" s="505"/>
      <c r="H10" s="505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89"/>
      <c r="AC10" s="496"/>
      <c r="AD10" s="496"/>
      <c r="AE10" s="496"/>
      <c r="AF10" s="496"/>
      <c r="AG10" s="496"/>
      <c r="AH10" s="496"/>
      <c r="AI10" s="491"/>
    </row>
    <row r="11" spans="1:35" ht="21.75" customHeight="1">
      <c r="A11" s="104">
        <v>1</v>
      </c>
      <c r="B11" s="94">
        <v>5997</v>
      </c>
      <c r="C11" s="73" t="s">
        <v>89</v>
      </c>
      <c r="D11" s="92">
        <v>1</v>
      </c>
      <c r="E11" s="92"/>
      <c r="F11" s="92"/>
      <c r="G11" s="92"/>
      <c r="H11" s="92"/>
      <c r="I11" s="44">
        <v>1</v>
      </c>
      <c r="J11" s="44"/>
      <c r="K11" s="44"/>
      <c r="L11" s="133"/>
      <c r="M11" s="133"/>
      <c r="N11" s="133"/>
      <c r="O11" s="133"/>
      <c r="P11" s="133"/>
      <c r="Q11" s="133"/>
      <c r="R11" s="133"/>
      <c r="S11" s="134"/>
      <c r="T11" s="134"/>
      <c r="U11" s="135"/>
      <c r="V11" s="134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6">
        <f>SUM(I11:AH11)</f>
        <v>1</v>
      </c>
    </row>
    <row r="12" spans="1:35">
      <c r="A12" s="94">
        <v>2</v>
      </c>
      <c r="B12" s="94">
        <v>5797</v>
      </c>
      <c r="C12" s="73" t="s">
        <v>90</v>
      </c>
      <c r="D12" s="94">
        <v>1</v>
      </c>
      <c r="E12" s="94"/>
      <c r="F12" s="94"/>
      <c r="G12" s="94"/>
      <c r="H12" s="94"/>
      <c r="I12" s="46">
        <v>1</v>
      </c>
      <c r="J12" s="46"/>
      <c r="K12" s="46"/>
      <c r="L12" s="97"/>
      <c r="M12" s="97"/>
      <c r="N12" s="97"/>
      <c r="O12" s="97"/>
      <c r="P12" s="97"/>
      <c r="Q12" s="97"/>
      <c r="R12" s="97"/>
      <c r="S12" s="96"/>
      <c r="T12" s="96"/>
      <c r="U12" s="37"/>
      <c r="V12" s="96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37">
        <f t="shared" ref="AI12:AI16" si="0">SUM(I12:AH12)</f>
        <v>1</v>
      </c>
    </row>
    <row r="13" spans="1:35">
      <c r="A13" s="104">
        <v>3</v>
      </c>
      <c r="B13" s="94">
        <v>6493</v>
      </c>
      <c r="C13" s="73" t="s">
        <v>91</v>
      </c>
      <c r="D13" s="94">
        <v>1</v>
      </c>
      <c r="E13" s="94"/>
      <c r="F13" s="94"/>
      <c r="G13" s="94"/>
      <c r="H13" s="94"/>
      <c r="I13" s="46">
        <v>1</v>
      </c>
      <c r="J13" s="46"/>
      <c r="K13" s="46"/>
      <c r="L13" s="97"/>
      <c r="M13" s="97"/>
      <c r="N13" s="97"/>
      <c r="O13" s="97"/>
      <c r="P13" s="97"/>
      <c r="Q13" s="97"/>
      <c r="R13" s="97"/>
      <c r="S13" s="96"/>
      <c r="T13" s="96"/>
      <c r="U13" s="37"/>
      <c r="V13" s="96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137">
        <f t="shared" si="0"/>
        <v>1</v>
      </c>
    </row>
    <row r="14" spans="1:35">
      <c r="A14" s="94">
        <v>4</v>
      </c>
      <c r="B14" s="94">
        <v>79197</v>
      </c>
      <c r="C14" s="73" t="s">
        <v>93</v>
      </c>
      <c r="D14" s="97">
        <v>1</v>
      </c>
      <c r="E14" s="94"/>
      <c r="F14" s="94"/>
      <c r="G14" s="94"/>
      <c r="H14" s="94"/>
      <c r="I14" s="46"/>
      <c r="J14" s="46"/>
      <c r="K14" s="46">
        <v>1</v>
      </c>
      <c r="L14" s="97"/>
      <c r="M14" s="97"/>
      <c r="N14" s="97"/>
      <c r="O14" s="97"/>
      <c r="P14" s="97"/>
      <c r="Q14" s="97"/>
      <c r="R14" s="97"/>
      <c r="S14" s="96"/>
      <c r="T14" s="96"/>
      <c r="U14" s="37"/>
      <c r="V14" s="96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137">
        <f t="shared" si="0"/>
        <v>1</v>
      </c>
    </row>
    <row r="15" spans="1:35">
      <c r="A15" s="104">
        <v>5</v>
      </c>
      <c r="B15" s="46">
        <v>6601</v>
      </c>
      <c r="C15" s="73" t="s">
        <v>94</v>
      </c>
      <c r="D15" s="97">
        <v>1</v>
      </c>
      <c r="E15" s="94"/>
      <c r="F15" s="94"/>
      <c r="G15" s="94"/>
      <c r="H15" s="94"/>
      <c r="I15" s="46"/>
      <c r="J15" s="46"/>
      <c r="K15" s="46"/>
      <c r="L15" s="97">
        <v>1</v>
      </c>
      <c r="M15" s="97"/>
      <c r="N15" s="97"/>
      <c r="O15" s="97"/>
      <c r="P15" s="97"/>
      <c r="Q15" s="97"/>
      <c r="R15" s="97"/>
      <c r="S15" s="96"/>
      <c r="T15" s="96"/>
      <c r="U15" s="37"/>
      <c r="V15" s="96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137">
        <f t="shared" si="0"/>
        <v>1</v>
      </c>
    </row>
    <row r="16" spans="1:35">
      <c r="A16" s="104"/>
      <c r="B16" s="138" t="e">
        <f>'คปร.1 (ครู)'!#REF!</f>
        <v>#REF!</v>
      </c>
      <c r="C16" s="139" t="e">
        <f>'คปร.1 (ครู)'!#REF!</f>
        <v>#REF!</v>
      </c>
      <c r="D16" s="98"/>
      <c r="E16" s="98"/>
      <c r="F16" s="98"/>
      <c r="G16" s="98"/>
      <c r="H16" s="98"/>
      <c r="I16" s="101"/>
      <c r="J16" s="100"/>
      <c r="K16" s="100"/>
      <c r="L16" s="100"/>
      <c r="M16" s="100"/>
      <c r="N16" s="100"/>
      <c r="O16" s="100"/>
      <c r="P16" s="100"/>
      <c r="Q16" s="100"/>
      <c r="R16" s="101"/>
      <c r="S16" s="140"/>
      <c r="T16" s="140"/>
      <c r="U16" s="83"/>
      <c r="V16" s="140"/>
      <c r="W16" s="83"/>
      <c r="X16" s="101"/>
      <c r="Y16" s="83"/>
      <c r="Z16" s="101"/>
      <c r="AA16" s="83"/>
      <c r="AB16" s="83"/>
      <c r="AC16" s="83"/>
      <c r="AD16" s="83"/>
      <c r="AE16" s="83"/>
      <c r="AF16" s="83"/>
      <c r="AG16" s="83"/>
      <c r="AH16" s="83"/>
      <c r="AI16" s="141">
        <f t="shared" si="0"/>
        <v>0</v>
      </c>
    </row>
    <row r="17" spans="1:35" ht="21" customHeight="1">
      <c r="A17" s="492" t="s">
        <v>191</v>
      </c>
      <c r="B17" s="493"/>
      <c r="C17" s="494"/>
      <c r="D17" s="142">
        <f>SUM(D11:D16)</f>
        <v>5</v>
      </c>
      <c r="E17" s="142">
        <f>SUM(E11:E16)</f>
        <v>0</v>
      </c>
      <c r="F17" s="142">
        <f>SUM(F11:F16)</f>
        <v>0</v>
      </c>
      <c r="G17" s="142"/>
      <c r="H17" s="142"/>
      <c r="I17" s="142">
        <f t="shared" ref="I17:AI17" si="1">SUM(I11:I16)</f>
        <v>3</v>
      </c>
      <c r="J17" s="142">
        <f t="shared" si="1"/>
        <v>0</v>
      </c>
      <c r="K17" s="142">
        <f t="shared" si="1"/>
        <v>1</v>
      </c>
      <c r="L17" s="142">
        <f t="shared" si="1"/>
        <v>1</v>
      </c>
      <c r="M17" s="142">
        <f t="shared" si="1"/>
        <v>0</v>
      </c>
      <c r="N17" s="142">
        <f t="shared" si="1"/>
        <v>0</v>
      </c>
      <c r="O17" s="142">
        <f t="shared" si="1"/>
        <v>0</v>
      </c>
      <c r="P17" s="142">
        <f t="shared" si="1"/>
        <v>0</v>
      </c>
      <c r="Q17" s="142">
        <f t="shared" si="1"/>
        <v>0</v>
      </c>
      <c r="R17" s="142">
        <f t="shared" si="1"/>
        <v>0</v>
      </c>
      <c r="S17" s="142">
        <f t="shared" si="1"/>
        <v>0</v>
      </c>
      <c r="T17" s="142">
        <f t="shared" si="1"/>
        <v>0</v>
      </c>
      <c r="U17" s="142">
        <f t="shared" si="1"/>
        <v>0</v>
      </c>
      <c r="V17" s="142">
        <f t="shared" si="1"/>
        <v>0</v>
      </c>
      <c r="W17" s="142">
        <f t="shared" si="1"/>
        <v>0</v>
      </c>
      <c r="X17" s="142">
        <f t="shared" si="1"/>
        <v>0</v>
      </c>
      <c r="Y17" s="142">
        <f t="shared" si="1"/>
        <v>0</v>
      </c>
      <c r="Z17" s="142">
        <f t="shared" si="1"/>
        <v>0</v>
      </c>
      <c r="AA17" s="142">
        <f t="shared" si="1"/>
        <v>0</v>
      </c>
      <c r="AB17" s="142">
        <f t="shared" si="1"/>
        <v>0</v>
      </c>
      <c r="AC17" s="142">
        <f t="shared" si="1"/>
        <v>0</v>
      </c>
      <c r="AD17" s="142">
        <f t="shared" si="1"/>
        <v>0</v>
      </c>
      <c r="AE17" s="142">
        <f t="shared" si="1"/>
        <v>0</v>
      </c>
      <c r="AF17" s="142">
        <f t="shared" si="1"/>
        <v>0</v>
      </c>
      <c r="AG17" s="142">
        <f t="shared" si="1"/>
        <v>0</v>
      </c>
      <c r="AH17" s="142">
        <f t="shared" si="1"/>
        <v>0</v>
      </c>
      <c r="AI17" s="143">
        <f t="shared" si="1"/>
        <v>5</v>
      </c>
    </row>
    <row r="18" spans="1:35">
      <c r="A18" s="41"/>
      <c r="B18" s="36"/>
      <c r="C18" s="41"/>
      <c r="D18" s="69"/>
      <c r="E18" s="36"/>
      <c r="F18" s="36"/>
      <c r="G18" s="36"/>
      <c r="H18" s="36"/>
      <c r="I18" s="188"/>
    </row>
    <row r="19" spans="1:35" s="2" customFormat="1">
      <c r="A19" s="86" t="s">
        <v>203</v>
      </c>
      <c r="B19" s="69"/>
      <c r="C19" s="69"/>
      <c r="D19" s="200"/>
      <c r="E19" s="200"/>
      <c r="F19" s="200"/>
      <c r="G19" s="200"/>
      <c r="H19" s="200"/>
      <c r="I19" s="200"/>
      <c r="J19" s="200"/>
      <c r="K19" s="58"/>
      <c r="L19" s="110"/>
      <c r="M19" s="110"/>
      <c r="N19" s="110"/>
      <c r="O19" s="110"/>
      <c r="P19" s="110"/>
      <c r="Q19" s="58"/>
      <c r="R19" s="58"/>
      <c r="S19" s="58"/>
      <c r="T19" s="58"/>
    </row>
    <row r="20" spans="1:35">
      <c r="B20" s="86" t="s">
        <v>190</v>
      </c>
      <c r="C20" s="86"/>
      <c r="D20" s="86"/>
      <c r="E20" s="86"/>
      <c r="F20" s="86"/>
      <c r="G20" s="86"/>
      <c r="H20" s="86"/>
      <c r="I20" s="86"/>
      <c r="J20" s="86"/>
      <c r="K20" s="194"/>
    </row>
    <row r="21" spans="1:35">
      <c r="A21" s="495"/>
      <c r="B21" s="495"/>
      <c r="C21" s="495"/>
      <c r="D21" s="495"/>
      <c r="E21" s="495"/>
      <c r="F21" s="495"/>
      <c r="G21" s="495"/>
      <c r="H21" s="495"/>
      <c r="I21" s="495"/>
      <c r="J21" s="495"/>
      <c r="K21" s="495"/>
      <c r="L21" s="495"/>
      <c r="M21" s="495"/>
      <c r="N21" s="495"/>
      <c r="O21" s="495"/>
    </row>
    <row r="76" spans="19:23">
      <c r="S76" s="193"/>
      <c r="T76" s="193"/>
      <c r="U76" s="47"/>
      <c r="V76" s="47"/>
      <c r="W76" s="47"/>
    </row>
    <row r="77" spans="19:23">
      <c r="S77" s="193"/>
      <c r="T77" s="193"/>
      <c r="U77" s="47"/>
      <c r="V77" s="95"/>
      <c r="W77" s="47"/>
    </row>
    <row r="78" spans="19:23">
      <c r="S78" s="193"/>
      <c r="T78" s="193"/>
      <c r="U78" s="47"/>
      <c r="V78" s="95"/>
      <c r="W78" s="47"/>
    </row>
    <row r="79" spans="19:23">
      <c r="S79" s="193"/>
      <c r="T79" s="193"/>
      <c r="U79" s="47"/>
      <c r="V79" s="95"/>
      <c r="W79" s="47"/>
    </row>
    <row r="80" spans="19:23">
      <c r="S80" s="193"/>
      <c r="T80" s="193"/>
      <c r="U80" s="47"/>
      <c r="V80" s="93"/>
      <c r="W80" s="47"/>
    </row>
    <row r="81" spans="19:23">
      <c r="S81" s="193"/>
      <c r="T81" s="193"/>
      <c r="U81" s="47"/>
      <c r="V81" s="93"/>
      <c r="W81" s="47"/>
    </row>
    <row r="82" spans="19:23">
      <c r="S82" s="193"/>
      <c r="T82" s="193"/>
      <c r="U82" s="47"/>
      <c r="V82" s="93"/>
      <c r="W82" s="47"/>
    </row>
    <row r="83" spans="19:23">
      <c r="S83" s="193"/>
      <c r="T83" s="193"/>
      <c r="U83" s="47"/>
      <c r="V83" s="93"/>
      <c r="W83" s="47"/>
    </row>
    <row r="84" spans="19:23">
      <c r="S84" s="193"/>
      <c r="T84" s="193"/>
      <c r="U84" s="47"/>
      <c r="V84" s="93"/>
      <c r="W84" s="47"/>
    </row>
    <row r="85" spans="19:23">
      <c r="S85" s="193"/>
      <c r="T85" s="193"/>
      <c r="U85" s="47"/>
      <c r="V85" s="93"/>
      <c r="W85" s="47"/>
    </row>
    <row r="86" spans="19:23">
      <c r="S86" s="193"/>
      <c r="T86" s="193"/>
      <c r="U86" s="47"/>
      <c r="V86" s="103"/>
      <c r="W86" s="47"/>
    </row>
    <row r="87" spans="19:23">
      <c r="S87" s="193"/>
      <c r="T87" s="193"/>
      <c r="U87" s="47"/>
      <c r="V87" s="47"/>
      <c r="W87" s="47"/>
    </row>
    <row r="88" spans="19:23">
      <c r="S88" s="193"/>
      <c r="T88" s="193"/>
      <c r="U88" s="47"/>
      <c r="V88" s="47"/>
      <c r="W88" s="47"/>
    </row>
    <row r="89" spans="19:23">
      <c r="S89" s="193"/>
      <c r="T89" s="193"/>
      <c r="U89" s="47"/>
      <c r="V89" s="47"/>
      <c r="W89" s="47"/>
    </row>
  </sheetData>
  <mergeCells count="45">
    <mergeCell ref="V8:V10"/>
    <mergeCell ref="D8:D10"/>
    <mergeCell ref="E8:E10"/>
    <mergeCell ref="F8:F10"/>
    <mergeCell ref="H8:H10"/>
    <mergeCell ref="I8:I10"/>
    <mergeCell ref="G8:G10"/>
    <mergeCell ref="I1:J1"/>
    <mergeCell ref="AD1:AI1"/>
    <mergeCell ref="A3:AI3"/>
    <mergeCell ref="A4:AI4"/>
    <mergeCell ref="A5:S5"/>
    <mergeCell ref="A2:AI2"/>
    <mergeCell ref="D7:H7"/>
    <mergeCell ref="AC8:AC10"/>
    <mergeCell ref="AD8:AD10"/>
    <mergeCell ref="AE8:AE10"/>
    <mergeCell ref="AF8:AF10"/>
    <mergeCell ref="W8:W10"/>
    <mergeCell ref="X8:X10"/>
    <mergeCell ref="Y8:Y10"/>
    <mergeCell ref="Z8:Z10"/>
    <mergeCell ref="AA8:AA10"/>
    <mergeCell ref="P8:P10"/>
    <mergeCell ref="Q8:Q10"/>
    <mergeCell ref="R8:R10"/>
    <mergeCell ref="S8:S10"/>
    <mergeCell ref="T8:T10"/>
    <mergeCell ref="K8:K10"/>
    <mergeCell ref="AB8:AB10"/>
    <mergeCell ref="U8:U10"/>
    <mergeCell ref="AI8:AI10"/>
    <mergeCell ref="A17:C17"/>
    <mergeCell ref="A21:O21"/>
    <mergeCell ref="AG8:AG10"/>
    <mergeCell ref="AH8:AH10"/>
    <mergeCell ref="L8:L10"/>
    <mergeCell ref="M8:M10"/>
    <mergeCell ref="N8:N10"/>
    <mergeCell ref="O8:O10"/>
    <mergeCell ref="J8:J10"/>
    <mergeCell ref="A7:A10"/>
    <mergeCell ref="B7:C7"/>
    <mergeCell ref="I7:AI7"/>
    <mergeCell ref="C8:C10"/>
  </mergeCells>
  <printOptions horizontalCentered="1"/>
  <pageMargins left="0.15748031496062992" right="0.15748031496062992" top="0.27559055118110237" bottom="0.15748031496062992" header="0.19685039370078741" footer="0.23622047244094491"/>
  <pageSetup paperSize="9" scale="95" orientation="landscape" r:id="rId1"/>
  <headerFooter alignWithMargins="0">
    <oddFooter>หน้าที่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95"/>
  <sheetViews>
    <sheetView showZeros="0" zoomScale="80" zoomScaleNormal="80" workbookViewId="0">
      <selection activeCell="AL25" sqref="AL25"/>
    </sheetView>
  </sheetViews>
  <sheetFormatPr defaultColWidth="9.140625" defaultRowHeight="18.75"/>
  <cols>
    <col min="1" max="1" width="5" style="58" customWidth="1"/>
    <col min="2" max="2" width="6.85546875" style="58" customWidth="1"/>
    <col min="3" max="3" width="30.28515625" style="2" customWidth="1"/>
    <col min="4" max="6" width="5.28515625" style="58" customWidth="1"/>
    <col min="7" max="18" width="3.85546875" style="58" customWidth="1"/>
    <col min="19" max="34" width="3.85546875" style="2" customWidth="1"/>
    <col min="35" max="16384" width="9.140625" style="2"/>
  </cols>
  <sheetData>
    <row r="1" spans="1:34" ht="24.75" customHeight="1">
      <c r="G1" s="486"/>
      <c r="H1" s="486"/>
      <c r="N1" s="111"/>
      <c r="R1" s="114"/>
      <c r="AB1" s="449" t="s">
        <v>87</v>
      </c>
      <c r="AC1" s="449"/>
      <c r="AD1" s="449"/>
      <c r="AE1" s="449"/>
      <c r="AF1" s="449"/>
      <c r="AG1" s="449"/>
      <c r="AH1" s="449"/>
    </row>
    <row r="2" spans="1:34">
      <c r="A2" s="486" t="s">
        <v>96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</row>
    <row r="3" spans="1:34">
      <c r="A3" s="486" t="s">
        <v>142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</row>
    <row r="4" spans="1:34">
      <c r="A4" s="486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112"/>
    </row>
    <row r="5" spans="1:34" ht="13.5" customHeight="1">
      <c r="P5" s="12"/>
    </row>
    <row r="6" spans="1:34" s="4" customFormat="1" ht="18.75" customHeight="1">
      <c r="A6" s="477" t="s">
        <v>1</v>
      </c>
      <c r="B6" s="483" t="s">
        <v>155</v>
      </c>
      <c r="C6" s="485"/>
      <c r="D6" s="483" t="s">
        <v>19</v>
      </c>
      <c r="E6" s="484"/>
      <c r="F6" s="484"/>
      <c r="G6" s="463" t="s">
        <v>160</v>
      </c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5"/>
    </row>
    <row r="7" spans="1:34" s="4" customFormat="1" ht="19.5" customHeight="1">
      <c r="A7" s="478"/>
      <c r="B7" s="116" t="s">
        <v>5</v>
      </c>
      <c r="C7" s="477" t="s">
        <v>156</v>
      </c>
      <c r="D7" s="466" t="s">
        <v>163</v>
      </c>
      <c r="E7" s="466" t="s">
        <v>164</v>
      </c>
      <c r="F7" s="466" t="s">
        <v>165</v>
      </c>
      <c r="G7" s="471" t="s">
        <v>59</v>
      </c>
      <c r="H7" s="471" t="s">
        <v>115</v>
      </c>
      <c r="I7" s="471" t="s">
        <v>116</v>
      </c>
      <c r="J7" s="471" t="s">
        <v>20</v>
      </c>
      <c r="K7" s="471" t="s">
        <v>117</v>
      </c>
      <c r="L7" s="471" t="s">
        <v>118</v>
      </c>
      <c r="M7" s="471" t="s">
        <v>119</v>
      </c>
      <c r="N7" s="471" t="s">
        <v>120</v>
      </c>
      <c r="O7" s="471" t="s">
        <v>121</v>
      </c>
      <c r="P7" s="471" t="s">
        <v>122</v>
      </c>
      <c r="Q7" s="471" t="s">
        <v>123</v>
      </c>
      <c r="R7" s="471" t="s">
        <v>21</v>
      </c>
      <c r="S7" s="471" t="s">
        <v>22</v>
      </c>
      <c r="T7" s="471" t="s">
        <v>124</v>
      </c>
      <c r="U7" s="471" t="s">
        <v>125</v>
      </c>
      <c r="V7" s="471" t="s">
        <v>126</v>
      </c>
      <c r="W7" s="471" t="s">
        <v>127</v>
      </c>
      <c r="X7" s="471" t="s">
        <v>159</v>
      </c>
      <c r="Y7" s="471" t="s">
        <v>128</v>
      </c>
      <c r="Z7" s="473" t="s">
        <v>129</v>
      </c>
      <c r="AA7" s="469" t="s">
        <v>130</v>
      </c>
      <c r="AB7" s="469" t="s">
        <v>131</v>
      </c>
      <c r="AC7" s="469" t="s">
        <v>132</v>
      </c>
      <c r="AD7" s="469" t="s">
        <v>133</v>
      </c>
      <c r="AE7" s="469" t="s">
        <v>134</v>
      </c>
      <c r="AF7" s="469" t="s">
        <v>135</v>
      </c>
      <c r="AG7" s="469" t="s">
        <v>166</v>
      </c>
      <c r="AH7" s="461" t="s">
        <v>136</v>
      </c>
    </row>
    <row r="8" spans="1:34" s="4" customFormat="1" ht="21.75" customHeight="1">
      <c r="A8" s="478"/>
      <c r="B8" s="117" t="s">
        <v>6</v>
      </c>
      <c r="C8" s="478"/>
      <c r="D8" s="467"/>
      <c r="E8" s="467"/>
      <c r="F8" s="467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4"/>
      <c r="AA8" s="469"/>
      <c r="AB8" s="469"/>
      <c r="AC8" s="469"/>
      <c r="AD8" s="469"/>
      <c r="AE8" s="469"/>
      <c r="AF8" s="469"/>
      <c r="AG8" s="469"/>
      <c r="AH8" s="461"/>
    </row>
    <row r="9" spans="1:34" ht="21.75" customHeight="1">
      <c r="A9" s="510"/>
      <c r="B9" s="118"/>
      <c r="C9" s="510"/>
      <c r="D9" s="511"/>
      <c r="E9" s="511"/>
      <c r="F9" s="51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  <c r="S9" s="471"/>
      <c r="T9" s="471"/>
      <c r="U9" s="471"/>
      <c r="V9" s="471"/>
      <c r="W9" s="471"/>
      <c r="X9" s="471"/>
      <c r="Y9" s="471"/>
      <c r="Z9" s="506"/>
      <c r="AA9" s="469"/>
      <c r="AB9" s="469"/>
      <c r="AC9" s="469"/>
      <c r="AD9" s="469"/>
      <c r="AE9" s="469"/>
      <c r="AF9" s="469"/>
      <c r="AG9" s="469"/>
      <c r="AH9" s="461"/>
    </row>
    <row r="10" spans="1:34" ht="21.75" customHeight="1">
      <c r="A10" s="20"/>
      <c r="B10" s="62">
        <f>'คปร.1 (ครู)'!C17</f>
        <v>1054</v>
      </c>
      <c r="C10" s="63" t="str">
        <f>'คปร.1 (ครู)'!B17</f>
        <v>ครู/ โรงเรียนวัดแตระ/เขาชัยสน</v>
      </c>
      <c r="D10" s="5"/>
      <c r="E10" s="5"/>
      <c r="F10" s="5"/>
      <c r="G10" s="21"/>
      <c r="H10" s="21"/>
      <c r="I10" s="21"/>
      <c r="J10" s="6"/>
      <c r="K10" s="6"/>
      <c r="L10" s="6"/>
      <c r="M10" s="6"/>
      <c r="N10" s="6"/>
      <c r="O10" s="6"/>
      <c r="P10" s="6"/>
      <c r="Q10" s="7"/>
      <c r="R10" s="7"/>
      <c r="S10" s="35"/>
      <c r="T10" s="7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64">
        <f>SUM(G10:AF10)</f>
        <v>0</v>
      </c>
    </row>
    <row r="11" spans="1:34">
      <c r="A11" s="9"/>
      <c r="B11" s="62">
        <f>'คปร.1 (ครู)'!C18</f>
        <v>994</v>
      </c>
      <c r="C11" s="63" t="str">
        <f>'คปร.1 (ครู)'!B18</f>
        <v>ครู/ โรงเรียนวัดแตระ/เขาชัยสน</v>
      </c>
      <c r="D11" s="9"/>
      <c r="E11" s="9"/>
      <c r="F11" s="9"/>
      <c r="G11" s="14"/>
      <c r="H11" s="14"/>
      <c r="I11" s="14"/>
      <c r="J11" s="11"/>
      <c r="K11" s="11"/>
      <c r="L11" s="11"/>
      <c r="M11" s="11"/>
      <c r="N11" s="11"/>
      <c r="O11" s="11"/>
      <c r="P11" s="11"/>
      <c r="Q11" s="10"/>
      <c r="R11" s="10"/>
      <c r="S11" s="60"/>
      <c r="T11" s="1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5">
        <f t="shared" ref="AH11:AH22" si="0">SUM(G11:AF11)</f>
        <v>0</v>
      </c>
    </row>
    <row r="12" spans="1:34">
      <c r="A12" s="9"/>
      <c r="B12" s="62">
        <f>'คปร.1 (ครู)'!C19</f>
        <v>1147</v>
      </c>
      <c r="C12" s="63" t="str">
        <f>'คปร.1 (ครู)'!B19</f>
        <v>ครู/โรงเรียนบ้านควนโคกยา/เขาชัยสน</v>
      </c>
      <c r="D12" s="9"/>
      <c r="E12" s="9"/>
      <c r="F12" s="9"/>
      <c r="G12" s="14"/>
      <c r="H12" s="14"/>
      <c r="I12" s="14"/>
      <c r="J12" s="11"/>
      <c r="K12" s="11"/>
      <c r="L12" s="11"/>
      <c r="M12" s="11"/>
      <c r="N12" s="11"/>
      <c r="O12" s="11"/>
      <c r="P12" s="11"/>
      <c r="Q12" s="10"/>
      <c r="R12" s="10"/>
      <c r="S12" s="60"/>
      <c r="T12" s="1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5">
        <f t="shared" si="0"/>
        <v>0</v>
      </c>
    </row>
    <row r="13" spans="1:34">
      <c r="A13" s="9"/>
      <c r="B13" s="62">
        <f>'คปร.1 (ครู)'!C20</f>
        <v>1378</v>
      </c>
      <c r="C13" s="63" t="str">
        <f>'คปร.1 (ครู)'!B20</f>
        <v>ครู/ โรงเรียนบ้านไสนายขัน/เขาชัยสน</v>
      </c>
      <c r="D13" s="11"/>
      <c r="E13" s="9"/>
      <c r="F13" s="9"/>
      <c r="G13" s="14"/>
      <c r="H13" s="14"/>
      <c r="I13" s="14"/>
      <c r="J13" s="11"/>
      <c r="K13" s="11"/>
      <c r="L13" s="11"/>
      <c r="M13" s="11"/>
      <c r="N13" s="11"/>
      <c r="O13" s="11"/>
      <c r="P13" s="11"/>
      <c r="Q13" s="10"/>
      <c r="R13" s="10"/>
      <c r="S13" s="60"/>
      <c r="T13" s="1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5">
        <f t="shared" si="0"/>
        <v>0</v>
      </c>
    </row>
    <row r="14" spans="1:34">
      <c r="A14" s="9"/>
      <c r="B14" s="62">
        <f>'คปร.1 (ครู)'!C21</f>
        <v>1310</v>
      </c>
      <c r="C14" s="63" t="str">
        <f>'คปร.1 (ครู)'!B21</f>
        <v>ครู/ โรงเรียนวัดโพธิยาราม/เขาชัยสน</v>
      </c>
      <c r="D14" s="11"/>
      <c r="E14" s="9"/>
      <c r="F14" s="9"/>
      <c r="G14" s="14"/>
      <c r="H14" s="14"/>
      <c r="I14" s="14"/>
      <c r="J14" s="11"/>
      <c r="K14" s="11"/>
      <c r="L14" s="11"/>
      <c r="M14" s="11"/>
      <c r="N14" s="11"/>
      <c r="O14" s="11"/>
      <c r="P14" s="11"/>
      <c r="Q14" s="10"/>
      <c r="R14" s="10"/>
      <c r="S14" s="60"/>
      <c r="T14" s="1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5">
        <f t="shared" si="0"/>
        <v>0</v>
      </c>
    </row>
    <row r="15" spans="1:34">
      <c r="A15" s="9"/>
      <c r="B15" s="62">
        <f>'คปร.1 (ครู)'!C9</f>
        <v>1520</v>
      </c>
      <c r="C15" s="63" t="str">
        <f>'คปร.1 (ครู)'!B9</f>
        <v>ผู้อำนวยการสถานศึกษา/ โรงเรียนบ้านเทพราช/เขาชัยสน</v>
      </c>
      <c r="D15" s="11"/>
      <c r="E15" s="9"/>
      <c r="F15" s="9"/>
      <c r="G15" s="14"/>
      <c r="H15" s="14"/>
      <c r="I15" s="14"/>
      <c r="J15" s="11"/>
      <c r="K15" s="11"/>
      <c r="L15" s="11"/>
      <c r="M15" s="11"/>
      <c r="N15" s="11"/>
      <c r="O15" s="11"/>
      <c r="P15" s="11"/>
      <c r="Q15" s="10"/>
      <c r="R15" s="10"/>
      <c r="S15" s="60"/>
      <c r="T15" s="1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5">
        <f t="shared" si="0"/>
        <v>0</v>
      </c>
    </row>
    <row r="16" spans="1:34">
      <c r="A16" s="9"/>
      <c r="B16" s="62">
        <f>'คปร.1 (ครู)'!C52</f>
        <v>945</v>
      </c>
      <c r="C16" s="63" t="str">
        <f>'คปร.1 (ครู)'!B52</f>
        <v>ครู/โรงเรียนบ้านโคกสัก/บางแก้ว</v>
      </c>
      <c r="D16" s="11"/>
      <c r="E16" s="9"/>
      <c r="F16" s="9"/>
      <c r="G16" s="14"/>
      <c r="H16" s="14"/>
      <c r="I16" s="14"/>
      <c r="J16" s="11"/>
      <c r="K16" s="11"/>
      <c r="L16" s="11"/>
      <c r="M16" s="11"/>
      <c r="N16" s="11"/>
      <c r="O16" s="11"/>
      <c r="P16" s="11"/>
      <c r="Q16" s="10"/>
      <c r="R16" s="10"/>
      <c r="S16" s="60"/>
      <c r="T16" s="1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5">
        <f t="shared" si="0"/>
        <v>0</v>
      </c>
    </row>
    <row r="17" spans="1:34">
      <c r="A17" s="9"/>
      <c r="B17" s="62">
        <f>'คปร.1 (ครู)'!C13</f>
        <v>1398</v>
      </c>
      <c r="C17" s="63" t="str">
        <f>'คปร.1 (ครู)'!B13</f>
        <v>ผู้อำนวยการสถานศึกษา/โรงเรียนวัดปัณณาราม/บางแก้ว</v>
      </c>
      <c r="D17" s="11"/>
      <c r="E17" s="9"/>
      <c r="F17" s="9"/>
      <c r="G17" s="14"/>
      <c r="H17" s="14"/>
      <c r="I17" s="14"/>
      <c r="J17" s="11"/>
      <c r="K17" s="11"/>
      <c r="L17" s="11"/>
      <c r="M17" s="11"/>
      <c r="N17" s="11"/>
      <c r="O17" s="11"/>
      <c r="P17" s="11"/>
      <c r="Q17" s="10"/>
      <c r="R17" s="10"/>
      <c r="S17" s="60"/>
      <c r="T17" s="1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5">
        <f t="shared" si="0"/>
        <v>0</v>
      </c>
    </row>
    <row r="18" spans="1:34">
      <c r="A18" s="9"/>
      <c r="B18" s="62">
        <f>'คปร.1 (ครู)'!C54</f>
        <v>1406</v>
      </c>
      <c r="C18" s="63" t="str">
        <f>'คปร.1 (ครู)'!B54</f>
        <v>ครู/โรงเรียนวัดปัณณาราม/บางแก้ว</v>
      </c>
      <c r="D18" s="11"/>
      <c r="E18" s="9"/>
      <c r="F18" s="9"/>
      <c r="G18" s="14"/>
      <c r="H18" s="14"/>
      <c r="I18" s="14"/>
      <c r="J18" s="11"/>
      <c r="K18" s="11"/>
      <c r="L18" s="11"/>
      <c r="M18" s="11"/>
      <c r="N18" s="11"/>
      <c r="O18" s="11"/>
      <c r="P18" s="11"/>
      <c r="Q18" s="10"/>
      <c r="R18" s="10"/>
      <c r="S18" s="60"/>
      <c r="T18" s="1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5">
        <f t="shared" si="0"/>
        <v>0</v>
      </c>
    </row>
    <row r="19" spans="1:34">
      <c r="A19" s="9"/>
      <c r="B19" s="62">
        <f>'คปร.1 (ครู)'!C55</f>
        <v>1420</v>
      </c>
      <c r="C19" s="63" t="str">
        <f>'คปร.1 (ครู)'!B55</f>
        <v>ครู/โรงเรียนวัดลอน/บางแก้ว</v>
      </c>
      <c r="D19" s="11"/>
      <c r="E19" s="9"/>
      <c r="F19" s="9"/>
      <c r="G19" s="14"/>
      <c r="H19" s="14"/>
      <c r="I19" s="14"/>
      <c r="J19" s="11"/>
      <c r="K19" s="11"/>
      <c r="L19" s="11"/>
      <c r="M19" s="11"/>
      <c r="N19" s="11"/>
      <c r="O19" s="11"/>
      <c r="P19" s="11"/>
      <c r="Q19" s="10"/>
      <c r="R19" s="10"/>
      <c r="S19" s="60"/>
      <c r="T19" s="1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5">
        <f t="shared" si="0"/>
        <v>0</v>
      </c>
    </row>
    <row r="20" spans="1:34">
      <c r="A20" s="9"/>
      <c r="B20" s="62">
        <f>'คปร.1 (ครู)'!C56</f>
        <v>1424</v>
      </c>
      <c r="C20" s="63" t="str">
        <f>'คปร.1 (ครู)'!B56</f>
        <v>ครู/โรงเรียนวัดลอน/บางแก้ว</v>
      </c>
      <c r="D20" s="11"/>
      <c r="E20" s="9"/>
      <c r="F20" s="9"/>
      <c r="G20" s="14"/>
      <c r="H20" s="14"/>
      <c r="I20" s="14"/>
      <c r="J20" s="11"/>
      <c r="K20" s="11"/>
      <c r="L20" s="11"/>
      <c r="M20" s="11"/>
      <c r="N20" s="11"/>
      <c r="O20" s="11"/>
      <c r="P20" s="11"/>
      <c r="Q20" s="10"/>
      <c r="R20" s="10"/>
      <c r="S20" s="60"/>
      <c r="T20" s="1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5">
        <f t="shared" si="0"/>
        <v>0</v>
      </c>
    </row>
    <row r="21" spans="1:34">
      <c r="A21" s="9"/>
      <c r="B21" s="62">
        <f>'คปร.1 (ครู)'!C53</f>
        <v>1402</v>
      </c>
      <c r="C21" s="63" t="str">
        <f>'คปร.1 (ครู)'!B53</f>
        <v>ครู/โรงเรียนวัดรัตนวราราม/บางแก้ว</v>
      </c>
      <c r="D21" s="11"/>
      <c r="E21" s="9"/>
      <c r="F21" s="9"/>
      <c r="G21" s="14"/>
      <c r="H21" s="14"/>
      <c r="I21" s="14"/>
      <c r="J21" s="11"/>
      <c r="K21" s="11"/>
      <c r="L21" s="11"/>
      <c r="M21" s="11"/>
      <c r="N21" s="11"/>
      <c r="O21" s="11"/>
      <c r="P21" s="11"/>
      <c r="Q21" s="10"/>
      <c r="R21" s="10"/>
      <c r="S21" s="60"/>
      <c r="T21" s="1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5">
        <f t="shared" si="0"/>
        <v>0</v>
      </c>
    </row>
    <row r="22" spans="1:34">
      <c r="A22" s="20"/>
      <c r="B22" s="62" t="e">
        <f>'คปร.1 (ครู)'!#REF!</f>
        <v>#REF!</v>
      </c>
      <c r="C22" s="63" t="e">
        <f>'คปร.1 (ครู)'!#REF!</f>
        <v>#REF!</v>
      </c>
      <c r="D22" s="15"/>
      <c r="E22" s="15"/>
      <c r="F22" s="15"/>
      <c r="G22" s="16"/>
      <c r="H22" s="17"/>
      <c r="I22" s="17"/>
      <c r="J22" s="17"/>
      <c r="K22" s="17"/>
      <c r="L22" s="17"/>
      <c r="M22" s="17"/>
      <c r="N22" s="17"/>
      <c r="O22" s="17"/>
      <c r="P22" s="16"/>
      <c r="Q22" s="22"/>
      <c r="R22" s="22"/>
      <c r="S22" s="61"/>
      <c r="T22" s="22"/>
      <c r="U22" s="61"/>
      <c r="V22" s="16"/>
      <c r="W22" s="61"/>
      <c r="X22" s="16"/>
      <c r="Y22" s="61"/>
      <c r="Z22" s="61"/>
      <c r="AA22" s="61"/>
      <c r="AB22" s="61"/>
      <c r="AC22" s="61"/>
      <c r="AD22" s="61"/>
      <c r="AE22" s="61"/>
      <c r="AF22" s="61"/>
      <c r="AG22" s="144"/>
      <c r="AH22" s="67">
        <f t="shared" si="0"/>
        <v>0</v>
      </c>
    </row>
    <row r="23" spans="1:34" ht="21" customHeight="1">
      <c r="A23" s="507" t="s">
        <v>168</v>
      </c>
      <c r="B23" s="508"/>
      <c r="C23" s="509"/>
      <c r="D23" s="66">
        <f>SUM(D10:D22)</f>
        <v>0</v>
      </c>
      <c r="E23" s="66">
        <f t="shared" ref="E23:AF23" si="1">SUM(E10:E22)</f>
        <v>0</v>
      </c>
      <c r="F23" s="66">
        <f t="shared" si="1"/>
        <v>0</v>
      </c>
      <c r="G23" s="66">
        <f t="shared" si="1"/>
        <v>0</v>
      </c>
      <c r="H23" s="66">
        <f t="shared" si="1"/>
        <v>0</v>
      </c>
      <c r="I23" s="66">
        <f t="shared" si="1"/>
        <v>0</v>
      </c>
      <c r="J23" s="66">
        <f t="shared" si="1"/>
        <v>0</v>
      </c>
      <c r="K23" s="66">
        <f t="shared" si="1"/>
        <v>0</v>
      </c>
      <c r="L23" s="66">
        <f t="shared" si="1"/>
        <v>0</v>
      </c>
      <c r="M23" s="66">
        <f t="shared" si="1"/>
        <v>0</v>
      </c>
      <c r="N23" s="66">
        <f t="shared" si="1"/>
        <v>0</v>
      </c>
      <c r="O23" s="66">
        <f t="shared" si="1"/>
        <v>0</v>
      </c>
      <c r="P23" s="66">
        <f t="shared" si="1"/>
        <v>0</v>
      </c>
      <c r="Q23" s="66">
        <f t="shared" si="1"/>
        <v>0</v>
      </c>
      <c r="R23" s="66">
        <f t="shared" si="1"/>
        <v>0</v>
      </c>
      <c r="S23" s="66">
        <f t="shared" si="1"/>
        <v>0</v>
      </c>
      <c r="T23" s="66">
        <f t="shared" si="1"/>
        <v>0</v>
      </c>
      <c r="U23" s="66">
        <f t="shared" si="1"/>
        <v>0</v>
      </c>
      <c r="V23" s="66">
        <f t="shared" si="1"/>
        <v>0</v>
      </c>
      <c r="W23" s="66">
        <f t="shared" si="1"/>
        <v>0</v>
      </c>
      <c r="X23" s="66">
        <f t="shared" si="1"/>
        <v>0</v>
      </c>
      <c r="Y23" s="66">
        <f t="shared" si="1"/>
        <v>0</v>
      </c>
      <c r="Z23" s="66">
        <f t="shared" si="1"/>
        <v>0</v>
      </c>
      <c r="AA23" s="66">
        <f t="shared" si="1"/>
        <v>0</v>
      </c>
      <c r="AB23" s="66">
        <f t="shared" si="1"/>
        <v>0</v>
      </c>
      <c r="AC23" s="66">
        <f t="shared" si="1"/>
        <v>0</v>
      </c>
      <c r="AD23" s="66">
        <f t="shared" si="1"/>
        <v>0</v>
      </c>
      <c r="AE23" s="66">
        <f t="shared" si="1"/>
        <v>0</v>
      </c>
      <c r="AF23" s="66">
        <f t="shared" si="1"/>
        <v>0</v>
      </c>
      <c r="AG23" s="66"/>
      <c r="AH23" s="68">
        <f>SUM(AH10:AH22)</f>
        <v>0</v>
      </c>
    </row>
    <row r="24" spans="1:34">
      <c r="A24" s="23"/>
      <c r="B24" s="2"/>
      <c r="C24" s="23"/>
      <c r="D24" s="24"/>
      <c r="E24" s="2"/>
      <c r="F24" s="2"/>
      <c r="G24" s="112"/>
    </row>
    <row r="25" spans="1:34" ht="21">
      <c r="A25" s="86" t="s">
        <v>161</v>
      </c>
      <c r="B25" s="69"/>
      <c r="C25" s="69"/>
      <c r="D25" s="124"/>
      <c r="E25" s="124"/>
      <c r="F25" s="124"/>
      <c r="G25" s="124"/>
      <c r="H25" s="124"/>
      <c r="J25" s="110"/>
      <c r="K25" s="110"/>
      <c r="L25" s="110"/>
      <c r="M25" s="110"/>
      <c r="N25" s="110"/>
    </row>
    <row r="26" spans="1:34" ht="21">
      <c r="A26" s="124"/>
      <c r="B26" s="86" t="s">
        <v>162</v>
      </c>
      <c r="C26" s="86"/>
      <c r="D26" s="86"/>
      <c r="E26" s="86"/>
      <c r="F26" s="86"/>
      <c r="G26" s="86"/>
      <c r="H26" s="86"/>
      <c r="I26" s="115"/>
    </row>
    <row r="27" spans="1:34">
      <c r="A27" s="476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</row>
    <row r="82" spans="17:21">
      <c r="Q82" s="110"/>
      <c r="R82" s="110"/>
      <c r="S82" s="13"/>
      <c r="T82" s="13"/>
      <c r="U82" s="13"/>
    </row>
    <row r="83" spans="17:21">
      <c r="Q83" s="110"/>
      <c r="R83" s="110"/>
      <c r="S83" s="13"/>
      <c r="T83" s="12"/>
      <c r="U83" s="13"/>
    </row>
    <row r="84" spans="17:21">
      <c r="Q84" s="110"/>
      <c r="R84" s="110"/>
      <c r="S84" s="13"/>
      <c r="T84" s="12"/>
      <c r="U84" s="13"/>
    </row>
    <row r="85" spans="17:21">
      <c r="Q85" s="110"/>
      <c r="R85" s="110"/>
      <c r="S85" s="13"/>
      <c r="T85" s="12"/>
      <c r="U85" s="13"/>
    </row>
    <row r="86" spans="17:21">
      <c r="Q86" s="110"/>
      <c r="R86" s="110"/>
      <c r="S86" s="13"/>
      <c r="T86" s="8"/>
      <c r="U86" s="13"/>
    </row>
    <row r="87" spans="17:21">
      <c r="Q87" s="110"/>
      <c r="R87" s="110"/>
      <c r="S87" s="13"/>
      <c r="T87" s="8"/>
      <c r="U87" s="13"/>
    </row>
    <row r="88" spans="17:21">
      <c r="Q88" s="110"/>
      <c r="R88" s="110"/>
      <c r="S88" s="13"/>
      <c r="T88" s="8"/>
      <c r="U88" s="13"/>
    </row>
    <row r="89" spans="17:21">
      <c r="Q89" s="110"/>
      <c r="R89" s="110"/>
      <c r="S89" s="13"/>
      <c r="T89" s="8"/>
      <c r="U89" s="13"/>
    </row>
    <row r="90" spans="17:21">
      <c r="Q90" s="110"/>
      <c r="R90" s="110"/>
      <c r="S90" s="13"/>
      <c r="T90" s="8"/>
      <c r="U90" s="13"/>
    </row>
    <row r="91" spans="17:21">
      <c r="Q91" s="110"/>
      <c r="R91" s="110"/>
      <c r="S91" s="13"/>
      <c r="T91" s="8"/>
      <c r="U91" s="13"/>
    </row>
    <row r="92" spans="17:21">
      <c r="Q92" s="110"/>
      <c r="R92" s="110"/>
      <c r="S92" s="13"/>
      <c r="T92" s="25"/>
      <c r="U92" s="13"/>
    </row>
    <row r="93" spans="17:21">
      <c r="Q93" s="110"/>
      <c r="R93" s="110"/>
      <c r="S93" s="13"/>
      <c r="T93" s="13"/>
      <c r="U93" s="13"/>
    </row>
    <row r="94" spans="17:21">
      <c r="Q94" s="110"/>
      <c r="R94" s="110"/>
      <c r="S94" s="13"/>
      <c r="T94" s="13"/>
      <c r="U94" s="13"/>
    </row>
    <row r="95" spans="17:21">
      <c r="Q95" s="110"/>
      <c r="R95" s="110"/>
      <c r="S95" s="13"/>
      <c r="T95" s="13"/>
      <c r="U95" s="13"/>
    </row>
  </sheetData>
  <mergeCells count="43">
    <mergeCell ref="A6:A9"/>
    <mergeCell ref="B6:C6"/>
    <mergeCell ref="D6:F6"/>
    <mergeCell ref="G6:AH6"/>
    <mergeCell ref="C7:C9"/>
    <mergeCell ref="D7:D9"/>
    <mergeCell ref="E7:E9"/>
    <mergeCell ref="F7:F9"/>
    <mergeCell ref="G7:G9"/>
    <mergeCell ref="H7:H9"/>
    <mergeCell ref="T7:T9"/>
    <mergeCell ref="I7:I9"/>
    <mergeCell ref="J7:J9"/>
    <mergeCell ref="K7:K9"/>
    <mergeCell ref="L7:L9"/>
    <mergeCell ref="M7:M9"/>
    <mergeCell ref="G1:H1"/>
    <mergeCell ref="AB1:AH1"/>
    <mergeCell ref="A2:AH2"/>
    <mergeCell ref="A3:AH3"/>
    <mergeCell ref="A4:Q4"/>
    <mergeCell ref="Y7:Y9"/>
    <mergeCell ref="N7:N9"/>
    <mergeCell ref="O7:O9"/>
    <mergeCell ref="P7:P9"/>
    <mergeCell ref="Q7:Q9"/>
    <mergeCell ref="R7:R9"/>
    <mergeCell ref="Z7:Z9"/>
    <mergeCell ref="S7:S9"/>
    <mergeCell ref="AH7:AH9"/>
    <mergeCell ref="A23:C23"/>
    <mergeCell ref="A27:M27"/>
    <mergeCell ref="AG7:AG9"/>
    <mergeCell ref="AA7:AA9"/>
    <mergeCell ref="AB7:AB9"/>
    <mergeCell ref="AC7:AC9"/>
    <mergeCell ref="AD7:AD9"/>
    <mergeCell ref="AE7:AE9"/>
    <mergeCell ref="AF7:AF9"/>
    <mergeCell ref="U7:U9"/>
    <mergeCell ref="V7:V9"/>
    <mergeCell ref="W7:W9"/>
    <mergeCell ref="X7:X9"/>
  </mergeCells>
  <printOptions horizontalCentered="1"/>
  <pageMargins left="0.15748031496062992" right="0.15748031496062992" top="0.27559055118110237" bottom="0.15748031496062992" header="0.19685039370078741" footer="0.23622047244094491"/>
  <pageSetup paperSize="9" scale="95" orientation="landscape" r:id="rId1"/>
  <headerFooter alignWithMargins="0">
    <oddFooter>หน้าที่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J123"/>
  <sheetViews>
    <sheetView topLeftCell="A56" workbookViewId="0">
      <selection sqref="A1:AB70"/>
    </sheetView>
  </sheetViews>
  <sheetFormatPr defaultColWidth="9.140625" defaultRowHeight="18.75"/>
  <cols>
    <col min="1" max="1" width="3.85546875" style="1" customWidth="1"/>
    <col min="2" max="2" width="6.85546875" style="357" customWidth="1"/>
    <col min="3" max="3" width="39" style="2" customWidth="1"/>
    <col min="4" max="4" width="5.28515625" style="1" bestFit="1" customWidth="1"/>
    <col min="5" max="5" width="4.42578125" style="1" customWidth="1"/>
    <col min="6" max="6" width="4.140625" style="1" customWidth="1"/>
    <col min="7" max="7" width="4.140625" style="58" customWidth="1"/>
    <col min="8" max="8" width="4" style="1" customWidth="1"/>
    <col min="9" max="9" width="5.42578125" style="1" customWidth="1"/>
    <col min="10" max="11" width="5.42578125" style="58" customWidth="1"/>
    <col min="12" max="12" width="5.85546875" style="1" customWidth="1"/>
    <col min="13" max="13" width="4.140625" style="1" bestFit="1" customWidth="1"/>
    <col min="14" max="14" width="3.140625" style="1" bestFit="1" customWidth="1"/>
    <col min="15" max="15" width="6.140625" style="1" customWidth="1"/>
    <col min="16" max="16" width="4.140625" style="1" bestFit="1" customWidth="1"/>
    <col min="17" max="17" width="3.140625" style="1" bestFit="1" customWidth="1"/>
    <col min="18" max="18" width="6.140625" style="1" bestFit="1" customWidth="1"/>
    <col min="19" max="19" width="4.140625" style="1" bestFit="1" customWidth="1"/>
    <col min="20" max="20" width="3.5703125" style="1" bestFit="1" customWidth="1"/>
    <col min="21" max="21" width="6.140625" style="1" bestFit="1" customWidth="1"/>
    <col min="22" max="22" width="4.140625" style="1" bestFit="1" customWidth="1"/>
    <col min="23" max="23" width="6.140625" style="353" bestFit="1" customWidth="1"/>
    <col min="24" max="24" width="5.7109375" style="2" customWidth="1"/>
    <col min="25" max="25" width="5.140625" style="2" customWidth="1"/>
    <col min="26" max="26" width="3.5703125" style="2" bestFit="1" customWidth="1"/>
    <col min="27" max="27" width="6.28515625" style="2" bestFit="1" customWidth="1"/>
    <col min="28" max="28" width="6.140625" style="38" bestFit="1" customWidth="1"/>
    <col min="29" max="16384" width="9.140625" style="2"/>
  </cols>
  <sheetData>
    <row r="1" spans="1:29" ht="24.75" customHeight="1">
      <c r="L1" s="486"/>
      <c r="M1" s="486"/>
      <c r="P1" s="26"/>
      <c r="S1" s="26"/>
      <c r="Y1" s="513" t="s">
        <v>86</v>
      </c>
      <c r="Z1" s="513"/>
      <c r="AA1" s="513"/>
      <c r="AB1" s="513"/>
    </row>
    <row r="2" spans="1:29">
      <c r="A2" s="486" t="s">
        <v>96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</row>
    <row r="3" spans="1:29">
      <c r="A3" s="486" t="str">
        <f>'คปร.1 (ครู)'!A3:G3</f>
        <v>สำนักงานเขตพื้นที่การศึกษาประถมศึกษาพัทลุง  เขต 2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</row>
    <row r="4" spans="1:29">
      <c r="A4" s="486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</row>
    <row r="5" spans="1:29">
      <c r="M5" s="12"/>
      <c r="P5" s="12"/>
      <c r="S5" s="12"/>
      <c r="V5" s="12"/>
    </row>
    <row r="6" spans="1:29" s="4" customFormat="1" ht="18.75" customHeight="1">
      <c r="A6" s="516" t="s">
        <v>1</v>
      </c>
      <c r="B6" s="483" t="s">
        <v>185</v>
      </c>
      <c r="C6" s="485"/>
      <c r="D6" s="483" t="s">
        <v>19</v>
      </c>
      <c r="E6" s="484"/>
      <c r="F6" s="484"/>
      <c r="G6" s="484"/>
      <c r="H6" s="484"/>
      <c r="I6" s="326" t="s">
        <v>75</v>
      </c>
      <c r="J6" s="323" t="s">
        <v>54</v>
      </c>
      <c r="K6" s="323" t="s">
        <v>171</v>
      </c>
      <c r="L6" s="516" t="s">
        <v>67</v>
      </c>
      <c r="M6" s="522"/>
      <c r="N6" s="483" t="s">
        <v>62</v>
      </c>
      <c r="O6" s="484"/>
      <c r="P6" s="484"/>
      <c r="Q6" s="484"/>
      <c r="R6" s="484"/>
      <c r="S6" s="485"/>
      <c r="T6" s="326"/>
      <c r="U6" s="27"/>
      <c r="V6" s="330"/>
      <c r="W6" s="514" t="s">
        <v>65</v>
      </c>
      <c r="X6" s="323"/>
      <c r="Y6" s="323" t="s">
        <v>173</v>
      </c>
      <c r="Z6" s="323"/>
      <c r="AA6" s="323"/>
      <c r="AB6" s="477" t="s">
        <v>65</v>
      </c>
    </row>
    <row r="7" spans="1:29" s="4" customFormat="1" ht="19.5" customHeight="1">
      <c r="A7" s="517"/>
      <c r="B7" s="323" t="s">
        <v>5</v>
      </c>
      <c r="C7" s="516" t="s">
        <v>156</v>
      </c>
      <c r="D7" s="323" t="s">
        <v>16</v>
      </c>
      <c r="E7" s="323" t="s">
        <v>14</v>
      </c>
      <c r="F7" s="323" t="s">
        <v>18</v>
      </c>
      <c r="G7" s="326" t="s">
        <v>175</v>
      </c>
      <c r="H7" s="326" t="s">
        <v>175</v>
      </c>
      <c r="I7" s="327" t="s">
        <v>76</v>
      </c>
      <c r="J7" s="324" t="s">
        <v>55</v>
      </c>
      <c r="K7" s="324" t="s">
        <v>170</v>
      </c>
      <c r="L7" s="518" t="s">
        <v>47</v>
      </c>
      <c r="M7" s="519"/>
      <c r="N7" s="483" t="s">
        <v>61</v>
      </c>
      <c r="O7" s="484"/>
      <c r="P7" s="485"/>
      <c r="Q7" s="483" t="s">
        <v>63</v>
      </c>
      <c r="R7" s="484"/>
      <c r="S7" s="485"/>
      <c r="T7" s="520" t="s">
        <v>64</v>
      </c>
      <c r="U7" s="521"/>
      <c r="V7" s="519"/>
      <c r="W7" s="515"/>
      <c r="X7" s="324" t="s">
        <v>109</v>
      </c>
      <c r="Y7" s="324" t="s">
        <v>172</v>
      </c>
      <c r="Z7" s="324" t="s">
        <v>4</v>
      </c>
      <c r="AA7" s="324" t="s">
        <v>112</v>
      </c>
      <c r="AB7" s="478"/>
    </row>
    <row r="8" spans="1:29" s="4" customFormat="1" ht="15.75">
      <c r="A8" s="327" t="s">
        <v>50</v>
      </c>
      <c r="B8" s="324" t="s">
        <v>6</v>
      </c>
      <c r="C8" s="517"/>
      <c r="D8" s="324" t="s">
        <v>17</v>
      </c>
      <c r="E8" s="324" t="s">
        <v>15</v>
      </c>
      <c r="F8" s="324" t="s">
        <v>17</v>
      </c>
      <c r="G8" s="327" t="s">
        <v>176</v>
      </c>
      <c r="H8" s="327" t="s">
        <v>205</v>
      </c>
      <c r="I8" s="327" t="s">
        <v>77</v>
      </c>
      <c r="J8" s="324" t="s">
        <v>56</v>
      </c>
      <c r="K8" s="324"/>
      <c r="L8" s="324" t="s">
        <v>57</v>
      </c>
      <c r="M8" s="324" t="s">
        <v>58</v>
      </c>
      <c r="N8" s="324" t="s">
        <v>59</v>
      </c>
      <c r="O8" s="324" t="s">
        <v>60</v>
      </c>
      <c r="P8" s="324" t="s">
        <v>4</v>
      </c>
      <c r="Q8" s="324" t="s">
        <v>59</v>
      </c>
      <c r="R8" s="324" t="s">
        <v>60</v>
      </c>
      <c r="S8" s="324" t="s">
        <v>4</v>
      </c>
      <c r="T8" s="324" t="s">
        <v>59</v>
      </c>
      <c r="U8" s="324" t="s">
        <v>60</v>
      </c>
      <c r="V8" s="324" t="s">
        <v>4</v>
      </c>
      <c r="W8" s="354" t="s">
        <v>66</v>
      </c>
      <c r="X8" s="324" t="s">
        <v>110</v>
      </c>
      <c r="Y8" s="324" t="s">
        <v>174</v>
      </c>
      <c r="Z8" s="324" t="s">
        <v>111</v>
      </c>
      <c r="AA8" s="324" t="s">
        <v>147</v>
      </c>
      <c r="AB8" s="324" t="s">
        <v>66</v>
      </c>
    </row>
    <row r="9" spans="1:29" s="4" customFormat="1" ht="15.75">
      <c r="A9" s="329"/>
      <c r="B9" s="325"/>
      <c r="C9" s="329"/>
      <c r="D9" s="325"/>
      <c r="E9" s="325"/>
      <c r="F9" s="325"/>
      <c r="G9" s="329"/>
      <c r="H9" s="329"/>
      <c r="I9" s="328" t="s">
        <v>51</v>
      </c>
      <c r="J9" s="328" t="s">
        <v>49</v>
      </c>
      <c r="K9" s="328" t="s">
        <v>48</v>
      </c>
      <c r="L9" s="328"/>
      <c r="M9" s="328"/>
      <c r="N9" s="328" t="s">
        <v>78</v>
      </c>
      <c r="O9" s="328" t="s">
        <v>79</v>
      </c>
      <c r="P9" s="328" t="s">
        <v>80</v>
      </c>
      <c r="Q9" s="328" t="s">
        <v>81</v>
      </c>
      <c r="R9" s="328" t="s">
        <v>137</v>
      </c>
      <c r="S9" s="328" t="s">
        <v>82</v>
      </c>
      <c r="T9" s="328" t="s">
        <v>83</v>
      </c>
      <c r="U9" s="28" t="s">
        <v>84</v>
      </c>
      <c r="V9" s="28" t="s">
        <v>85</v>
      </c>
      <c r="W9" s="360" t="s">
        <v>73</v>
      </c>
      <c r="X9" s="28" t="s">
        <v>97</v>
      </c>
      <c r="Y9" s="28" t="s">
        <v>98</v>
      </c>
      <c r="Z9" s="28" t="s">
        <v>144</v>
      </c>
      <c r="AA9" s="28" t="s">
        <v>145</v>
      </c>
      <c r="AB9" s="28" t="s">
        <v>146</v>
      </c>
    </row>
    <row r="10" spans="1:29" ht="21.75">
      <c r="A10" s="5">
        <v>1</v>
      </c>
      <c r="B10" s="371">
        <f>'คปร.1 (ครู)'!C9</f>
        <v>1520</v>
      </c>
      <c r="C10" s="372" t="s">
        <v>346</v>
      </c>
      <c r="D10" s="364">
        <v>1</v>
      </c>
      <c r="E10" s="364"/>
      <c r="F10" s="364"/>
      <c r="G10" s="364"/>
      <c r="H10" s="364"/>
      <c r="I10" s="373">
        <v>18</v>
      </c>
      <c r="J10" s="373">
        <v>4</v>
      </c>
      <c r="K10" s="373" t="s">
        <v>150</v>
      </c>
      <c r="L10" s="374">
        <v>126</v>
      </c>
      <c r="M10" s="374">
        <v>8</v>
      </c>
      <c r="N10" s="374">
        <v>1</v>
      </c>
      <c r="O10" s="374">
        <v>8</v>
      </c>
      <c r="P10" s="375">
        <f t="shared" ref="P10:P54" si="0">SUM(N10:O10)</f>
        <v>9</v>
      </c>
      <c r="Q10" s="374">
        <v>1</v>
      </c>
      <c r="R10" s="374">
        <v>9</v>
      </c>
      <c r="S10" s="374">
        <f>totalรวม!AQ11</f>
        <v>10</v>
      </c>
      <c r="T10" s="377">
        <f>N10-Q10</f>
        <v>0</v>
      </c>
      <c r="U10" s="375">
        <f t="shared" ref="U10" si="1">O10-R10</f>
        <v>-1</v>
      </c>
      <c r="V10" s="375">
        <f>T10+U10</f>
        <v>-1</v>
      </c>
      <c r="W10" s="376">
        <f>V10/S10*100</f>
        <v>-10</v>
      </c>
      <c r="X10" s="377">
        <f>totalรวม!AY11</f>
        <v>0</v>
      </c>
      <c r="Y10" s="375"/>
      <c r="Z10" s="375">
        <f>SUM(P10+X10+Y10)</f>
        <v>9</v>
      </c>
      <c r="AA10" s="375">
        <f>SUM(Z10-S10)</f>
        <v>-1</v>
      </c>
      <c r="AB10" s="376">
        <f>AA10/S10*100</f>
        <v>-10</v>
      </c>
      <c r="AC10" s="13"/>
    </row>
    <row r="11" spans="1:29" ht="21.75">
      <c r="A11" s="9">
        <v>2</v>
      </c>
      <c r="B11" s="378">
        <f>'คปร.1 (ครู)'!C10</f>
        <v>2614</v>
      </c>
      <c r="C11" s="379" t="s">
        <v>349</v>
      </c>
      <c r="D11" s="367">
        <v>1</v>
      </c>
      <c r="E11" s="367"/>
      <c r="F11" s="367"/>
      <c r="G11" s="367"/>
      <c r="H11" s="367"/>
      <c r="I11" s="380">
        <v>44</v>
      </c>
      <c r="J11" s="380">
        <v>4</v>
      </c>
      <c r="K11" s="380" t="s">
        <v>150</v>
      </c>
      <c r="L11" s="381">
        <v>145</v>
      </c>
      <c r="M11" s="381">
        <v>8</v>
      </c>
      <c r="N11" s="381">
        <v>1</v>
      </c>
      <c r="O11" s="381">
        <v>9</v>
      </c>
      <c r="P11" s="382">
        <f t="shared" si="0"/>
        <v>10</v>
      </c>
      <c r="Q11" s="381">
        <v>1</v>
      </c>
      <c r="R11" s="381">
        <v>9</v>
      </c>
      <c r="S11" s="381">
        <f>totalรวม!AQ12</f>
        <v>10</v>
      </c>
      <c r="T11" s="382">
        <f t="shared" ref="T11:T54" si="2">N11-Q11</f>
        <v>0</v>
      </c>
      <c r="U11" s="382">
        <f t="shared" ref="U11:U54" si="3">O11-R11</f>
        <v>0</v>
      </c>
      <c r="V11" s="382">
        <f t="shared" ref="V11:V54" si="4">T11+U11</f>
        <v>0</v>
      </c>
      <c r="W11" s="383">
        <f t="shared" ref="W11:W54" si="5">V11/S11*100</f>
        <v>0</v>
      </c>
      <c r="X11" s="384">
        <f>totalรวม!AY12</f>
        <v>0</v>
      </c>
      <c r="Y11" s="382">
        <v>1</v>
      </c>
      <c r="Z11" s="382">
        <f t="shared" ref="Z11:Z54" si="6">SUM(P11+X11+Y11)</f>
        <v>11</v>
      </c>
      <c r="AA11" s="382">
        <f t="shared" ref="AA11:AA54" si="7">SUM(Z11-S11)</f>
        <v>1</v>
      </c>
      <c r="AB11" s="383">
        <f t="shared" ref="AB11:AB54" si="8">AA11/S11*100</f>
        <v>10</v>
      </c>
      <c r="AC11" s="13"/>
    </row>
    <row r="12" spans="1:29" ht="21.75">
      <c r="A12" s="9">
        <v>3</v>
      </c>
      <c r="B12" s="378">
        <f>'คปร.1 (ครู)'!C11</f>
        <v>3237</v>
      </c>
      <c r="C12" s="379" t="s">
        <v>355</v>
      </c>
      <c r="D12" s="367">
        <v>1</v>
      </c>
      <c r="E12" s="367"/>
      <c r="F12" s="367"/>
      <c r="G12" s="367"/>
      <c r="H12" s="367"/>
      <c r="I12" s="380">
        <v>45</v>
      </c>
      <c r="J12" s="380">
        <v>4</v>
      </c>
      <c r="K12" s="380" t="s">
        <v>150</v>
      </c>
      <c r="L12" s="381">
        <v>106</v>
      </c>
      <c r="M12" s="381">
        <v>8</v>
      </c>
      <c r="N12" s="381">
        <v>1</v>
      </c>
      <c r="O12" s="381">
        <v>8</v>
      </c>
      <c r="P12" s="382">
        <f t="shared" si="0"/>
        <v>9</v>
      </c>
      <c r="Q12" s="381">
        <v>1</v>
      </c>
      <c r="R12" s="381">
        <v>6</v>
      </c>
      <c r="S12" s="381">
        <f>totalรวม!AQ13</f>
        <v>7</v>
      </c>
      <c r="T12" s="382">
        <f t="shared" si="2"/>
        <v>0</v>
      </c>
      <c r="U12" s="382">
        <f t="shared" si="3"/>
        <v>2</v>
      </c>
      <c r="V12" s="382">
        <f t="shared" si="4"/>
        <v>2</v>
      </c>
      <c r="W12" s="383">
        <f t="shared" si="5"/>
        <v>28.571428571428569</v>
      </c>
      <c r="X12" s="384">
        <f>totalรวม!AY13</f>
        <v>0</v>
      </c>
      <c r="Y12" s="382"/>
      <c r="Z12" s="382">
        <f t="shared" si="6"/>
        <v>9</v>
      </c>
      <c r="AA12" s="382">
        <f t="shared" si="7"/>
        <v>2</v>
      </c>
      <c r="AB12" s="383">
        <f t="shared" si="8"/>
        <v>28.571428571428569</v>
      </c>
      <c r="AC12" s="13"/>
    </row>
    <row r="13" spans="1:29" ht="21.75">
      <c r="A13" s="9">
        <v>4</v>
      </c>
      <c r="B13" s="378">
        <f>'คปร.1 (ครู)'!C12</f>
        <v>3673</v>
      </c>
      <c r="C13" s="379" t="s">
        <v>365</v>
      </c>
      <c r="D13" s="367">
        <v>1</v>
      </c>
      <c r="E13" s="367"/>
      <c r="F13" s="367"/>
      <c r="G13" s="367"/>
      <c r="H13" s="367"/>
      <c r="I13" s="380">
        <v>15</v>
      </c>
      <c r="J13" s="380">
        <v>4</v>
      </c>
      <c r="K13" s="380" t="s">
        <v>150</v>
      </c>
      <c r="L13" s="381">
        <v>48</v>
      </c>
      <c r="M13" s="381">
        <v>8</v>
      </c>
      <c r="N13" s="381">
        <v>1</v>
      </c>
      <c r="O13" s="381">
        <v>4</v>
      </c>
      <c r="P13" s="382">
        <f t="shared" si="0"/>
        <v>5</v>
      </c>
      <c r="Q13" s="381">
        <v>1</v>
      </c>
      <c r="R13" s="381">
        <v>3</v>
      </c>
      <c r="S13" s="381">
        <f>totalรวม!AQ14</f>
        <v>4</v>
      </c>
      <c r="T13" s="382">
        <f t="shared" si="2"/>
        <v>0</v>
      </c>
      <c r="U13" s="382">
        <f t="shared" si="3"/>
        <v>1</v>
      </c>
      <c r="V13" s="382">
        <f t="shared" si="4"/>
        <v>1</v>
      </c>
      <c r="W13" s="383">
        <f t="shared" si="5"/>
        <v>25</v>
      </c>
      <c r="X13" s="384">
        <f>totalรวม!AY14</f>
        <v>0</v>
      </c>
      <c r="Y13" s="382">
        <v>1</v>
      </c>
      <c r="Z13" s="382">
        <f t="shared" si="6"/>
        <v>6</v>
      </c>
      <c r="AA13" s="382">
        <f t="shared" si="7"/>
        <v>2</v>
      </c>
      <c r="AB13" s="383">
        <f t="shared" si="8"/>
        <v>50</v>
      </c>
      <c r="AC13" s="13"/>
    </row>
    <row r="14" spans="1:29" ht="21.75">
      <c r="A14" s="9">
        <v>5</v>
      </c>
      <c r="B14" s="378">
        <f>'คปร.1 (ครู)'!C13</f>
        <v>1398</v>
      </c>
      <c r="C14" s="379" t="s">
        <v>378</v>
      </c>
      <c r="D14" s="367">
        <v>1</v>
      </c>
      <c r="E14" s="367"/>
      <c r="F14" s="367"/>
      <c r="G14" s="367"/>
      <c r="H14" s="367"/>
      <c r="I14" s="380">
        <v>16</v>
      </c>
      <c r="J14" s="380">
        <v>4</v>
      </c>
      <c r="K14" s="380" t="s">
        <v>150</v>
      </c>
      <c r="L14" s="381">
        <v>77</v>
      </c>
      <c r="M14" s="381">
        <v>6</v>
      </c>
      <c r="N14" s="381">
        <v>1</v>
      </c>
      <c r="O14" s="381">
        <v>5</v>
      </c>
      <c r="P14" s="382">
        <f t="shared" si="0"/>
        <v>6</v>
      </c>
      <c r="Q14" s="381">
        <v>1</v>
      </c>
      <c r="R14" s="381">
        <v>4</v>
      </c>
      <c r="S14" s="381">
        <f>totalรวม!AQ15</f>
        <v>5</v>
      </c>
      <c r="T14" s="382">
        <f t="shared" si="2"/>
        <v>0</v>
      </c>
      <c r="U14" s="382">
        <f t="shared" si="3"/>
        <v>1</v>
      </c>
      <c r="V14" s="382">
        <f t="shared" si="4"/>
        <v>1</v>
      </c>
      <c r="W14" s="383">
        <f t="shared" si="5"/>
        <v>20</v>
      </c>
      <c r="X14" s="384">
        <f>totalรวม!AY15</f>
        <v>0</v>
      </c>
      <c r="Y14" s="382"/>
      <c r="Z14" s="382">
        <f t="shared" si="6"/>
        <v>6</v>
      </c>
      <c r="AA14" s="382">
        <f t="shared" si="7"/>
        <v>1</v>
      </c>
      <c r="AB14" s="383">
        <f t="shared" si="8"/>
        <v>20</v>
      </c>
      <c r="AC14" s="13"/>
    </row>
    <row r="15" spans="1:29" ht="21.75">
      <c r="A15" s="9">
        <v>6</v>
      </c>
      <c r="B15" s="378">
        <f>'คปร.1 (ครู)'!C14</f>
        <v>668</v>
      </c>
      <c r="C15" s="379" t="s">
        <v>358</v>
      </c>
      <c r="D15" s="367"/>
      <c r="E15" s="367">
        <v>1</v>
      </c>
      <c r="F15" s="367"/>
      <c r="G15" s="367"/>
      <c r="H15" s="367"/>
      <c r="I15" s="380">
        <v>15</v>
      </c>
      <c r="J15" s="380">
        <v>4</v>
      </c>
      <c r="K15" s="380" t="s">
        <v>150</v>
      </c>
      <c r="L15" s="381">
        <v>347</v>
      </c>
      <c r="M15" s="381">
        <v>11</v>
      </c>
      <c r="N15" s="381">
        <v>3</v>
      </c>
      <c r="O15" s="381">
        <v>19</v>
      </c>
      <c r="P15" s="382">
        <f t="shared" si="0"/>
        <v>22</v>
      </c>
      <c r="Q15" s="381">
        <v>1</v>
      </c>
      <c r="R15" s="381">
        <v>17</v>
      </c>
      <c r="S15" s="381">
        <f>totalรวม!AQ16</f>
        <v>18</v>
      </c>
      <c r="T15" s="382">
        <f t="shared" si="2"/>
        <v>2</v>
      </c>
      <c r="U15" s="382">
        <f t="shared" si="3"/>
        <v>2</v>
      </c>
      <c r="V15" s="382">
        <f t="shared" si="4"/>
        <v>4</v>
      </c>
      <c r="W15" s="383">
        <f t="shared" si="5"/>
        <v>22.222222222222221</v>
      </c>
      <c r="X15" s="384">
        <f>totalรวม!AY16</f>
        <v>0</v>
      </c>
      <c r="Y15" s="382">
        <v>1</v>
      </c>
      <c r="Z15" s="382">
        <f t="shared" si="6"/>
        <v>23</v>
      </c>
      <c r="AA15" s="382">
        <f t="shared" si="7"/>
        <v>5</v>
      </c>
      <c r="AB15" s="383">
        <f t="shared" si="8"/>
        <v>27.777777777777779</v>
      </c>
      <c r="AC15" s="13"/>
    </row>
    <row r="16" spans="1:29" ht="21.75">
      <c r="A16" s="9">
        <v>7</v>
      </c>
      <c r="B16" s="378">
        <f>'คปร.1 (ครู)'!C15</f>
        <v>3510</v>
      </c>
      <c r="C16" s="379" t="s">
        <v>363</v>
      </c>
      <c r="D16" s="367">
        <v>1</v>
      </c>
      <c r="E16" s="367"/>
      <c r="F16" s="367"/>
      <c r="G16" s="367"/>
      <c r="H16" s="367"/>
      <c r="I16" s="380">
        <v>13</v>
      </c>
      <c r="J16" s="380">
        <v>1</v>
      </c>
      <c r="K16" s="380" t="s">
        <v>150</v>
      </c>
      <c r="L16" s="381">
        <v>277</v>
      </c>
      <c r="M16" s="381">
        <v>9</v>
      </c>
      <c r="N16" s="381">
        <v>2</v>
      </c>
      <c r="O16" s="381">
        <v>16</v>
      </c>
      <c r="P16" s="382">
        <f t="shared" si="0"/>
        <v>18</v>
      </c>
      <c r="Q16" s="381">
        <v>1</v>
      </c>
      <c r="R16" s="381">
        <v>12</v>
      </c>
      <c r="S16" s="381">
        <f>totalรวม!AQ17</f>
        <v>13</v>
      </c>
      <c r="T16" s="382">
        <f t="shared" si="2"/>
        <v>1</v>
      </c>
      <c r="U16" s="382">
        <f t="shared" si="3"/>
        <v>4</v>
      </c>
      <c r="V16" s="382">
        <f t="shared" si="4"/>
        <v>5</v>
      </c>
      <c r="W16" s="383">
        <f t="shared" si="5"/>
        <v>38.461538461538467</v>
      </c>
      <c r="X16" s="384">
        <f>totalรวม!AY17</f>
        <v>0</v>
      </c>
      <c r="Y16" s="382"/>
      <c r="Z16" s="382">
        <f t="shared" si="6"/>
        <v>18</v>
      </c>
      <c r="AA16" s="382">
        <f t="shared" si="7"/>
        <v>5</v>
      </c>
      <c r="AB16" s="383">
        <f t="shared" si="8"/>
        <v>38.461538461538467</v>
      </c>
      <c r="AC16" s="13"/>
    </row>
    <row r="17" spans="1:29" ht="21.75">
      <c r="A17" s="9">
        <v>8</v>
      </c>
      <c r="B17" s="378">
        <f>'คปร.1 (ครู)'!C16</f>
        <v>2994</v>
      </c>
      <c r="C17" s="379" t="s">
        <v>369</v>
      </c>
      <c r="D17" s="367">
        <v>1</v>
      </c>
      <c r="E17" s="367"/>
      <c r="F17" s="367"/>
      <c r="G17" s="367"/>
      <c r="H17" s="367"/>
      <c r="I17" s="380">
        <v>23</v>
      </c>
      <c r="J17" s="380">
        <v>4</v>
      </c>
      <c r="K17" s="380" t="s">
        <v>150</v>
      </c>
      <c r="L17" s="381">
        <v>311</v>
      </c>
      <c r="M17" s="381">
        <v>9</v>
      </c>
      <c r="N17" s="381">
        <v>2</v>
      </c>
      <c r="O17" s="381">
        <v>12</v>
      </c>
      <c r="P17" s="382">
        <f t="shared" si="0"/>
        <v>14</v>
      </c>
      <c r="Q17" s="381">
        <v>1</v>
      </c>
      <c r="R17" s="381">
        <v>13</v>
      </c>
      <c r="S17" s="381">
        <f>totalรวม!AQ18</f>
        <v>14</v>
      </c>
      <c r="T17" s="382">
        <f t="shared" si="2"/>
        <v>1</v>
      </c>
      <c r="U17" s="382">
        <f t="shared" si="3"/>
        <v>-1</v>
      </c>
      <c r="V17" s="382">
        <f t="shared" si="4"/>
        <v>0</v>
      </c>
      <c r="W17" s="383">
        <f t="shared" si="5"/>
        <v>0</v>
      </c>
      <c r="X17" s="384">
        <f>totalรวม!AY18</f>
        <v>0</v>
      </c>
      <c r="Y17" s="382"/>
      <c r="Z17" s="382">
        <f t="shared" si="6"/>
        <v>14</v>
      </c>
      <c r="AA17" s="382">
        <f t="shared" si="7"/>
        <v>0</v>
      </c>
      <c r="AB17" s="383">
        <f t="shared" si="8"/>
        <v>0</v>
      </c>
      <c r="AC17" s="13"/>
    </row>
    <row r="18" spans="1:29" ht="21.75">
      <c r="A18" s="9">
        <v>9</v>
      </c>
      <c r="B18" s="378">
        <f>'คปร.1 (ครู)'!C17</f>
        <v>1054</v>
      </c>
      <c r="C18" s="379" t="s">
        <v>342</v>
      </c>
      <c r="D18" s="367">
        <v>1</v>
      </c>
      <c r="E18" s="367"/>
      <c r="F18" s="367"/>
      <c r="G18" s="367"/>
      <c r="H18" s="367"/>
      <c r="I18" s="380">
        <v>25</v>
      </c>
      <c r="J18" s="380">
        <v>4</v>
      </c>
      <c r="K18" s="380" t="s">
        <v>150</v>
      </c>
      <c r="L18" s="381">
        <v>149</v>
      </c>
      <c r="M18" s="381">
        <v>11</v>
      </c>
      <c r="N18" s="381">
        <v>1</v>
      </c>
      <c r="O18" s="381">
        <v>16</v>
      </c>
      <c r="P18" s="382">
        <f t="shared" si="0"/>
        <v>17</v>
      </c>
      <c r="Q18" s="381">
        <v>1</v>
      </c>
      <c r="R18" s="381">
        <v>14</v>
      </c>
      <c r="S18" s="381">
        <f>totalรวม!AQ19</f>
        <v>15</v>
      </c>
      <c r="T18" s="382">
        <f t="shared" si="2"/>
        <v>0</v>
      </c>
      <c r="U18" s="382">
        <f t="shared" si="3"/>
        <v>2</v>
      </c>
      <c r="V18" s="382">
        <f t="shared" si="4"/>
        <v>2</v>
      </c>
      <c r="W18" s="383">
        <f t="shared" si="5"/>
        <v>13.333333333333334</v>
      </c>
      <c r="X18" s="384">
        <f>totalรวม!AY19</f>
        <v>0</v>
      </c>
      <c r="Y18" s="382">
        <v>1</v>
      </c>
      <c r="Z18" s="382">
        <f t="shared" si="6"/>
        <v>18</v>
      </c>
      <c r="AA18" s="382">
        <f t="shared" si="7"/>
        <v>3</v>
      </c>
      <c r="AB18" s="383">
        <f t="shared" si="8"/>
        <v>20</v>
      </c>
      <c r="AC18" s="13"/>
    </row>
    <row r="19" spans="1:29" ht="21.75">
      <c r="A19" s="9">
        <v>10</v>
      </c>
      <c r="B19" s="378">
        <f>'คปร.1 (ครู)'!C18</f>
        <v>994</v>
      </c>
      <c r="C19" s="379" t="s">
        <v>342</v>
      </c>
      <c r="D19" s="367">
        <v>1</v>
      </c>
      <c r="E19" s="367"/>
      <c r="F19" s="367"/>
      <c r="G19" s="367"/>
      <c r="H19" s="367"/>
      <c r="I19" s="380">
        <v>25</v>
      </c>
      <c r="J19" s="380">
        <v>4</v>
      </c>
      <c r="K19" s="380" t="s">
        <v>150</v>
      </c>
      <c r="L19" s="381">
        <v>149</v>
      </c>
      <c r="M19" s="381">
        <v>11</v>
      </c>
      <c r="N19" s="381">
        <v>1</v>
      </c>
      <c r="O19" s="381">
        <v>16</v>
      </c>
      <c r="P19" s="382">
        <f t="shared" si="0"/>
        <v>17</v>
      </c>
      <c r="Q19" s="381">
        <v>1</v>
      </c>
      <c r="R19" s="381">
        <v>14</v>
      </c>
      <c r="S19" s="381">
        <f>totalรวม!AQ20</f>
        <v>15</v>
      </c>
      <c r="T19" s="382">
        <f t="shared" si="2"/>
        <v>0</v>
      </c>
      <c r="U19" s="382">
        <f t="shared" si="3"/>
        <v>2</v>
      </c>
      <c r="V19" s="382">
        <f t="shared" si="4"/>
        <v>2</v>
      </c>
      <c r="W19" s="383">
        <f t="shared" si="5"/>
        <v>13.333333333333334</v>
      </c>
      <c r="X19" s="384">
        <f>totalรวม!AY20</f>
        <v>0</v>
      </c>
      <c r="Y19" s="382"/>
      <c r="Z19" s="382">
        <f t="shared" si="6"/>
        <v>17</v>
      </c>
      <c r="AA19" s="382">
        <f t="shared" si="7"/>
        <v>2</v>
      </c>
      <c r="AB19" s="383">
        <f t="shared" si="8"/>
        <v>13.333333333333334</v>
      </c>
      <c r="AC19" s="13"/>
    </row>
    <row r="20" spans="1:29" ht="21.75">
      <c r="A20" s="9">
        <v>11</v>
      </c>
      <c r="B20" s="378">
        <f>'คปร.1 (ครู)'!C19</f>
        <v>1147</v>
      </c>
      <c r="C20" s="379" t="s">
        <v>343</v>
      </c>
      <c r="D20" s="367">
        <v>1</v>
      </c>
      <c r="E20" s="367"/>
      <c r="F20" s="367"/>
      <c r="G20" s="367"/>
      <c r="H20" s="367"/>
      <c r="I20" s="380">
        <v>10</v>
      </c>
      <c r="J20" s="380">
        <v>4</v>
      </c>
      <c r="K20" s="380" t="s">
        <v>150</v>
      </c>
      <c r="L20" s="381">
        <v>115</v>
      </c>
      <c r="M20" s="381">
        <v>8</v>
      </c>
      <c r="N20" s="381">
        <v>1</v>
      </c>
      <c r="O20" s="381">
        <v>10</v>
      </c>
      <c r="P20" s="382">
        <f t="shared" si="0"/>
        <v>11</v>
      </c>
      <c r="Q20" s="381">
        <v>1</v>
      </c>
      <c r="R20" s="381">
        <v>6</v>
      </c>
      <c r="S20" s="381">
        <f>totalรวม!AQ21</f>
        <v>7</v>
      </c>
      <c r="T20" s="382">
        <f t="shared" si="2"/>
        <v>0</v>
      </c>
      <c r="U20" s="382">
        <f t="shared" si="3"/>
        <v>4</v>
      </c>
      <c r="V20" s="382">
        <f t="shared" si="4"/>
        <v>4</v>
      </c>
      <c r="W20" s="383">
        <f t="shared" si="5"/>
        <v>57.142857142857139</v>
      </c>
      <c r="X20" s="384">
        <f>totalรวม!AY21</f>
        <v>0</v>
      </c>
      <c r="Y20" s="382"/>
      <c r="Z20" s="382">
        <f t="shared" si="6"/>
        <v>11</v>
      </c>
      <c r="AA20" s="382">
        <f t="shared" si="7"/>
        <v>4</v>
      </c>
      <c r="AB20" s="383">
        <f t="shared" si="8"/>
        <v>57.142857142857139</v>
      </c>
      <c r="AC20" s="13"/>
    </row>
    <row r="21" spans="1:29" ht="21.75">
      <c r="A21" s="9">
        <v>12</v>
      </c>
      <c r="B21" s="378">
        <f>'คปร.1 (ครู)'!C20</f>
        <v>1378</v>
      </c>
      <c r="C21" s="379" t="s">
        <v>344</v>
      </c>
      <c r="D21" s="367">
        <v>1</v>
      </c>
      <c r="E21" s="367"/>
      <c r="F21" s="367"/>
      <c r="G21" s="367"/>
      <c r="H21" s="367"/>
      <c r="I21" s="380">
        <v>30</v>
      </c>
      <c r="J21" s="380">
        <v>1</v>
      </c>
      <c r="K21" s="380" t="s">
        <v>150</v>
      </c>
      <c r="L21" s="381">
        <v>55</v>
      </c>
      <c r="M21" s="381">
        <v>8</v>
      </c>
      <c r="N21" s="381">
        <v>1</v>
      </c>
      <c r="O21" s="381">
        <v>4</v>
      </c>
      <c r="P21" s="382">
        <f t="shared" si="0"/>
        <v>5</v>
      </c>
      <c r="Q21" s="381">
        <v>1</v>
      </c>
      <c r="R21" s="381">
        <v>3</v>
      </c>
      <c r="S21" s="381">
        <f>totalรวม!AQ22</f>
        <v>4</v>
      </c>
      <c r="T21" s="382">
        <f t="shared" si="2"/>
        <v>0</v>
      </c>
      <c r="U21" s="382">
        <f t="shared" si="3"/>
        <v>1</v>
      </c>
      <c r="V21" s="382">
        <f t="shared" si="4"/>
        <v>1</v>
      </c>
      <c r="W21" s="383">
        <f t="shared" si="5"/>
        <v>25</v>
      </c>
      <c r="X21" s="384">
        <f>totalรวม!AY22</f>
        <v>0</v>
      </c>
      <c r="Y21" s="382"/>
      <c r="Z21" s="382">
        <f t="shared" si="6"/>
        <v>5</v>
      </c>
      <c r="AA21" s="382">
        <f t="shared" si="7"/>
        <v>1</v>
      </c>
      <c r="AB21" s="383">
        <f t="shared" si="8"/>
        <v>25</v>
      </c>
      <c r="AC21" s="13"/>
    </row>
    <row r="22" spans="1:29" ht="21.75">
      <c r="A22" s="9">
        <v>13</v>
      </c>
      <c r="B22" s="378">
        <f>'คปร.1 (ครู)'!C21</f>
        <v>1310</v>
      </c>
      <c r="C22" s="379" t="s">
        <v>345</v>
      </c>
      <c r="D22" s="367">
        <v>1</v>
      </c>
      <c r="E22" s="367"/>
      <c r="F22" s="367"/>
      <c r="G22" s="367"/>
      <c r="H22" s="367"/>
      <c r="I22" s="380">
        <v>25</v>
      </c>
      <c r="J22" s="380">
        <v>1</v>
      </c>
      <c r="K22" s="380" t="s">
        <v>150</v>
      </c>
      <c r="L22" s="381">
        <v>58</v>
      </c>
      <c r="M22" s="381">
        <v>8</v>
      </c>
      <c r="N22" s="381">
        <v>1</v>
      </c>
      <c r="O22" s="381">
        <v>12</v>
      </c>
      <c r="P22" s="382">
        <f t="shared" si="0"/>
        <v>13</v>
      </c>
      <c r="Q22" s="381">
        <v>1</v>
      </c>
      <c r="R22" s="381">
        <v>3</v>
      </c>
      <c r="S22" s="381">
        <f>totalรวม!AQ23</f>
        <v>4</v>
      </c>
      <c r="T22" s="382">
        <f t="shared" si="2"/>
        <v>0</v>
      </c>
      <c r="U22" s="382">
        <f t="shared" si="3"/>
        <v>9</v>
      </c>
      <c r="V22" s="382">
        <f t="shared" si="4"/>
        <v>9</v>
      </c>
      <c r="W22" s="383">
        <f t="shared" si="5"/>
        <v>225</v>
      </c>
      <c r="X22" s="384">
        <f>totalรวม!AY23</f>
        <v>0</v>
      </c>
      <c r="Y22" s="382"/>
      <c r="Z22" s="382">
        <f t="shared" si="6"/>
        <v>13</v>
      </c>
      <c r="AA22" s="382">
        <f t="shared" si="7"/>
        <v>9</v>
      </c>
      <c r="AB22" s="383">
        <f t="shared" si="8"/>
        <v>225</v>
      </c>
      <c r="AC22" s="13"/>
    </row>
    <row r="23" spans="1:29" ht="21.75">
      <c r="A23" s="9">
        <v>14</v>
      </c>
      <c r="B23" s="378">
        <f>'คปร.1 (ครู)'!C22</f>
        <v>1558</v>
      </c>
      <c r="C23" s="379" t="s">
        <v>347</v>
      </c>
      <c r="D23" s="367"/>
      <c r="E23" s="367">
        <v>1</v>
      </c>
      <c r="F23" s="367"/>
      <c r="G23" s="367"/>
      <c r="H23" s="367"/>
      <c r="I23" s="380">
        <v>21</v>
      </c>
      <c r="J23" s="380">
        <v>4</v>
      </c>
      <c r="K23" s="380" t="s">
        <v>150</v>
      </c>
      <c r="L23" s="381">
        <v>144</v>
      </c>
      <c r="M23" s="381">
        <v>10</v>
      </c>
      <c r="N23" s="381">
        <v>1</v>
      </c>
      <c r="O23" s="381">
        <v>15</v>
      </c>
      <c r="P23" s="382">
        <f t="shared" si="0"/>
        <v>16</v>
      </c>
      <c r="Q23" s="381">
        <v>1</v>
      </c>
      <c r="R23" s="381">
        <v>12</v>
      </c>
      <c r="S23" s="381">
        <f>totalรวม!AQ25</f>
        <v>13</v>
      </c>
      <c r="T23" s="382">
        <f t="shared" si="2"/>
        <v>0</v>
      </c>
      <c r="U23" s="382">
        <f t="shared" si="3"/>
        <v>3</v>
      </c>
      <c r="V23" s="382">
        <f t="shared" si="4"/>
        <v>3</v>
      </c>
      <c r="W23" s="383">
        <f t="shared" si="5"/>
        <v>23.076923076923077</v>
      </c>
      <c r="X23" s="384">
        <f>totalรวม!AY25</f>
        <v>0</v>
      </c>
      <c r="Y23" s="382"/>
      <c r="Z23" s="382">
        <f t="shared" si="6"/>
        <v>16</v>
      </c>
      <c r="AA23" s="382">
        <f t="shared" si="7"/>
        <v>3</v>
      </c>
      <c r="AB23" s="383">
        <f t="shared" si="8"/>
        <v>23.076923076923077</v>
      </c>
      <c r="AC23" s="13"/>
    </row>
    <row r="24" spans="1:29" ht="21.75">
      <c r="A24" s="9">
        <v>15</v>
      </c>
      <c r="B24" s="378">
        <f>'คปร.1 (ครู)'!C23</f>
        <v>2542</v>
      </c>
      <c r="C24" s="379" t="s">
        <v>348</v>
      </c>
      <c r="D24" s="367">
        <v>1</v>
      </c>
      <c r="E24" s="367"/>
      <c r="F24" s="367"/>
      <c r="G24" s="367"/>
      <c r="H24" s="367"/>
      <c r="I24" s="380">
        <v>46</v>
      </c>
      <c r="J24" s="380">
        <v>1</v>
      </c>
      <c r="K24" s="380" t="s">
        <v>150</v>
      </c>
      <c r="L24" s="381">
        <v>122</v>
      </c>
      <c r="M24" s="381">
        <v>8</v>
      </c>
      <c r="N24" s="381">
        <v>1</v>
      </c>
      <c r="O24" s="381">
        <v>9</v>
      </c>
      <c r="P24" s="382">
        <f t="shared" si="0"/>
        <v>10</v>
      </c>
      <c r="Q24" s="381">
        <v>1</v>
      </c>
      <c r="R24" s="381">
        <v>8</v>
      </c>
      <c r="S24" s="381">
        <f>totalรวม!AQ26</f>
        <v>9</v>
      </c>
      <c r="T24" s="382">
        <f t="shared" si="2"/>
        <v>0</v>
      </c>
      <c r="U24" s="382">
        <f t="shared" si="3"/>
        <v>1</v>
      </c>
      <c r="V24" s="382">
        <f t="shared" si="4"/>
        <v>1</v>
      </c>
      <c r="W24" s="383">
        <f t="shared" si="5"/>
        <v>11.111111111111111</v>
      </c>
      <c r="X24" s="384">
        <f>totalรวม!AY26</f>
        <v>0</v>
      </c>
      <c r="Y24" s="382"/>
      <c r="Z24" s="382">
        <f t="shared" si="6"/>
        <v>10</v>
      </c>
      <c r="AA24" s="382">
        <f t="shared" si="7"/>
        <v>1</v>
      </c>
      <c r="AB24" s="383">
        <f t="shared" si="8"/>
        <v>11.111111111111111</v>
      </c>
      <c r="AC24" s="13"/>
    </row>
    <row r="25" spans="1:29" ht="21.75">
      <c r="A25" s="9">
        <v>16</v>
      </c>
      <c r="B25" s="378">
        <f>'คปร.1 (ครู)'!C24</f>
        <v>2746</v>
      </c>
      <c r="C25" s="379" t="s">
        <v>350</v>
      </c>
      <c r="D25" s="367"/>
      <c r="E25" s="367">
        <v>1</v>
      </c>
      <c r="F25" s="367"/>
      <c r="G25" s="367"/>
      <c r="H25" s="367"/>
      <c r="I25" s="380">
        <v>36</v>
      </c>
      <c r="J25" s="380">
        <v>4</v>
      </c>
      <c r="K25" s="380" t="s">
        <v>150</v>
      </c>
      <c r="L25" s="381">
        <v>134</v>
      </c>
      <c r="M25" s="381">
        <v>11</v>
      </c>
      <c r="N25" s="381">
        <v>1</v>
      </c>
      <c r="O25" s="381">
        <v>15</v>
      </c>
      <c r="P25" s="382">
        <f t="shared" si="0"/>
        <v>16</v>
      </c>
      <c r="Q25" s="381">
        <v>1</v>
      </c>
      <c r="R25" s="381">
        <v>14</v>
      </c>
      <c r="S25" s="381">
        <f>totalรวม!AQ27</f>
        <v>15</v>
      </c>
      <c r="T25" s="382">
        <f t="shared" si="2"/>
        <v>0</v>
      </c>
      <c r="U25" s="382">
        <f t="shared" si="3"/>
        <v>1</v>
      </c>
      <c r="V25" s="382">
        <f t="shared" si="4"/>
        <v>1</v>
      </c>
      <c r="W25" s="383">
        <f t="shared" si="5"/>
        <v>6.666666666666667</v>
      </c>
      <c r="X25" s="384">
        <f>totalรวม!AY27</f>
        <v>0</v>
      </c>
      <c r="Y25" s="382"/>
      <c r="Z25" s="382">
        <f t="shared" si="6"/>
        <v>16</v>
      </c>
      <c r="AA25" s="382">
        <f t="shared" si="7"/>
        <v>1</v>
      </c>
      <c r="AB25" s="383">
        <f t="shared" si="8"/>
        <v>6.666666666666667</v>
      </c>
      <c r="AC25" s="13"/>
    </row>
    <row r="26" spans="1:29" ht="21.75">
      <c r="A26" s="9">
        <v>17</v>
      </c>
      <c r="B26" s="378">
        <f>'คปร.1 (ครู)'!C25</f>
        <v>2908</v>
      </c>
      <c r="C26" s="379" t="s">
        <v>351</v>
      </c>
      <c r="D26" s="367">
        <v>1</v>
      </c>
      <c r="E26" s="367"/>
      <c r="F26" s="367"/>
      <c r="G26" s="367"/>
      <c r="H26" s="367"/>
      <c r="I26" s="380">
        <v>15</v>
      </c>
      <c r="J26" s="380">
        <v>4</v>
      </c>
      <c r="K26" s="380" t="s">
        <v>150</v>
      </c>
      <c r="L26" s="381">
        <v>253</v>
      </c>
      <c r="M26" s="381">
        <v>8</v>
      </c>
      <c r="N26" s="381">
        <v>1</v>
      </c>
      <c r="O26" s="381">
        <v>13</v>
      </c>
      <c r="P26" s="382">
        <f t="shared" si="0"/>
        <v>14</v>
      </c>
      <c r="Q26" s="381">
        <v>1</v>
      </c>
      <c r="R26" s="381">
        <v>11</v>
      </c>
      <c r="S26" s="381">
        <f>totalรวม!AQ28</f>
        <v>12</v>
      </c>
      <c r="T26" s="382">
        <f t="shared" si="2"/>
        <v>0</v>
      </c>
      <c r="U26" s="382">
        <f t="shared" si="3"/>
        <v>2</v>
      </c>
      <c r="V26" s="382">
        <f t="shared" si="4"/>
        <v>2</v>
      </c>
      <c r="W26" s="383">
        <f t="shared" si="5"/>
        <v>16.666666666666664</v>
      </c>
      <c r="X26" s="384">
        <f>totalรวม!AY28</f>
        <v>0</v>
      </c>
      <c r="Y26" s="382">
        <v>2</v>
      </c>
      <c r="Z26" s="382">
        <f t="shared" si="6"/>
        <v>16</v>
      </c>
      <c r="AA26" s="382">
        <f t="shared" si="7"/>
        <v>4</v>
      </c>
      <c r="AB26" s="383">
        <f t="shared" si="8"/>
        <v>33.333333333333329</v>
      </c>
      <c r="AC26" s="13"/>
    </row>
    <row r="27" spans="1:29" ht="21.75">
      <c r="A27" s="9">
        <v>18</v>
      </c>
      <c r="B27" s="378">
        <f>'คปร.1 (ครู)'!C26</f>
        <v>2969</v>
      </c>
      <c r="C27" s="379" t="s">
        <v>352</v>
      </c>
      <c r="D27" s="367">
        <v>1</v>
      </c>
      <c r="E27" s="367"/>
      <c r="F27" s="367"/>
      <c r="G27" s="367"/>
      <c r="H27" s="367"/>
      <c r="I27" s="380">
        <v>37</v>
      </c>
      <c r="J27" s="380">
        <v>4</v>
      </c>
      <c r="K27" s="380" t="s">
        <v>150</v>
      </c>
      <c r="L27" s="381">
        <v>140</v>
      </c>
      <c r="M27" s="381">
        <v>8</v>
      </c>
      <c r="N27" s="381">
        <v>1</v>
      </c>
      <c r="O27" s="381">
        <v>9</v>
      </c>
      <c r="P27" s="382">
        <f t="shared" si="0"/>
        <v>10</v>
      </c>
      <c r="Q27" s="381">
        <v>1</v>
      </c>
      <c r="R27" s="381">
        <v>9</v>
      </c>
      <c r="S27" s="381">
        <f>totalรวม!AQ29</f>
        <v>10</v>
      </c>
      <c r="T27" s="382">
        <f t="shared" si="2"/>
        <v>0</v>
      </c>
      <c r="U27" s="382">
        <f t="shared" si="3"/>
        <v>0</v>
      </c>
      <c r="V27" s="382">
        <f t="shared" si="4"/>
        <v>0</v>
      </c>
      <c r="W27" s="383">
        <f t="shared" si="5"/>
        <v>0</v>
      </c>
      <c r="X27" s="384">
        <f>totalรวม!AY29</f>
        <v>0</v>
      </c>
      <c r="Y27" s="382"/>
      <c r="Z27" s="382">
        <f t="shared" si="6"/>
        <v>10</v>
      </c>
      <c r="AA27" s="382">
        <f t="shared" si="7"/>
        <v>0</v>
      </c>
      <c r="AB27" s="383">
        <f t="shared" si="8"/>
        <v>0</v>
      </c>
      <c r="AC27" s="13"/>
    </row>
    <row r="28" spans="1:29" ht="21.75">
      <c r="A28" s="9">
        <v>19</v>
      </c>
      <c r="B28" s="378">
        <f>'คปร.1 (ครู)'!C27</f>
        <v>3197</v>
      </c>
      <c r="C28" s="379" t="s">
        <v>353</v>
      </c>
      <c r="D28" s="367">
        <v>1</v>
      </c>
      <c r="E28" s="367"/>
      <c r="F28" s="367"/>
      <c r="G28" s="367"/>
      <c r="H28" s="367"/>
      <c r="I28" s="380">
        <v>51</v>
      </c>
      <c r="J28" s="380">
        <v>4</v>
      </c>
      <c r="K28" s="380" t="s">
        <v>150</v>
      </c>
      <c r="L28" s="381">
        <v>100</v>
      </c>
      <c r="M28" s="381">
        <v>8</v>
      </c>
      <c r="N28" s="381">
        <v>1</v>
      </c>
      <c r="O28" s="381">
        <v>8</v>
      </c>
      <c r="P28" s="382">
        <f t="shared" si="0"/>
        <v>9</v>
      </c>
      <c r="Q28" s="381">
        <v>1</v>
      </c>
      <c r="R28" s="381">
        <v>5</v>
      </c>
      <c r="S28" s="381">
        <f>totalรวม!AQ30</f>
        <v>6</v>
      </c>
      <c r="T28" s="382">
        <f t="shared" si="2"/>
        <v>0</v>
      </c>
      <c r="U28" s="382">
        <f t="shared" si="3"/>
        <v>3</v>
      </c>
      <c r="V28" s="382">
        <f t="shared" si="4"/>
        <v>3</v>
      </c>
      <c r="W28" s="383">
        <f t="shared" si="5"/>
        <v>50</v>
      </c>
      <c r="X28" s="384">
        <f>totalรวม!AY30</f>
        <v>0</v>
      </c>
      <c r="Y28" s="382"/>
      <c r="Z28" s="382">
        <f t="shared" si="6"/>
        <v>9</v>
      </c>
      <c r="AA28" s="382">
        <f t="shared" si="7"/>
        <v>3</v>
      </c>
      <c r="AB28" s="383">
        <f t="shared" si="8"/>
        <v>50</v>
      </c>
      <c r="AC28" s="13"/>
    </row>
    <row r="29" spans="1:29" ht="21.75">
      <c r="A29" s="9">
        <v>20</v>
      </c>
      <c r="B29" s="378">
        <f>'คปร.1 (ครู)'!C28</f>
        <v>3222</v>
      </c>
      <c r="C29" s="379" t="s">
        <v>354</v>
      </c>
      <c r="D29" s="367">
        <v>1</v>
      </c>
      <c r="E29" s="367"/>
      <c r="F29" s="367"/>
      <c r="G29" s="367"/>
      <c r="H29" s="367"/>
      <c r="I29" s="380">
        <v>47</v>
      </c>
      <c r="J29" s="380">
        <v>4</v>
      </c>
      <c r="K29" s="380" t="s">
        <v>150</v>
      </c>
      <c r="L29" s="381">
        <v>44</v>
      </c>
      <c r="M29" s="381">
        <v>8</v>
      </c>
      <c r="N29" s="381">
        <v>1</v>
      </c>
      <c r="O29" s="381">
        <v>4</v>
      </c>
      <c r="P29" s="382">
        <f t="shared" si="0"/>
        <v>5</v>
      </c>
      <c r="Q29" s="381">
        <v>1</v>
      </c>
      <c r="R29" s="381">
        <v>3</v>
      </c>
      <c r="S29" s="381">
        <f>totalรวม!AQ31</f>
        <v>4</v>
      </c>
      <c r="T29" s="382">
        <f t="shared" si="2"/>
        <v>0</v>
      </c>
      <c r="U29" s="382">
        <f t="shared" si="3"/>
        <v>1</v>
      </c>
      <c r="V29" s="382">
        <f t="shared" si="4"/>
        <v>1</v>
      </c>
      <c r="W29" s="383">
        <f t="shared" si="5"/>
        <v>25</v>
      </c>
      <c r="X29" s="384">
        <f>totalรวม!AY31</f>
        <v>0</v>
      </c>
      <c r="Y29" s="382">
        <v>1</v>
      </c>
      <c r="Z29" s="382">
        <f t="shared" si="6"/>
        <v>6</v>
      </c>
      <c r="AA29" s="382">
        <f t="shared" si="7"/>
        <v>2</v>
      </c>
      <c r="AB29" s="383">
        <f t="shared" si="8"/>
        <v>50</v>
      </c>
      <c r="AC29" s="13"/>
    </row>
    <row r="30" spans="1:29" ht="21.75">
      <c r="A30" s="9">
        <v>21</v>
      </c>
      <c r="B30" s="378">
        <f>'คปร.1 (ครู)'!C29</f>
        <v>3278</v>
      </c>
      <c r="C30" s="379" t="s">
        <v>356</v>
      </c>
      <c r="D30" s="367"/>
      <c r="E30" s="367">
        <v>1</v>
      </c>
      <c r="F30" s="367"/>
      <c r="G30" s="367"/>
      <c r="H30" s="367"/>
      <c r="I30" s="380">
        <v>30</v>
      </c>
      <c r="J30" s="380">
        <v>4</v>
      </c>
      <c r="K30" s="380" t="s">
        <v>150</v>
      </c>
      <c r="L30" s="381">
        <v>169</v>
      </c>
      <c r="M30" s="381">
        <v>11</v>
      </c>
      <c r="N30" s="381">
        <v>1</v>
      </c>
      <c r="O30" s="381">
        <v>15</v>
      </c>
      <c r="P30" s="382">
        <f t="shared" si="0"/>
        <v>16</v>
      </c>
      <c r="Q30" s="381">
        <v>1</v>
      </c>
      <c r="R30" s="381">
        <v>15</v>
      </c>
      <c r="S30" s="381">
        <f>totalรวม!AQ32</f>
        <v>16</v>
      </c>
      <c r="T30" s="382">
        <f t="shared" si="2"/>
        <v>0</v>
      </c>
      <c r="U30" s="382">
        <f t="shared" si="3"/>
        <v>0</v>
      </c>
      <c r="V30" s="382">
        <f t="shared" si="4"/>
        <v>0</v>
      </c>
      <c r="W30" s="383">
        <f t="shared" si="5"/>
        <v>0</v>
      </c>
      <c r="X30" s="384">
        <f>totalรวม!AY32</f>
        <v>0</v>
      </c>
      <c r="Y30" s="382"/>
      <c r="Z30" s="382">
        <f t="shared" si="6"/>
        <v>16</v>
      </c>
      <c r="AA30" s="382">
        <f t="shared" si="7"/>
        <v>0</v>
      </c>
      <c r="AB30" s="383">
        <f t="shared" si="8"/>
        <v>0</v>
      </c>
      <c r="AC30" s="13"/>
    </row>
    <row r="31" spans="1:29" ht="21.75">
      <c r="A31" s="9">
        <v>22</v>
      </c>
      <c r="B31" s="378">
        <f>'คปร.1 (ครู)'!C30</f>
        <v>3364</v>
      </c>
      <c r="C31" s="379" t="s">
        <v>357</v>
      </c>
      <c r="D31" s="367">
        <v>1</v>
      </c>
      <c r="E31" s="367"/>
      <c r="F31" s="367"/>
      <c r="G31" s="367"/>
      <c r="H31" s="367"/>
      <c r="I31" s="380">
        <v>26</v>
      </c>
      <c r="J31" s="380">
        <v>4</v>
      </c>
      <c r="K31" s="380" t="s">
        <v>150</v>
      </c>
      <c r="L31" s="381">
        <v>223</v>
      </c>
      <c r="M31" s="381">
        <v>8</v>
      </c>
      <c r="N31" s="381">
        <v>1</v>
      </c>
      <c r="O31" s="381">
        <v>11</v>
      </c>
      <c r="P31" s="382">
        <f t="shared" si="0"/>
        <v>12</v>
      </c>
      <c r="Q31" s="381">
        <v>1</v>
      </c>
      <c r="R31" s="381">
        <v>10</v>
      </c>
      <c r="S31" s="381">
        <f>totalรวม!AQ33</f>
        <v>11</v>
      </c>
      <c r="T31" s="382">
        <f t="shared" si="2"/>
        <v>0</v>
      </c>
      <c r="U31" s="382">
        <f t="shared" si="3"/>
        <v>1</v>
      </c>
      <c r="V31" s="382">
        <f t="shared" si="4"/>
        <v>1</v>
      </c>
      <c r="W31" s="383">
        <f t="shared" si="5"/>
        <v>9.0909090909090917</v>
      </c>
      <c r="X31" s="384">
        <f>totalรวม!AY33</f>
        <v>0</v>
      </c>
      <c r="Y31" s="382"/>
      <c r="Z31" s="382">
        <f t="shared" si="6"/>
        <v>12</v>
      </c>
      <c r="AA31" s="382">
        <f t="shared" si="7"/>
        <v>1</v>
      </c>
      <c r="AB31" s="383">
        <f t="shared" si="8"/>
        <v>9.0909090909090917</v>
      </c>
      <c r="AC31" s="13"/>
    </row>
    <row r="32" spans="1:29" ht="21.75">
      <c r="A32" s="9">
        <v>23</v>
      </c>
      <c r="B32" s="378">
        <f>'คปร.1 (ครู)'!C31</f>
        <v>3872</v>
      </c>
      <c r="C32" s="379" t="s">
        <v>359</v>
      </c>
      <c r="D32" s="367"/>
      <c r="E32" s="367">
        <v>1</v>
      </c>
      <c r="F32" s="367"/>
      <c r="G32" s="367"/>
      <c r="H32" s="367"/>
      <c r="I32" s="380">
        <v>15</v>
      </c>
      <c r="J32" s="380">
        <v>4</v>
      </c>
      <c r="K32" s="380" t="s">
        <v>150</v>
      </c>
      <c r="L32" s="381">
        <v>347</v>
      </c>
      <c r="M32" s="381">
        <v>11</v>
      </c>
      <c r="N32" s="381">
        <v>3</v>
      </c>
      <c r="O32" s="381">
        <v>19</v>
      </c>
      <c r="P32" s="382">
        <f t="shared" si="0"/>
        <v>22</v>
      </c>
      <c r="Q32" s="381">
        <v>1</v>
      </c>
      <c r="R32" s="381">
        <v>17</v>
      </c>
      <c r="S32" s="381">
        <f>totalรวม!AQ34</f>
        <v>18</v>
      </c>
      <c r="T32" s="382">
        <f t="shared" si="2"/>
        <v>2</v>
      </c>
      <c r="U32" s="382">
        <f t="shared" si="3"/>
        <v>2</v>
      </c>
      <c r="V32" s="382">
        <f t="shared" si="4"/>
        <v>4</v>
      </c>
      <c r="W32" s="383">
        <f t="shared" si="5"/>
        <v>22.222222222222221</v>
      </c>
      <c r="X32" s="384">
        <f>totalรวม!AY34</f>
        <v>0</v>
      </c>
      <c r="Y32" s="382"/>
      <c r="Z32" s="382">
        <f t="shared" si="6"/>
        <v>22</v>
      </c>
      <c r="AA32" s="382">
        <f t="shared" si="7"/>
        <v>4</v>
      </c>
      <c r="AB32" s="383">
        <f t="shared" si="8"/>
        <v>22.222222222222221</v>
      </c>
      <c r="AC32" s="13"/>
    </row>
    <row r="33" spans="1:29" ht="21.75">
      <c r="A33" s="9">
        <v>24</v>
      </c>
      <c r="B33" s="378">
        <f>'คปร.1 (ครู)'!C32</f>
        <v>3456</v>
      </c>
      <c r="C33" s="379" t="s">
        <v>360</v>
      </c>
      <c r="D33" s="367">
        <v>1</v>
      </c>
      <c r="E33" s="367"/>
      <c r="F33" s="367"/>
      <c r="G33" s="367"/>
      <c r="H33" s="367"/>
      <c r="I33" s="380">
        <v>15</v>
      </c>
      <c r="J33" s="380">
        <v>4</v>
      </c>
      <c r="K33" s="380" t="s">
        <v>150</v>
      </c>
      <c r="L33" s="381">
        <v>315</v>
      </c>
      <c r="M33" s="381">
        <v>9</v>
      </c>
      <c r="N33" s="381">
        <v>3</v>
      </c>
      <c r="O33" s="381">
        <v>21</v>
      </c>
      <c r="P33" s="382">
        <f t="shared" si="0"/>
        <v>24</v>
      </c>
      <c r="Q33" s="381">
        <v>1</v>
      </c>
      <c r="R33" s="381">
        <v>13</v>
      </c>
      <c r="S33" s="381">
        <f>totalรวม!AQ35</f>
        <v>14</v>
      </c>
      <c r="T33" s="382">
        <f t="shared" si="2"/>
        <v>2</v>
      </c>
      <c r="U33" s="382">
        <f t="shared" si="3"/>
        <v>8</v>
      </c>
      <c r="V33" s="382">
        <f t="shared" si="4"/>
        <v>10</v>
      </c>
      <c r="W33" s="383">
        <f t="shared" si="5"/>
        <v>71.428571428571431</v>
      </c>
      <c r="X33" s="384">
        <f>totalรวม!AY35</f>
        <v>0</v>
      </c>
      <c r="Y33" s="382"/>
      <c r="Z33" s="382">
        <f t="shared" si="6"/>
        <v>24</v>
      </c>
      <c r="AA33" s="382">
        <f t="shared" si="7"/>
        <v>10</v>
      </c>
      <c r="AB33" s="383">
        <f t="shared" si="8"/>
        <v>71.428571428571431</v>
      </c>
      <c r="AC33" s="13"/>
    </row>
    <row r="34" spans="1:29" ht="21.75">
      <c r="A34" s="9">
        <v>25</v>
      </c>
      <c r="B34" s="378">
        <f>'คปร.1 (ครู)'!C33</f>
        <v>3461</v>
      </c>
      <c r="C34" s="379" t="s">
        <v>361</v>
      </c>
      <c r="D34" s="367">
        <v>1</v>
      </c>
      <c r="E34" s="367"/>
      <c r="F34" s="367"/>
      <c r="G34" s="367"/>
      <c r="H34" s="367"/>
      <c r="I34" s="380">
        <v>15</v>
      </c>
      <c r="J34" s="380">
        <v>4</v>
      </c>
      <c r="K34" s="380" t="s">
        <v>150</v>
      </c>
      <c r="L34" s="381">
        <v>139</v>
      </c>
      <c r="M34" s="381">
        <v>8</v>
      </c>
      <c r="N34" s="381">
        <v>1</v>
      </c>
      <c r="O34" s="381">
        <v>9</v>
      </c>
      <c r="P34" s="382">
        <f t="shared" si="0"/>
        <v>10</v>
      </c>
      <c r="Q34" s="381">
        <v>1</v>
      </c>
      <c r="R34" s="381">
        <v>9</v>
      </c>
      <c r="S34" s="381">
        <f>totalรวม!AQ36</f>
        <v>10</v>
      </c>
      <c r="T34" s="382">
        <f t="shared" si="2"/>
        <v>0</v>
      </c>
      <c r="U34" s="382">
        <f t="shared" si="3"/>
        <v>0</v>
      </c>
      <c r="V34" s="382">
        <f t="shared" si="4"/>
        <v>0</v>
      </c>
      <c r="W34" s="383">
        <f t="shared" si="5"/>
        <v>0</v>
      </c>
      <c r="X34" s="384">
        <f>totalรวม!AY36</f>
        <v>0</v>
      </c>
      <c r="Y34" s="382"/>
      <c r="Z34" s="382">
        <f t="shared" si="6"/>
        <v>10</v>
      </c>
      <c r="AA34" s="382">
        <f t="shared" si="7"/>
        <v>0</v>
      </c>
      <c r="AB34" s="383">
        <f t="shared" si="8"/>
        <v>0</v>
      </c>
      <c r="AC34" s="13"/>
    </row>
    <row r="35" spans="1:29" ht="21.75">
      <c r="A35" s="9">
        <v>26</v>
      </c>
      <c r="B35" s="378">
        <f>'คปร.1 (ครู)'!C34</f>
        <v>3468</v>
      </c>
      <c r="C35" s="379" t="s">
        <v>361</v>
      </c>
      <c r="D35" s="367">
        <v>1</v>
      </c>
      <c r="E35" s="367"/>
      <c r="F35" s="367"/>
      <c r="G35" s="367"/>
      <c r="H35" s="367"/>
      <c r="I35" s="380">
        <v>15</v>
      </c>
      <c r="J35" s="380">
        <v>4</v>
      </c>
      <c r="K35" s="380" t="s">
        <v>150</v>
      </c>
      <c r="L35" s="381">
        <v>139</v>
      </c>
      <c r="M35" s="381">
        <v>8</v>
      </c>
      <c r="N35" s="381">
        <v>1</v>
      </c>
      <c r="O35" s="381">
        <v>9</v>
      </c>
      <c r="P35" s="382">
        <f t="shared" si="0"/>
        <v>10</v>
      </c>
      <c r="Q35" s="381">
        <v>1</v>
      </c>
      <c r="R35" s="381">
        <v>9</v>
      </c>
      <c r="S35" s="381">
        <f>totalรวม!AQ37</f>
        <v>10</v>
      </c>
      <c r="T35" s="382">
        <f t="shared" si="2"/>
        <v>0</v>
      </c>
      <c r="U35" s="382">
        <f t="shared" si="3"/>
        <v>0</v>
      </c>
      <c r="V35" s="382">
        <f t="shared" si="4"/>
        <v>0</v>
      </c>
      <c r="W35" s="383">
        <f t="shared" si="5"/>
        <v>0</v>
      </c>
      <c r="X35" s="384">
        <f>totalรวม!AY37</f>
        <v>0</v>
      </c>
      <c r="Y35" s="382"/>
      <c r="Z35" s="382">
        <f t="shared" si="6"/>
        <v>10</v>
      </c>
      <c r="AA35" s="382">
        <f t="shared" si="7"/>
        <v>0</v>
      </c>
      <c r="AB35" s="383">
        <f t="shared" si="8"/>
        <v>0</v>
      </c>
      <c r="AC35" s="13"/>
    </row>
    <row r="36" spans="1:29" ht="21.75">
      <c r="A36" s="9">
        <v>27</v>
      </c>
      <c r="B36" s="378">
        <f>'คปร.1 (ครู)'!C35</f>
        <v>3501</v>
      </c>
      <c r="C36" s="379" t="s">
        <v>362</v>
      </c>
      <c r="D36" s="367">
        <v>1</v>
      </c>
      <c r="E36" s="367"/>
      <c r="F36" s="367"/>
      <c r="G36" s="367"/>
      <c r="H36" s="367"/>
      <c r="I36" s="380">
        <v>4</v>
      </c>
      <c r="J36" s="380">
        <v>4</v>
      </c>
      <c r="K36" s="380" t="s">
        <v>150</v>
      </c>
      <c r="L36" s="381">
        <v>105</v>
      </c>
      <c r="M36" s="381">
        <v>8</v>
      </c>
      <c r="N36" s="381">
        <v>1</v>
      </c>
      <c r="O36" s="381">
        <v>9</v>
      </c>
      <c r="P36" s="382">
        <f t="shared" si="0"/>
        <v>10</v>
      </c>
      <c r="Q36" s="381">
        <v>1</v>
      </c>
      <c r="R36" s="381">
        <v>6</v>
      </c>
      <c r="S36" s="381">
        <f>totalรวม!AQ38</f>
        <v>7</v>
      </c>
      <c r="T36" s="382">
        <f t="shared" si="2"/>
        <v>0</v>
      </c>
      <c r="U36" s="382">
        <f t="shared" si="3"/>
        <v>3</v>
      </c>
      <c r="V36" s="382">
        <f t="shared" si="4"/>
        <v>3</v>
      </c>
      <c r="W36" s="383">
        <f t="shared" si="5"/>
        <v>42.857142857142854</v>
      </c>
      <c r="X36" s="384">
        <f>totalรวม!AY38</f>
        <v>0</v>
      </c>
      <c r="Y36" s="382"/>
      <c r="Z36" s="382">
        <f t="shared" si="6"/>
        <v>10</v>
      </c>
      <c r="AA36" s="382">
        <f t="shared" si="7"/>
        <v>3</v>
      </c>
      <c r="AB36" s="383">
        <f t="shared" si="8"/>
        <v>42.857142857142854</v>
      </c>
      <c r="AC36" s="13"/>
    </row>
    <row r="37" spans="1:29" ht="21.75">
      <c r="A37" s="9">
        <v>28</v>
      </c>
      <c r="B37" s="378">
        <f>'คปร.1 (ครู)'!C36</f>
        <v>3523</v>
      </c>
      <c r="C37" s="379" t="s">
        <v>364</v>
      </c>
      <c r="D37" s="367">
        <v>1</v>
      </c>
      <c r="E37" s="367"/>
      <c r="F37" s="367"/>
      <c r="G37" s="367"/>
      <c r="H37" s="367"/>
      <c r="I37" s="380">
        <v>13</v>
      </c>
      <c r="J37" s="380">
        <v>1</v>
      </c>
      <c r="K37" s="380" t="s">
        <v>150</v>
      </c>
      <c r="L37" s="381">
        <v>277</v>
      </c>
      <c r="M37" s="381">
        <v>9</v>
      </c>
      <c r="N37" s="381">
        <v>2</v>
      </c>
      <c r="O37" s="381">
        <v>16</v>
      </c>
      <c r="P37" s="382">
        <f t="shared" si="0"/>
        <v>18</v>
      </c>
      <c r="Q37" s="381">
        <v>1</v>
      </c>
      <c r="R37" s="381">
        <v>12</v>
      </c>
      <c r="S37" s="381">
        <f>totalรวม!AQ39</f>
        <v>13</v>
      </c>
      <c r="T37" s="382">
        <f t="shared" si="2"/>
        <v>1</v>
      </c>
      <c r="U37" s="382">
        <f t="shared" si="3"/>
        <v>4</v>
      </c>
      <c r="V37" s="382">
        <f t="shared" si="4"/>
        <v>5</v>
      </c>
      <c r="W37" s="383">
        <f t="shared" si="5"/>
        <v>38.461538461538467</v>
      </c>
      <c r="X37" s="384">
        <f>totalรวม!AY39</f>
        <v>0</v>
      </c>
      <c r="Y37" s="382"/>
      <c r="Z37" s="382">
        <f t="shared" si="6"/>
        <v>18</v>
      </c>
      <c r="AA37" s="382">
        <f t="shared" si="7"/>
        <v>5</v>
      </c>
      <c r="AB37" s="383">
        <f t="shared" si="8"/>
        <v>38.461538461538467</v>
      </c>
      <c r="AC37" s="13"/>
    </row>
    <row r="38" spans="1:29" ht="21.75">
      <c r="A38" s="9">
        <v>29</v>
      </c>
      <c r="B38" s="378">
        <f>'คปร.1 (ครู)'!C37</f>
        <v>3665</v>
      </c>
      <c r="C38" s="379" t="s">
        <v>366</v>
      </c>
      <c r="D38" s="367">
        <v>1</v>
      </c>
      <c r="E38" s="367"/>
      <c r="F38" s="367"/>
      <c r="G38" s="367"/>
      <c r="H38" s="367"/>
      <c r="I38" s="380">
        <v>25</v>
      </c>
      <c r="J38" s="380">
        <v>4</v>
      </c>
      <c r="K38" s="380" t="s">
        <v>150</v>
      </c>
      <c r="L38" s="381">
        <v>234</v>
      </c>
      <c r="M38" s="381">
        <v>8</v>
      </c>
      <c r="N38" s="381">
        <v>1</v>
      </c>
      <c r="O38" s="381">
        <v>17</v>
      </c>
      <c r="P38" s="382">
        <f t="shared" si="0"/>
        <v>18</v>
      </c>
      <c r="Q38" s="381">
        <v>1</v>
      </c>
      <c r="R38" s="381">
        <v>11</v>
      </c>
      <c r="S38" s="381">
        <f>totalรวม!AQ40</f>
        <v>12</v>
      </c>
      <c r="T38" s="382">
        <f t="shared" si="2"/>
        <v>0</v>
      </c>
      <c r="U38" s="382">
        <f t="shared" si="3"/>
        <v>6</v>
      </c>
      <c r="V38" s="382">
        <f t="shared" si="4"/>
        <v>6</v>
      </c>
      <c r="W38" s="383">
        <f t="shared" si="5"/>
        <v>50</v>
      </c>
      <c r="X38" s="384">
        <f>totalรวม!AY40</f>
        <v>0</v>
      </c>
      <c r="Y38" s="382"/>
      <c r="Z38" s="382">
        <f t="shared" si="6"/>
        <v>18</v>
      </c>
      <c r="AA38" s="382">
        <f t="shared" si="7"/>
        <v>6</v>
      </c>
      <c r="AB38" s="383">
        <f t="shared" si="8"/>
        <v>50</v>
      </c>
      <c r="AC38" s="13"/>
    </row>
    <row r="39" spans="1:29" ht="21.75">
      <c r="A39" s="9">
        <v>30</v>
      </c>
      <c r="B39" s="378">
        <f>'คปร.1 (ครู)'!C38</f>
        <v>3716</v>
      </c>
      <c r="C39" s="379" t="s">
        <v>367</v>
      </c>
      <c r="D39" s="367">
        <v>1</v>
      </c>
      <c r="E39" s="367"/>
      <c r="F39" s="367"/>
      <c r="G39" s="367"/>
      <c r="H39" s="367"/>
      <c r="I39" s="380">
        <v>25</v>
      </c>
      <c r="J39" s="380">
        <v>4</v>
      </c>
      <c r="K39" s="380" t="s">
        <v>150</v>
      </c>
      <c r="L39" s="381">
        <v>207</v>
      </c>
      <c r="M39" s="381">
        <v>9</v>
      </c>
      <c r="N39" s="381">
        <v>1</v>
      </c>
      <c r="O39" s="381">
        <v>14</v>
      </c>
      <c r="P39" s="382">
        <f t="shared" si="0"/>
        <v>15</v>
      </c>
      <c r="Q39" s="381">
        <v>1</v>
      </c>
      <c r="R39" s="381">
        <v>11</v>
      </c>
      <c r="S39" s="381">
        <f>totalรวม!AQ41</f>
        <v>12</v>
      </c>
      <c r="T39" s="382">
        <f t="shared" si="2"/>
        <v>0</v>
      </c>
      <c r="U39" s="382">
        <f t="shared" si="3"/>
        <v>3</v>
      </c>
      <c r="V39" s="382">
        <f t="shared" si="4"/>
        <v>3</v>
      </c>
      <c r="W39" s="383">
        <f t="shared" si="5"/>
        <v>25</v>
      </c>
      <c r="X39" s="384">
        <f>totalรวม!AY41</f>
        <v>0</v>
      </c>
      <c r="Y39" s="382"/>
      <c r="Z39" s="382">
        <f t="shared" si="6"/>
        <v>15</v>
      </c>
      <c r="AA39" s="382">
        <f t="shared" si="7"/>
        <v>3</v>
      </c>
      <c r="AB39" s="383">
        <f t="shared" si="8"/>
        <v>25</v>
      </c>
      <c r="AC39" s="13"/>
    </row>
    <row r="40" spans="1:29" ht="21.75">
      <c r="A40" s="9">
        <v>31</v>
      </c>
      <c r="B40" s="378">
        <f>'คปร.1 (ครู)'!C39</f>
        <v>1124</v>
      </c>
      <c r="C40" s="379" t="s">
        <v>368</v>
      </c>
      <c r="D40" s="367">
        <v>1</v>
      </c>
      <c r="E40" s="367"/>
      <c r="F40" s="367"/>
      <c r="G40" s="367"/>
      <c r="H40" s="367"/>
      <c r="I40" s="380">
        <v>23</v>
      </c>
      <c r="J40" s="380">
        <v>4</v>
      </c>
      <c r="K40" s="380" t="s">
        <v>150</v>
      </c>
      <c r="L40" s="381">
        <v>125</v>
      </c>
      <c r="M40" s="381">
        <v>8</v>
      </c>
      <c r="N40" s="381">
        <v>1</v>
      </c>
      <c r="O40" s="381">
        <v>9</v>
      </c>
      <c r="P40" s="382">
        <f t="shared" si="0"/>
        <v>10</v>
      </c>
      <c r="Q40" s="381">
        <v>1</v>
      </c>
      <c r="R40" s="381">
        <v>9</v>
      </c>
      <c r="S40" s="381">
        <f>totalรวม!AQ42</f>
        <v>10</v>
      </c>
      <c r="T40" s="382">
        <f t="shared" si="2"/>
        <v>0</v>
      </c>
      <c r="U40" s="382">
        <f t="shared" si="3"/>
        <v>0</v>
      </c>
      <c r="V40" s="382">
        <f t="shared" si="4"/>
        <v>0</v>
      </c>
      <c r="W40" s="383">
        <f t="shared" si="5"/>
        <v>0</v>
      </c>
      <c r="X40" s="384">
        <f>totalรวม!AY42</f>
        <v>0</v>
      </c>
      <c r="Y40" s="382"/>
      <c r="Z40" s="382">
        <f t="shared" si="6"/>
        <v>10</v>
      </c>
      <c r="AA40" s="382">
        <f t="shared" si="7"/>
        <v>0</v>
      </c>
      <c r="AB40" s="383">
        <f t="shared" si="8"/>
        <v>0</v>
      </c>
      <c r="AC40" s="13"/>
    </row>
    <row r="41" spans="1:29" ht="21.75">
      <c r="A41" s="9">
        <v>32</v>
      </c>
      <c r="B41" s="378" t="str">
        <f>'คปร.1 (ครู)'!C40</f>
        <v>4244</v>
      </c>
      <c r="C41" s="379" t="s">
        <v>370</v>
      </c>
      <c r="D41" s="367">
        <v>1</v>
      </c>
      <c r="E41" s="367"/>
      <c r="F41" s="367"/>
      <c r="G41" s="367"/>
      <c r="H41" s="367"/>
      <c r="I41" s="380">
        <v>28</v>
      </c>
      <c r="J41" s="380">
        <v>1</v>
      </c>
      <c r="K41" s="380" t="s">
        <v>150</v>
      </c>
      <c r="L41" s="381">
        <v>760</v>
      </c>
      <c r="M41" s="381">
        <v>23</v>
      </c>
      <c r="N41" s="381">
        <v>3</v>
      </c>
      <c r="O41" s="381">
        <v>31</v>
      </c>
      <c r="P41" s="382">
        <f t="shared" si="0"/>
        <v>34</v>
      </c>
      <c r="Q41" s="381">
        <v>3</v>
      </c>
      <c r="R41" s="381">
        <v>32</v>
      </c>
      <c r="S41" s="381">
        <f>totalรวม!AQ43</f>
        <v>35</v>
      </c>
      <c r="T41" s="382">
        <f t="shared" si="2"/>
        <v>0</v>
      </c>
      <c r="U41" s="382">
        <f t="shared" si="3"/>
        <v>-1</v>
      </c>
      <c r="V41" s="382">
        <f t="shared" si="4"/>
        <v>-1</v>
      </c>
      <c r="W41" s="383">
        <f t="shared" si="5"/>
        <v>-2.8571428571428572</v>
      </c>
      <c r="X41" s="384">
        <f>totalรวม!AY43</f>
        <v>0</v>
      </c>
      <c r="Y41" s="382"/>
      <c r="Z41" s="382">
        <f t="shared" si="6"/>
        <v>34</v>
      </c>
      <c r="AA41" s="382">
        <f t="shared" si="7"/>
        <v>-1</v>
      </c>
      <c r="AB41" s="383">
        <f t="shared" si="8"/>
        <v>-2.8571428571428572</v>
      </c>
      <c r="AC41" s="13"/>
    </row>
    <row r="42" spans="1:29" ht="21.75">
      <c r="A42" s="9">
        <v>33</v>
      </c>
      <c r="B42" s="378">
        <f>'คปร.1 (ครู)'!C41</f>
        <v>3090</v>
      </c>
      <c r="C42" s="379" t="s">
        <v>371</v>
      </c>
      <c r="D42" s="367">
        <v>1</v>
      </c>
      <c r="E42" s="367"/>
      <c r="F42" s="367"/>
      <c r="G42" s="367"/>
      <c r="H42" s="367"/>
      <c r="I42" s="380">
        <v>8</v>
      </c>
      <c r="J42" s="380">
        <v>4</v>
      </c>
      <c r="K42" s="380" t="s">
        <v>150</v>
      </c>
      <c r="L42" s="381">
        <v>130</v>
      </c>
      <c r="M42" s="381">
        <v>8</v>
      </c>
      <c r="N42" s="381">
        <v>1</v>
      </c>
      <c r="O42" s="381">
        <v>9</v>
      </c>
      <c r="P42" s="382">
        <f t="shared" si="0"/>
        <v>10</v>
      </c>
      <c r="Q42" s="381">
        <v>1</v>
      </c>
      <c r="R42" s="381">
        <v>9</v>
      </c>
      <c r="S42" s="381">
        <f>totalรวม!AQ44</f>
        <v>10</v>
      </c>
      <c r="T42" s="382">
        <f t="shared" si="2"/>
        <v>0</v>
      </c>
      <c r="U42" s="382">
        <f t="shared" si="3"/>
        <v>0</v>
      </c>
      <c r="V42" s="382">
        <f t="shared" si="4"/>
        <v>0</v>
      </c>
      <c r="W42" s="383">
        <f t="shared" si="5"/>
        <v>0</v>
      </c>
      <c r="X42" s="384">
        <f>totalรวม!AY44</f>
        <v>0</v>
      </c>
      <c r="Y42" s="382"/>
      <c r="Z42" s="382">
        <f t="shared" si="6"/>
        <v>10</v>
      </c>
      <c r="AA42" s="382">
        <f t="shared" si="7"/>
        <v>0</v>
      </c>
      <c r="AB42" s="383">
        <f t="shared" si="8"/>
        <v>0</v>
      </c>
      <c r="AC42" s="13"/>
    </row>
    <row r="43" spans="1:29" ht="21.75">
      <c r="A43" s="9">
        <v>34</v>
      </c>
      <c r="B43" s="378">
        <f>'คปร.1 (ครู)'!C42</f>
        <v>3159</v>
      </c>
      <c r="C43" s="379" t="s">
        <v>372</v>
      </c>
      <c r="D43" s="367"/>
      <c r="E43" s="367">
        <v>1</v>
      </c>
      <c r="F43" s="367"/>
      <c r="G43" s="367"/>
      <c r="H43" s="367"/>
      <c r="I43" s="380">
        <v>16</v>
      </c>
      <c r="J43" s="380">
        <v>4</v>
      </c>
      <c r="K43" s="380" t="s">
        <v>150</v>
      </c>
      <c r="L43" s="381">
        <v>499</v>
      </c>
      <c r="M43" s="381">
        <v>17</v>
      </c>
      <c r="N43" s="381">
        <v>2</v>
      </c>
      <c r="O43" s="381">
        <v>26</v>
      </c>
      <c r="P43" s="382">
        <f t="shared" si="0"/>
        <v>28</v>
      </c>
      <c r="Q43" s="381">
        <v>2</v>
      </c>
      <c r="R43" s="381">
        <v>25</v>
      </c>
      <c r="S43" s="381">
        <f>totalรวม!AQ45</f>
        <v>27</v>
      </c>
      <c r="T43" s="382">
        <f t="shared" si="2"/>
        <v>0</v>
      </c>
      <c r="U43" s="382">
        <f t="shared" si="3"/>
        <v>1</v>
      </c>
      <c r="V43" s="382">
        <f t="shared" si="4"/>
        <v>1</v>
      </c>
      <c r="W43" s="383">
        <f t="shared" si="5"/>
        <v>3.7037037037037033</v>
      </c>
      <c r="X43" s="384">
        <f>totalรวม!AY45</f>
        <v>2</v>
      </c>
      <c r="Y43" s="382"/>
      <c r="Z43" s="382">
        <f t="shared" si="6"/>
        <v>30</v>
      </c>
      <c r="AA43" s="382">
        <f t="shared" si="7"/>
        <v>3</v>
      </c>
      <c r="AB43" s="383">
        <f t="shared" si="8"/>
        <v>11.111111111111111</v>
      </c>
      <c r="AC43" s="13"/>
    </row>
    <row r="44" spans="1:29" ht="21.75">
      <c r="A44" s="9">
        <v>35</v>
      </c>
      <c r="B44" s="378">
        <f>'คปร.1 (ครู)'!C46</f>
        <v>1070</v>
      </c>
      <c r="C44" s="379" t="s">
        <v>373</v>
      </c>
      <c r="D44" s="367">
        <v>1</v>
      </c>
      <c r="E44" s="367"/>
      <c r="F44" s="367"/>
      <c r="G44" s="367"/>
      <c r="H44" s="367"/>
      <c r="I44" s="380">
        <v>15</v>
      </c>
      <c r="J44" s="380">
        <v>1</v>
      </c>
      <c r="K44" s="380" t="s">
        <v>150</v>
      </c>
      <c r="L44" s="381">
        <v>74</v>
      </c>
      <c r="M44" s="381">
        <v>8</v>
      </c>
      <c r="N44" s="381">
        <v>1</v>
      </c>
      <c r="O44" s="381">
        <v>6</v>
      </c>
      <c r="P44" s="382">
        <f t="shared" si="0"/>
        <v>7</v>
      </c>
      <c r="Q44" s="381">
        <v>1</v>
      </c>
      <c r="R44" s="381">
        <v>4</v>
      </c>
      <c r="S44" s="381">
        <f>totalรวม!AQ46</f>
        <v>5</v>
      </c>
      <c r="T44" s="382">
        <f t="shared" si="2"/>
        <v>0</v>
      </c>
      <c r="U44" s="382">
        <f t="shared" si="3"/>
        <v>2</v>
      </c>
      <c r="V44" s="382">
        <f t="shared" si="4"/>
        <v>2</v>
      </c>
      <c r="W44" s="383">
        <f t="shared" si="5"/>
        <v>40</v>
      </c>
      <c r="X44" s="384">
        <f>totalรวม!AY46</f>
        <v>0</v>
      </c>
      <c r="Y44" s="382"/>
      <c r="Z44" s="382">
        <f t="shared" si="6"/>
        <v>7</v>
      </c>
      <c r="AA44" s="382">
        <f t="shared" si="7"/>
        <v>2</v>
      </c>
      <c r="AB44" s="383">
        <f t="shared" si="8"/>
        <v>40</v>
      </c>
      <c r="AC44" s="13"/>
    </row>
    <row r="45" spans="1:29" ht="21.75">
      <c r="A45" s="9">
        <v>36</v>
      </c>
      <c r="B45" s="378">
        <f>'คปร.1 (ครู)'!C47</f>
        <v>1118</v>
      </c>
      <c r="C45" s="379" t="s">
        <v>374</v>
      </c>
      <c r="D45" s="367">
        <v>1</v>
      </c>
      <c r="E45" s="367"/>
      <c r="F45" s="367"/>
      <c r="G45" s="367"/>
      <c r="H45" s="367"/>
      <c r="I45" s="380">
        <v>12</v>
      </c>
      <c r="J45" s="380">
        <v>4</v>
      </c>
      <c r="K45" s="380" t="s">
        <v>150</v>
      </c>
      <c r="L45" s="381">
        <v>59</v>
      </c>
      <c r="M45" s="381">
        <v>8</v>
      </c>
      <c r="N45" s="381">
        <v>1</v>
      </c>
      <c r="O45" s="381">
        <v>4</v>
      </c>
      <c r="P45" s="382">
        <f t="shared" si="0"/>
        <v>5</v>
      </c>
      <c r="Q45" s="381">
        <v>1</v>
      </c>
      <c r="R45" s="381">
        <v>3</v>
      </c>
      <c r="S45" s="381">
        <f>totalรวม!AQ47</f>
        <v>4</v>
      </c>
      <c r="T45" s="382">
        <f t="shared" si="2"/>
        <v>0</v>
      </c>
      <c r="U45" s="382">
        <f t="shared" si="3"/>
        <v>1</v>
      </c>
      <c r="V45" s="382">
        <f t="shared" si="4"/>
        <v>1</v>
      </c>
      <c r="W45" s="383">
        <f t="shared" si="5"/>
        <v>25</v>
      </c>
      <c r="X45" s="384">
        <f>totalรวม!AY47</f>
        <v>0</v>
      </c>
      <c r="Y45" s="382">
        <v>1</v>
      </c>
      <c r="Z45" s="382">
        <f t="shared" si="6"/>
        <v>6</v>
      </c>
      <c r="AA45" s="382">
        <f t="shared" si="7"/>
        <v>2</v>
      </c>
      <c r="AB45" s="383">
        <f t="shared" si="8"/>
        <v>50</v>
      </c>
      <c r="AC45" s="13"/>
    </row>
    <row r="46" spans="1:29" ht="21.75">
      <c r="A46" s="9">
        <v>37</v>
      </c>
      <c r="B46" s="378">
        <f>'คปร.1 (ครู)'!C48</f>
        <v>1217</v>
      </c>
      <c r="C46" s="379" t="s">
        <v>375</v>
      </c>
      <c r="D46" s="367">
        <v>1</v>
      </c>
      <c r="E46" s="367"/>
      <c r="F46" s="367"/>
      <c r="G46" s="367"/>
      <c r="H46" s="367"/>
      <c r="I46" s="380">
        <v>16</v>
      </c>
      <c r="J46" s="380">
        <v>4</v>
      </c>
      <c r="K46" s="380" t="s">
        <v>150</v>
      </c>
      <c r="L46" s="381">
        <v>129</v>
      </c>
      <c r="M46" s="381">
        <v>8</v>
      </c>
      <c r="N46" s="381">
        <v>1</v>
      </c>
      <c r="O46" s="381">
        <v>9</v>
      </c>
      <c r="P46" s="382">
        <f t="shared" si="0"/>
        <v>10</v>
      </c>
      <c r="Q46" s="381">
        <v>1</v>
      </c>
      <c r="R46" s="381">
        <v>9</v>
      </c>
      <c r="S46" s="381">
        <f>totalรวม!AQ48</f>
        <v>10</v>
      </c>
      <c r="T46" s="382">
        <f t="shared" si="2"/>
        <v>0</v>
      </c>
      <c r="U46" s="382">
        <f t="shared" si="3"/>
        <v>0</v>
      </c>
      <c r="V46" s="382">
        <f t="shared" si="4"/>
        <v>0</v>
      </c>
      <c r="W46" s="383">
        <f t="shared" si="5"/>
        <v>0</v>
      </c>
      <c r="X46" s="384">
        <f>totalรวม!AY48</f>
        <v>1</v>
      </c>
      <c r="Y46" s="382"/>
      <c r="Z46" s="382">
        <f t="shared" si="6"/>
        <v>11</v>
      </c>
      <c r="AA46" s="382">
        <f t="shared" si="7"/>
        <v>1</v>
      </c>
      <c r="AB46" s="383">
        <f t="shared" si="8"/>
        <v>10</v>
      </c>
      <c r="AC46" s="13"/>
    </row>
    <row r="47" spans="1:29" ht="21.75">
      <c r="A47" s="9">
        <v>38</v>
      </c>
      <c r="B47" s="378">
        <f>'คปร.1 (ครู)'!C49</f>
        <v>1318</v>
      </c>
      <c r="C47" s="379" t="s">
        <v>376</v>
      </c>
      <c r="D47" s="367">
        <v>1</v>
      </c>
      <c r="E47" s="367"/>
      <c r="F47" s="367"/>
      <c r="G47" s="367"/>
      <c r="H47" s="367"/>
      <c r="I47" s="380">
        <v>35</v>
      </c>
      <c r="J47" s="380">
        <v>1</v>
      </c>
      <c r="K47" s="380" t="s">
        <v>150</v>
      </c>
      <c r="L47" s="381">
        <v>321</v>
      </c>
      <c r="M47" s="381">
        <v>10</v>
      </c>
      <c r="N47" s="381">
        <v>1</v>
      </c>
      <c r="O47" s="381">
        <v>14</v>
      </c>
      <c r="P47" s="382">
        <f t="shared" si="0"/>
        <v>15</v>
      </c>
      <c r="Q47" s="381">
        <v>1</v>
      </c>
      <c r="R47" s="381">
        <v>14</v>
      </c>
      <c r="S47" s="381">
        <f>totalรวม!AQ49</f>
        <v>15</v>
      </c>
      <c r="T47" s="382">
        <f t="shared" si="2"/>
        <v>0</v>
      </c>
      <c r="U47" s="382">
        <f t="shared" si="3"/>
        <v>0</v>
      </c>
      <c r="V47" s="382">
        <f t="shared" si="4"/>
        <v>0</v>
      </c>
      <c r="W47" s="383">
        <f t="shared" si="5"/>
        <v>0</v>
      </c>
      <c r="X47" s="384">
        <f>totalรวม!AY49</f>
        <v>0</v>
      </c>
      <c r="Y47" s="382"/>
      <c r="Z47" s="382">
        <f t="shared" si="6"/>
        <v>15</v>
      </c>
      <c r="AA47" s="382">
        <f t="shared" si="7"/>
        <v>0</v>
      </c>
      <c r="AB47" s="383">
        <f t="shared" si="8"/>
        <v>0</v>
      </c>
      <c r="AC47" s="13"/>
    </row>
    <row r="48" spans="1:29" ht="21.75">
      <c r="A48" s="9">
        <v>39</v>
      </c>
      <c r="B48" s="378">
        <f>'คปร.1 (ครู)'!C50</f>
        <v>1015</v>
      </c>
      <c r="C48" s="379" t="s">
        <v>376</v>
      </c>
      <c r="D48" s="367">
        <v>1</v>
      </c>
      <c r="E48" s="367"/>
      <c r="F48" s="367"/>
      <c r="G48" s="367"/>
      <c r="H48" s="367"/>
      <c r="I48" s="380">
        <v>35</v>
      </c>
      <c r="J48" s="380">
        <v>1</v>
      </c>
      <c r="K48" s="380" t="s">
        <v>150</v>
      </c>
      <c r="L48" s="381">
        <v>321</v>
      </c>
      <c r="M48" s="381">
        <v>10</v>
      </c>
      <c r="N48" s="381">
        <v>1</v>
      </c>
      <c r="O48" s="381">
        <v>14</v>
      </c>
      <c r="P48" s="382">
        <f t="shared" si="0"/>
        <v>15</v>
      </c>
      <c r="Q48" s="381">
        <v>1</v>
      </c>
      <c r="R48" s="381">
        <v>14</v>
      </c>
      <c r="S48" s="381">
        <f>totalรวม!AQ50</f>
        <v>15</v>
      </c>
      <c r="T48" s="382">
        <f t="shared" si="2"/>
        <v>0</v>
      </c>
      <c r="U48" s="382">
        <f t="shared" si="3"/>
        <v>0</v>
      </c>
      <c r="V48" s="382">
        <f t="shared" si="4"/>
        <v>0</v>
      </c>
      <c r="W48" s="383">
        <f t="shared" si="5"/>
        <v>0</v>
      </c>
      <c r="X48" s="384">
        <f>totalรวม!AY50</f>
        <v>0</v>
      </c>
      <c r="Y48" s="382"/>
      <c r="Z48" s="382">
        <f t="shared" si="6"/>
        <v>15</v>
      </c>
      <c r="AA48" s="382">
        <f t="shared" si="7"/>
        <v>0</v>
      </c>
      <c r="AB48" s="383">
        <f t="shared" si="8"/>
        <v>0</v>
      </c>
      <c r="AC48" s="13"/>
    </row>
    <row r="49" spans="1:88" ht="21.75">
      <c r="A49" s="9">
        <v>40</v>
      </c>
      <c r="B49" s="378">
        <f>'คปร.1 (ครู)'!C51</f>
        <v>1339</v>
      </c>
      <c r="C49" s="379" t="s">
        <v>377</v>
      </c>
      <c r="D49" s="367">
        <v>1</v>
      </c>
      <c r="E49" s="367"/>
      <c r="F49" s="367"/>
      <c r="G49" s="367"/>
      <c r="H49" s="367"/>
      <c r="I49" s="380">
        <v>29</v>
      </c>
      <c r="J49" s="380">
        <v>4</v>
      </c>
      <c r="K49" s="380" t="s">
        <v>150</v>
      </c>
      <c r="L49" s="381">
        <v>230</v>
      </c>
      <c r="M49" s="381">
        <v>8</v>
      </c>
      <c r="N49" s="381">
        <v>2</v>
      </c>
      <c r="O49" s="381">
        <v>12</v>
      </c>
      <c r="P49" s="382">
        <f t="shared" si="0"/>
        <v>14</v>
      </c>
      <c r="Q49" s="381">
        <v>1</v>
      </c>
      <c r="R49" s="381">
        <v>11</v>
      </c>
      <c r="S49" s="381">
        <f>totalรวม!AQ51</f>
        <v>12</v>
      </c>
      <c r="T49" s="382">
        <f t="shared" si="2"/>
        <v>1</v>
      </c>
      <c r="U49" s="382">
        <f t="shared" si="3"/>
        <v>1</v>
      </c>
      <c r="V49" s="382">
        <f t="shared" si="4"/>
        <v>2</v>
      </c>
      <c r="W49" s="383">
        <f t="shared" si="5"/>
        <v>16.666666666666664</v>
      </c>
      <c r="X49" s="384">
        <f>totalรวม!AY51</f>
        <v>0</v>
      </c>
      <c r="Y49" s="382"/>
      <c r="Z49" s="382">
        <f t="shared" si="6"/>
        <v>14</v>
      </c>
      <c r="AA49" s="382">
        <f t="shared" si="7"/>
        <v>2</v>
      </c>
      <c r="AB49" s="383">
        <f t="shared" si="8"/>
        <v>16.666666666666664</v>
      </c>
      <c r="AC49" s="13"/>
    </row>
    <row r="50" spans="1:88" ht="21.75">
      <c r="A50" s="9">
        <v>41</v>
      </c>
      <c r="B50" s="378">
        <f>'คปร.1 (ครู)'!C52</f>
        <v>945</v>
      </c>
      <c r="C50" s="379" t="s">
        <v>377</v>
      </c>
      <c r="D50" s="367">
        <v>1</v>
      </c>
      <c r="E50" s="367"/>
      <c r="F50" s="367"/>
      <c r="G50" s="367"/>
      <c r="H50" s="367"/>
      <c r="I50" s="380">
        <v>29</v>
      </c>
      <c r="J50" s="380">
        <v>4</v>
      </c>
      <c r="K50" s="380" t="s">
        <v>150</v>
      </c>
      <c r="L50" s="381">
        <v>230</v>
      </c>
      <c r="M50" s="381">
        <v>8</v>
      </c>
      <c r="N50" s="381">
        <v>2</v>
      </c>
      <c r="O50" s="381">
        <v>12</v>
      </c>
      <c r="P50" s="382">
        <f t="shared" si="0"/>
        <v>14</v>
      </c>
      <c r="Q50" s="381">
        <v>1</v>
      </c>
      <c r="R50" s="381">
        <v>11</v>
      </c>
      <c r="S50" s="381">
        <f>totalรวม!AQ52</f>
        <v>12</v>
      </c>
      <c r="T50" s="382">
        <f t="shared" si="2"/>
        <v>1</v>
      </c>
      <c r="U50" s="382">
        <f t="shared" si="3"/>
        <v>1</v>
      </c>
      <c r="V50" s="382">
        <f t="shared" si="4"/>
        <v>2</v>
      </c>
      <c r="W50" s="383">
        <f t="shared" si="5"/>
        <v>16.666666666666664</v>
      </c>
      <c r="X50" s="384">
        <f>totalรวม!AY52</f>
        <v>0</v>
      </c>
      <c r="Y50" s="382"/>
      <c r="Z50" s="382">
        <f t="shared" si="6"/>
        <v>14</v>
      </c>
      <c r="AA50" s="382">
        <f t="shared" si="7"/>
        <v>2</v>
      </c>
      <c r="AB50" s="383">
        <f t="shared" si="8"/>
        <v>16.666666666666664</v>
      </c>
      <c r="AC50" s="13"/>
    </row>
    <row r="51" spans="1:88" ht="21.75">
      <c r="A51" s="9">
        <v>42</v>
      </c>
      <c r="B51" s="378">
        <f>'คปร.1 (ครู)'!C53</f>
        <v>1402</v>
      </c>
      <c r="C51" s="379" t="s">
        <v>381</v>
      </c>
      <c r="D51" s="367">
        <v>1</v>
      </c>
      <c r="E51" s="367"/>
      <c r="F51" s="367"/>
      <c r="G51" s="367"/>
      <c r="H51" s="367"/>
      <c r="I51" s="380">
        <v>13</v>
      </c>
      <c r="J51" s="380">
        <v>1</v>
      </c>
      <c r="K51" s="380" t="s">
        <v>150</v>
      </c>
      <c r="L51" s="381">
        <v>224</v>
      </c>
      <c r="M51" s="381">
        <v>8</v>
      </c>
      <c r="N51" s="381">
        <v>1</v>
      </c>
      <c r="O51" s="381">
        <v>11</v>
      </c>
      <c r="P51" s="382">
        <f t="shared" si="0"/>
        <v>12</v>
      </c>
      <c r="Q51" s="381">
        <v>1</v>
      </c>
      <c r="R51" s="381">
        <v>10</v>
      </c>
      <c r="S51" s="381">
        <f>totalรวม!AQ53</f>
        <v>11</v>
      </c>
      <c r="T51" s="382">
        <f t="shared" si="2"/>
        <v>0</v>
      </c>
      <c r="U51" s="382">
        <f t="shared" si="3"/>
        <v>1</v>
      </c>
      <c r="V51" s="382">
        <f t="shared" si="4"/>
        <v>1</v>
      </c>
      <c r="W51" s="383">
        <f t="shared" si="5"/>
        <v>9.0909090909090917</v>
      </c>
      <c r="X51" s="384">
        <f>totalรวม!AY53</f>
        <v>0</v>
      </c>
      <c r="Y51" s="382">
        <v>1</v>
      </c>
      <c r="Z51" s="382">
        <f t="shared" si="6"/>
        <v>13</v>
      </c>
      <c r="AA51" s="382">
        <f t="shared" si="7"/>
        <v>2</v>
      </c>
      <c r="AB51" s="383">
        <f t="shared" si="8"/>
        <v>18.181818181818183</v>
      </c>
      <c r="AC51" s="13"/>
    </row>
    <row r="52" spans="1:88" ht="21.75">
      <c r="A52" s="9">
        <v>43</v>
      </c>
      <c r="B52" s="378">
        <f>'คปร.1 (ครู)'!C54</f>
        <v>1406</v>
      </c>
      <c r="C52" s="379" t="s">
        <v>379</v>
      </c>
      <c r="D52" s="367">
        <v>1</v>
      </c>
      <c r="E52" s="367"/>
      <c r="F52" s="367"/>
      <c r="G52" s="367"/>
      <c r="H52" s="367"/>
      <c r="I52" s="380">
        <v>16</v>
      </c>
      <c r="J52" s="380">
        <v>4</v>
      </c>
      <c r="K52" s="380" t="s">
        <v>150</v>
      </c>
      <c r="L52" s="381">
        <v>77</v>
      </c>
      <c r="M52" s="381">
        <v>6</v>
      </c>
      <c r="N52" s="381">
        <v>1</v>
      </c>
      <c r="O52" s="381">
        <v>5</v>
      </c>
      <c r="P52" s="382">
        <f t="shared" si="0"/>
        <v>6</v>
      </c>
      <c r="Q52" s="381">
        <v>1</v>
      </c>
      <c r="R52" s="381">
        <v>4</v>
      </c>
      <c r="S52" s="381">
        <f>totalรวม!AQ54</f>
        <v>5</v>
      </c>
      <c r="T52" s="382">
        <f t="shared" si="2"/>
        <v>0</v>
      </c>
      <c r="U52" s="382">
        <f t="shared" si="3"/>
        <v>1</v>
      </c>
      <c r="V52" s="382">
        <f t="shared" si="4"/>
        <v>1</v>
      </c>
      <c r="W52" s="383">
        <f t="shared" si="5"/>
        <v>20</v>
      </c>
      <c r="X52" s="384">
        <f>totalรวม!AY54</f>
        <v>0</v>
      </c>
      <c r="Y52" s="382"/>
      <c r="Z52" s="382">
        <f t="shared" si="6"/>
        <v>6</v>
      </c>
      <c r="AA52" s="382">
        <f t="shared" si="7"/>
        <v>1</v>
      </c>
      <c r="AB52" s="383">
        <f t="shared" si="8"/>
        <v>20</v>
      </c>
      <c r="AC52" s="13"/>
    </row>
    <row r="53" spans="1:88" ht="21.75">
      <c r="A53" s="9">
        <v>44</v>
      </c>
      <c r="B53" s="378">
        <f>'คปร.1 (ครู)'!C55</f>
        <v>1420</v>
      </c>
      <c r="C53" s="379" t="s">
        <v>380</v>
      </c>
      <c r="D53" s="367"/>
      <c r="E53" s="367">
        <v>1</v>
      </c>
      <c r="F53" s="367"/>
      <c r="G53" s="367"/>
      <c r="H53" s="367"/>
      <c r="I53" s="380">
        <v>9</v>
      </c>
      <c r="J53" s="380">
        <v>4</v>
      </c>
      <c r="K53" s="380" t="s">
        <v>150</v>
      </c>
      <c r="L53" s="381">
        <v>175</v>
      </c>
      <c r="M53" s="381">
        <v>11</v>
      </c>
      <c r="N53" s="381">
        <v>1</v>
      </c>
      <c r="O53" s="381">
        <v>16</v>
      </c>
      <c r="P53" s="382">
        <f t="shared" si="0"/>
        <v>17</v>
      </c>
      <c r="Q53" s="381">
        <v>1</v>
      </c>
      <c r="R53" s="381">
        <v>15</v>
      </c>
      <c r="S53" s="381">
        <f>totalรวม!AQ55</f>
        <v>16</v>
      </c>
      <c r="T53" s="382">
        <f t="shared" si="2"/>
        <v>0</v>
      </c>
      <c r="U53" s="382">
        <f t="shared" si="3"/>
        <v>1</v>
      </c>
      <c r="V53" s="382">
        <f t="shared" si="4"/>
        <v>1</v>
      </c>
      <c r="W53" s="383">
        <f t="shared" si="5"/>
        <v>6.25</v>
      </c>
      <c r="X53" s="384">
        <f>totalรวม!AY55</f>
        <v>0</v>
      </c>
      <c r="Y53" s="382"/>
      <c r="Z53" s="382">
        <f t="shared" si="6"/>
        <v>17</v>
      </c>
      <c r="AA53" s="382">
        <f t="shared" si="7"/>
        <v>1</v>
      </c>
      <c r="AB53" s="383">
        <f t="shared" si="8"/>
        <v>6.25</v>
      </c>
      <c r="AC53" s="13"/>
    </row>
    <row r="54" spans="1:88" ht="21.75">
      <c r="A54" s="9">
        <v>45</v>
      </c>
      <c r="B54" s="378">
        <f>'คปร.1 (ครู)'!C56</f>
        <v>1424</v>
      </c>
      <c r="C54" s="379" t="s">
        <v>380</v>
      </c>
      <c r="D54" s="367"/>
      <c r="E54" s="367">
        <v>1</v>
      </c>
      <c r="F54" s="367"/>
      <c r="G54" s="367"/>
      <c r="H54" s="367"/>
      <c r="I54" s="380">
        <v>9</v>
      </c>
      <c r="J54" s="380">
        <v>4</v>
      </c>
      <c r="K54" s="380" t="s">
        <v>150</v>
      </c>
      <c r="L54" s="381">
        <v>175</v>
      </c>
      <c r="M54" s="381">
        <v>11</v>
      </c>
      <c r="N54" s="381">
        <v>1</v>
      </c>
      <c r="O54" s="381">
        <v>16</v>
      </c>
      <c r="P54" s="382">
        <f t="shared" si="0"/>
        <v>17</v>
      </c>
      <c r="Q54" s="381">
        <v>1</v>
      </c>
      <c r="R54" s="381">
        <v>15</v>
      </c>
      <c r="S54" s="381">
        <f>totalรวม!AQ56</f>
        <v>16</v>
      </c>
      <c r="T54" s="382">
        <f t="shared" si="2"/>
        <v>0</v>
      </c>
      <c r="U54" s="382">
        <f t="shared" si="3"/>
        <v>1</v>
      </c>
      <c r="V54" s="382">
        <f t="shared" si="4"/>
        <v>1</v>
      </c>
      <c r="W54" s="383">
        <f t="shared" si="5"/>
        <v>6.25</v>
      </c>
      <c r="X54" s="384">
        <f>totalรวม!AY56</f>
        <v>0</v>
      </c>
      <c r="Y54" s="382"/>
      <c r="Z54" s="382">
        <f t="shared" si="6"/>
        <v>17</v>
      </c>
      <c r="AA54" s="382">
        <f t="shared" si="7"/>
        <v>1</v>
      </c>
      <c r="AB54" s="383">
        <f t="shared" si="8"/>
        <v>6.25</v>
      </c>
      <c r="AC54" s="13"/>
    </row>
    <row r="55" spans="1:88">
      <c r="A55" s="15"/>
      <c r="B55" s="385"/>
      <c r="C55" s="386"/>
      <c r="D55" s="386"/>
      <c r="E55" s="386"/>
      <c r="F55" s="386"/>
      <c r="G55" s="386"/>
      <c r="H55" s="386"/>
      <c r="I55" s="387"/>
      <c r="J55" s="387"/>
      <c r="K55" s="387"/>
      <c r="L55" s="386"/>
      <c r="M55" s="386"/>
      <c r="N55" s="386"/>
      <c r="O55" s="386"/>
      <c r="P55" s="178"/>
      <c r="Q55" s="178"/>
      <c r="R55" s="178"/>
      <c r="S55" s="178"/>
      <c r="T55" s="178"/>
      <c r="U55" s="178"/>
      <c r="V55" s="178"/>
      <c r="W55" s="186"/>
      <c r="X55" s="388"/>
      <c r="Y55" s="178"/>
      <c r="Z55" s="178"/>
      <c r="AA55" s="178"/>
      <c r="AB55" s="186"/>
      <c r="AC55" s="13"/>
    </row>
    <row r="56" spans="1:88" ht="14.25" customHeight="1">
      <c r="M56" s="18"/>
      <c r="P56" s="18"/>
      <c r="S56" s="18"/>
      <c r="V56" s="18"/>
      <c r="X56" s="13"/>
      <c r="Y56" s="13"/>
      <c r="Z56" s="13"/>
      <c r="AA56" s="13"/>
      <c r="AC56" s="13"/>
    </row>
    <row r="57" spans="1:88" ht="21">
      <c r="A57" s="86" t="s">
        <v>204</v>
      </c>
      <c r="B57" s="81"/>
      <c r="C57" s="69"/>
      <c r="D57" s="183"/>
      <c r="E57" s="183"/>
      <c r="F57" s="183"/>
      <c r="G57" s="200"/>
      <c r="H57" s="183"/>
      <c r="I57" s="183"/>
      <c r="J57" s="183"/>
      <c r="L57" s="110"/>
      <c r="M57" s="110"/>
      <c r="N57" s="110"/>
      <c r="O57" s="110"/>
      <c r="P57" s="110"/>
      <c r="Q57" s="58"/>
      <c r="R57" s="58"/>
      <c r="S57" s="58"/>
      <c r="T57" s="58"/>
      <c r="U57" s="2"/>
      <c r="V57" s="2"/>
      <c r="W57" s="355"/>
      <c r="AB57" s="2"/>
    </row>
    <row r="58" spans="1:88">
      <c r="A58" s="29" t="s">
        <v>178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356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30"/>
      <c r="AU58" s="24"/>
      <c r="AV58" s="24"/>
      <c r="AW58" s="24"/>
      <c r="AX58" s="24"/>
      <c r="AY58" s="24"/>
      <c r="AZ58" s="30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</row>
    <row r="59" spans="1:88">
      <c r="A59" s="32" t="s">
        <v>51</v>
      </c>
      <c r="B59" s="512" t="s">
        <v>68</v>
      </c>
      <c r="C59" s="512"/>
      <c r="D59" s="512"/>
      <c r="E59" s="512"/>
      <c r="F59" s="512"/>
      <c r="G59" s="512"/>
      <c r="H59" s="512"/>
      <c r="I59" s="512"/>
      <c r="J59" s="512"/>
      <c r="K59" s="512"/>
      <c r="L59" s="512"/>
      <c r="M59" s="512"/>
      <c r="N59" s="512"/>
      <c r="O59" s="512"/>
      <c r="P59" s="512"/>
      <c r="Q59" s="512"/>
      <c r="R59" s="512"/>
      <c r="S59" s="512"/>
      <c r="T59" s="512"/>
      <c r="U59" s="512"/>
      <c r="V59" s="512"/>
      <c r="W59" s="512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30"/>
      <c r="AU59" s="24"/>
      <c r="AV59" s="24"/>
      <c r="AW59" s="24"/>
      <c r="AX59" s="24"/>
      <c r="AY59" s="24"/>
      <c r="AZ59" s="30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</row>
    <row r="60" spans="1:88">
      <c r="A60" s="32" t="s">
        <v>49</v>
      </c>
      <c r="B60" s="512" t="s">
        <v>69</v>
      </c>
      <c r="C60" s="512"/>
      <c r="D60" s="512"/>
      <c r="E60" s="512"/>
      <c r="F60" s="512"/>
      <c r="G60" s="512"/>
      <c r="H60" s="512"/>
      <c r="I60" s="512"/>
      <c r="J60" s="512"/>
      <c r="K60" s="512"/>
      <c r="L60" s="512"/>
      <c r="M60" s="512"/>
      <c r="N60" s="512"/>
      <c r="O60" s="512"/>
      <c r="P60" s="512"/>
      <c r="Q60" s="512"/>
      <c r="R60" s="512"/>
      <c r="S60" s="512"/>
      <c r="T60" s="512"/>
      <c r="U60" s="512"/>
      <c r="V60" s="512"/>
      <c r="W60" s="512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30"/>
      <c r="AU60" s="24"/>
      <c r="AV60" s="24"/>
      <c r="AW60" s="24"/>
      <c r="AX60" s="24"/>
      <c r="AY60" s="24"/>
      <c r="AZ60" s="30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</row>
    <row r="61" spans="1:88">
      <c r="A61" s="33"/>
      <c r="B61" s="512" t="s">
        <v>99</v>
      </c>
      <c r="C61" s="512"/>
      <c r="D61" s="512"/>
      <c r="E61" s="512"/>
      <c r="F61" s="512"/>
      <c r="G61" s="512"/>
      <c r="H61" s="512"/>
      <c r="I61" s="512"/>
      <c r="J61" s="512"/>
      <c r="K61" s="512"/>
      <c r="L61" s="512"/>
      <c r="M61" s="512"/>
      <c r="N61" s="512"/>
      <c r="O61" s="512"/>
      <c r="P61" s="512"/>
      <c r="Q61" s="512"/>
      <c r="R61" s="512"/>
      <c r="S61" s="512"/>
      <c r="T61" s="512"/>
      <c r="U61" s="512"/>
      <c r="V61" s="512"/>
      <c r="W61" s="512"/>
      <c r="X61" s="31"/>
      <c r="Y61" s="31"/>
      <c r="Z61" s="24"/>
      <c r="AB61" s="2"/>
      <c r="AJ61" s="24"/>
      <c r="AK61" s="24"/>
      <c r="AL61" s="24"/>
      <c r="AM61" s="24"/>
      <c r="AN61" s="24"/>
      <c r="AQ61" s="24"/>
      <c r="AR61" s="24"/>
      <c r="AS61" s="24"/>
      <c r="AT61" s="30"/>
      <c r="AU61" s="24"/>
      <c r="AV61" s="24"/>
      <c r="AW61" s="24"/>
      <c r="AX61" s="24"/>
      <c r="AY61" s="24"/>
      <c r="AZ61" s="30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</row>
    <row r="62" spans="1:88">
      <c r="A62" s="32" t="s">
        <v>48</v>
      </c>
      <c r="B62" s="512" t="s">
        <v>192</v>
      </c>
      <c r="C62" s="512"/>
      <c r="D62" s="512"/>
      <c r="E62" s="512"/>
      <c r="F62" s="512"/>
      <c r="G62" s="512"/>
      <c r="H62" s="512"/>
      <c r="I62" s="512"/>
      <c r="J62" s="512"/>
      <c r="K62" s="512"/>
      <c r="L62" s="512"/>
      <c r="M62" s="512"/>
      <c r="N62" s="512"/>
      <c r="O62" s="512"/>
      <c r="P62" s="512"/>
      <c r="Q62" s="512"/>
      <c r="R62" s="512"/>
      <c r="S62" s="512"/>
      <c r="T62" s="512"/>
      <c r="U62" s="512"/>
      <c r="V62" s="512"/>
      <c r="W62" s="512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30"/>
      <c r="AU62" s="24"/>
      <c r="AV62" s="24"/>
      <c r="AW62" s="24"/>
      <c r="AX62" s="24"/>
      <c r="AY62" s="24"/>
      <c r="AZ62" s="30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</row>
    <row r="63" spans="1:88">
      <c r="A63" s="512"/>
      <c r="B63" s="512" t="s">
        <v>100</v>
      </c>
      <c r="C63" s="512"/>
      <c r="D63" s="512"/>
      <c r="E63" s="512"/>
      <c r="F63" s="512"/>
      <c r="G63" s="512"/>
      <c r="H63" s="512"/>
      <c r="I63" s="512"/>
      <c r="J63" s="512"/>
      <c r="K63" s="512"/>
      <c r="L63" s="512"/>
      <c r="M63" s="512"/>
      <c r="N63" s="512"/>
      <c r="O63" s="512"/>
      <c r="P63" s="512"/>
      <c r="Q63" s="512"/>
      <c r="R63" s="512"/>
      <c r="S63" s="512"/>
      <c r="T63" s="512"/>
      <c r="U63" s="512"/>
      <c r="V63" s="512"/>
      <c r="W63" s="356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30"/>
      <c r="AK63" s="24"/>
      <c r="AL63" s="24"/>
      <c r="AM63" s="24"/>
      <c r="AN63" s="24"/>
      <c r="AO63" s="24"/>
      <c r="AP63" s="24"/>
      <c r="AQ63" s="24"/>
      <c r="AR63" s="24"/>
      <c r="AS63" s="24"/>
      <c r="AT63" s="30"/>
      <c r="AU63" s="24"/>
      <c r="AV63" s="24"/>
      <c r="AW63" s="24"/>
      <c r="AX63" s="24"/>
      <c r="AY63" s="24"/>
      <c r="AZ63" s="30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</row>
    <row r="64" spans="1:88">
      <c r="A64" s="32" t="s">
        <v>47</v>
      </c>
      <c r="B64" s="512" t="s">
        <v>177</v>
      </c>
      <c r="C64" s="512"/>
      <c r="D64" s="512"/>
      <c r="E64" s="512"/>
      <c r="F64" s="512"/>
      <c r="G64" s="512"/>
      <c r="H64" s="512"/>
      <c r="I64" s="512"/>
      <c r="J64" s="512"/>
      <c r="K64" s="512"/>
      <c r="L64" s="512"/>
      <c r="M64" s="512"/>
      <c r="N64" s="512"/>
      <c r="O64" s="512"/>
      <c r="P64" s="512"/>
      <c r="Q64" s="512"/>
      <c r="R64" s="512"/>
      <c r="S64" s="512"/>
      <c r="T64" s="512"/>
      <c r="U64" s="512"/>
      <c r="V64" s="512"/>
      <c r="W64" s="512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30"/>
      <c r="AK64" s="24"/>
      <c r="AL64" s="24"/>
      <c r="AM64" s="24"/>
      <c r="AN64" s="24"/>
      <c r="AO64" s="24"/>
      <c r="AP64" s="24"/>
      <c r="AQ64" s="24"/>
      <c r="AR64" s="24"/>
      <c r="AS64" s="24"/>
      <c r="AT64" s="30"/>
      <c r="AU64" s="24"/>
      <c r="AV64" s="24"/>
      <c r="AW64" s="24"/>
      <c r="AX64" s="24"/>
      <c r="AY64" s="24"/>
      <c r="AZ64" s="30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</row>
    <row r="65" spans="1:88">
      <c r="A65" s="34" t="s">
        <v>70</v>
      </c>
      <c r="B65" s="512" t="s">
        <v>199</v>
      </c>
      <c r="C65" s="512"/>
      <c r="D65" s="512"/>
      <c r="E65" s="512"/>
      <c r="F65" s="512"/>
      <c r="G65" s="512"/>
      <c r="H65" s="512"/>
      <c r="I65" s="512"/>
      <c r="J65" s="512"/>
      <c r="K65" s="512"/>
      <c r="L65" s="512"/>
      <c r="M65" s="512"/>
      <c r="N65" s="512"/>
      <c r="O65" s="512"/>
      <c r="P65" s="512"/>
      <c r="Q65" s="512"/>
      <c r="R65" s="512"/>
      <c r="S65" s="512"/>
      <c r="T65" s="512"/>
      <c r="U65" s="512"/>
      <c r="V65" s="512"/>
      <c r="W65" s="512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30"/>
      <c r="AU65" s="24"/>
      <c r="AV65" s="24"/>
      <c r="AW65" s="24"/>
      <c r="AX65" s="24"/>
      <c r="AY65" s="24"/>
      <c r="AZ65" s="30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</row>
    <row r="66" spans="1:88">
      <c r="A66" s="34" t="s">
        <v>71</v>
      </c>
      <c r="B66" s="512" t="s">
        <v>101</v>
      </c>
      <c r="C66" s="512"/>
      <c r="D66" s="512"/>
      <c r="E66" s="512"/>
      <c r="F66" s="512"/>
      <c r="G66" s="512"/>
      <c r="H66" s="512"/>
      <c r="I66" s="512"/>
      <c r="J66" s="512"/>
      <c r="K66" s="512"/>
      <c r="L66" s="512"/>
      <c r="M66" s="512"/>
      <c r="N66" s="512"/>
      <c r="O66" s="512"/>
      <c r="P66" s="512"/>
      <c r="Q66" s="512"/>
      <c r="R66" s="512"/>
      <c r="S66" s="512"/>
      <c r="T66" s="512"/>
      <c r="U66" s="512"/>
      <c r="V66" s="512"/>
      <c r="W66" s="512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</row>
    <row r="67" spans="1:88">
      <c r="A67" s="34" t="s">
        <v>72</v>
      </c>
      <c r="B67" s="512" t="s">
        <v>102</v>
      </c>
      <c r="C67" s="512"/>
      <c r="D67" s="512"/>
      <c r="E67" s="512"/>
      <c r="F67" s="512"/>
      <c r="G67" s="512"/>
      <c r="H67" s="512"/>
      <c r="I67" s="512"/>
      <c r="J67" s="512"/>
      <c r="K67" s="512"/>
      <c r="L67" s="512"/>
      <c r="M67" s="512"/>
      <c r="N67" s="512"/>
      <c r="O67" s="512"/>
      <c r="P67" s="512"/>
      <c r="Q67" s="512"/>
      <c r="R67" s="512"/>
      <c r="S67" s="512"/>
      <c r="T67" s="512"/>
      <c r="U67" s="512"/>
      <c r="V67" s="512"/>
      <c r="W67" s="512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</row>
    <row r="68" spans="1:88" ht="21" customHeight="1">
      <c r="A68" s="32" t="s">
        <v>73</v>
      </c>
      <c r="B68" s="512" t="s">
        <v>74</v>
      </c>
      <c r="C68" s="512"/>
      <c r="D68" s="512"/>
      <c r="E68" s="512"/>
      <c r="F68" s="512"/>
      <c r="G68" s="512"/>
      <c r="H68" s="512"/>
      <c r="I68" s="512"/>
      <c r="J68" s="512"/>
      <c r="K68" s="512"/>
      <c r="L68" s="512"/>
      <c r="M68" s="512"/>
      <c r="N68" s="512"/>
      <c r="O68" s="512"/>
      <c r="P68" s="512"/>
      <c r="Q68" s="512"/>
      <c r="R68" s="512"/>
      <c r="S68" s="512"/>
      <c r="T68" s="512"/>
      <c r="U68" s="512"/>
      <c r="V68" s="512"/>
      <c r="W68" s="512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</row>
    <row r="69" spans="1:88">
      <c r="A69" s="32" t="s">
        <v>97</v>
      </c>
      <c r="B69" s="512" t="s">
        <v>193</v>
      </c>
      <c r="C69" s="512"/>
    </row>
    <row r="70" spans="1:88">
      <c r="A70" s="32" t="s">
        <v>98</v>
      </c>
      <c r="B70" s="512" t="s">
        <v>194</v>
      </c>
      <c r="C70" s="512"/>
      <c r="D70" s="58"/>
      <c r="E70" s="58"/>
      <c r="F70" s="58"/>
      <c r="H70" s="58"/>
      <c r="I70" s="58"/>
    </row>
    <row r="71" spans="1:88">
      <c r="A71" s="32" t="s">
        <v>144</v>
      </c>
      <c r="B71" s="476" t="s">
        <v>195</v>
      </c>
      <c r="C71" s="476"/>
      <c r="D71" s="476"/>
      <c r="E71" s="476"/>
      <c r="F71" s="476"/>
      <c r="G71" s="476"/>
      <c r="H71" s="476"/>
      <c r="I71" s="476"/>
      <c r="J71" s="476"/>
      <c r="K71" s="476"/>
    </row>
    <row r="72" spans="1:88">
      <c r="A72" s="32" t="s">
        <v>145</v>
      </c>
      <c r="B72" s="476" t="s">
        <v>196</v>
      </c>
      <c r="C72" s="476"/>
      <c r="D72" s="476"/>
      <c r="E72" s="476"/>
      <c r="F72" s="476"/>
      <c r="G72" s="476"/>
      <c r="H72" s="476"/>
      <c r="I72" s="476"/>
      <c r="J72" s="476"/>
      <c r="K72" s="476"/>
    </row>
    <row r="73" spans="1:88">
      <c r="A73" s="32" t="s">
        <v>146</v>
      </c>
      <c r="B73" s="476" t="s">
        <v>197</v>
      </c>
      <c r="C73" s="476"/>
      <c r="D73" s="476"/>
      <c r="E73" s="476"/>
      <c r="F73" s="476"/>
      <c r="G73" s="476"/>
      <c r="H73" s="476"/>
      <c r="I73" s="476"/>
      <c r="J73" s="476"/>
      <c r="K73" s="476"/>
    </row>
    <row r="110" spans="24:26">
      <c r="X110" s="13"/>
      <c r="Y110" s="13"/>
      <c r="Z110" s="13"/>
    </row>
    <row r="111" spans="24:26">
      <c r="X111" s="13"/>
      <c r="Y111" s="12"/>
      <c r="Z111" s="13"/>
    </row>
    <row r="112" spans="24:26">
      <c r="X112" s="13"/>
      <c r="Y112" s="12"/>
      <c r="Z112" s="13"/>
    </row>
    <row r="113" spans="24:26">
      <c r="X113" s="13"/>
      <c r="Y113" s="12"/>
      <c r="Z113" s="13"/>
    </row>
    <row r="114" spans="24:26">
      <c r="X114" s="13"/>
      <c r="Y114" s="8"/>
      <c r="Z114" s="13"/>
    </row>
    <row r="115" spans="24:26">
      <c r="X115" s="13"/>
      <c r="Y115" s="8"/>
      <c r="Z115" s="13"/>
    </row>
    <row r="116" spans="24:26">
      <c r="X116" s="13"/>
      <c r="Y116" s="8"/>
      <c r="Z116" s="13"/>
    </row>
    <row r="117" spans="24:26">
      <c r="X117" s="13"/>
      <c r="Y117" s="8"/>
      <c r="Z117" s="13"/>
    </row>
    <row r="118" spans="24:26">
      <c r="X118" s="13"/>
      <c r="Y118" s="8"/>
      <c r="Z118" s="13"/>
    </row>
    <row r="119" spans="24:26">
      <c r="X119" s="13"/>
      <c r="Y119" s="8"/>
      <c r="Z119" s="13"/>
    </row>
    <row r="120" spans="24:26">
      <c r="X120" s="13"/>
      <c r="Y120" s="25"/>
      <c r="Z120" s="13"/>
    </row>
    <row r="121" spans="24:26">
      <c r="X121" s="13"/>
      <c r="Y121" s="13"/>
      <c r="Z121" s="13"/>
    </row>
    <row r="122" spans="24:26">
      <c r="X122" s="13"/>
      <c r="Y122" s="13"/>
      <c r="Z122" s="13"/>
    </row>
    <row r="123" spans="24:26">
      <c r="X123" s="13"/>
      <c r="Y123" s="13"/>
      <c r="Z123" s="13"/>
    </row>
  </sheetData>
  <mergeCells count="32">
    <mergeCell ref="B70:C70"/>
    <mergeCell ref="B71:K71"/>
    <mergeCell ref="B72:K72"/>
    <mergeCell ref="B73:K73"/>
    <mergeCell ref="A6:A7"/>
    <mergeCell ref="B6:C6"/>
    <mergeCell ref="D6:H6"/>
    <mergeCell ref="B69:C69"/>
    <mergeCell ref="B59:W59"/>
    <mergeCell ref="B60:W60"/>
    <mergeCell ref="B62:W62"/>
    <mergeCell ref="A63:V63"/>
    <mergeCell ref="B64:W64"/>
    <mergeCell ref="B65:W65"/>
    <mergeCell ref="B66:W66"/>
    <mergeCell ref="B67:W67"/>
    <mergeCell ref="B68:W68"/>
    <mergeCell ref="Y1:AB1"/>
    <mergeCell ref="L1:M1"/>
    <mergeCell ref="B61:W61"/>
    <mergeCell ref="W6:W7"/>
    <mergeCell ref="C7:C8"/>
    <mergeCell ref="L7:M7"/>
    <mergeCell ref="N7:P7"/>
    <mergeCell ref="Q7:S7"/>
    <mergeCell ref="T7:V7"/>
    <mergeCell ref="L6:M6"/>
    <mergeCell ref="N6:S6"/>
    <mergeCell ref="AB6:AB7"/>
    <mergeCell ref="A2:AB2"/>
    <mergeCell ref="A3:AB3"/>
    <mergeCell ref="A4:AB4"/>
  </mergeCells>
  <phoneticPr fontId="4" type="noConversion"/>
  <printOptions horizontalCentered="1"/>
  <pageMargins left="0.19685039370078741" right="0.19685039370078741" top="0.51181102362204722" bottom="0.19685039370078741" header="0" footer="0"/>
  <pageSetup paperSize="9" scale="75" orientation="landscape" r:id="rId1"/>
  <headerFooter alignWithMargins="0">
    <oddFooter>หน้าที่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CL82"/>
  <sheetViews>
    <sheetView view="pageBreakPreview" zoomScale="60" workbookViewId="0">
      <selection activeCell="Z10" sqref="Z10:AB10"/>
    </sheetView>
  </sheetViews>
  <sheetFormatPr defaultColWidth="9.140625" defaultRowHeight="18.75"/>
  <cols>
    <col min="1" max="1" width="3.85546875" style="58" customWidth="1"/>
    <col min="2" max="2" width="6.85546875" style="58" customWidth="1"/>
    <col min="3" max="3" width="30.7109375" style="2" customWidth="1"/>
    <col min="4" max="4" width="4.7109375" style="58" customWidth="1"/>
    <col min="5" max="8" width="4.5703125" style="58" customWidth="1"/>
    <col min="9" max="11" width="5.42578125" style="58" customWidth="1"/>
    <col min="12" max="16" width="4.42578125" style="58" customWidth="1"/>
    <col min="17" max="19" width="4.85546875" style="58" customWidth="1"/>
    <col min="20" max="23" width="4" style="58" customWidth="1"/>
    <col min="24" max="24" width="5.42578125" style="2" customWidth="1"/>
    <col min="25" max="25" width="8.42578125" style="2" customWidth="1"/>
    <col min="26" max="27" width="4" style="2" customWidth="1"/>
    <col min="28" max="28" width="4" style="58" customWidth="1"/>
    <col min="29" max="16384" width="9.140625" style="2"/>
  </cols>
  <sheetData>
    <row r="1" spans="1:31" ht="24.75" customHeight="1">
      <c r="L1" s="486"/>
      <c r="M1" s="486"/>
      <c r="P1" s="114"/>
      <c r="S1" s="114"/>
      <c r="Y1" s="513" t="s">
        <v>86</v>
      </c>
      <c r="Z1" s="513"/>
      <c r="AA1" s="513"/>
      <c r="AB1" s="513"/>
    </row>
    <row r="2" spans="1:31" ht="24.75" customHeight="1">
      <c r="A2" s="486" t="s">
        <v>237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</row>
    <row r="3" spans="1:31">
      <c r="A3" s="486" t="s">
        <v>96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</row>
    <row r="4" spans="1:31">
      <c r="A4" s="486" t="s">
        <v>141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</row>
    <row r="5" spans="1:31" ht="5.25" customHeight="1">
      <c r="M5" s="12"/>
      <c r="P5" s="12"/>
      <c r="S5" s="12"/>
      <c r="V5" s="12"/>
    </row>
    <row r="6" spans="1:31" s="4" customFormat="1" ht="18.75" customHeight="1">
      <c r="A6" s="516" t="s">
        <v>1</v>
      </c>
      <c r="B6" s="483" t="s">
        <v>198</v>
      </c>
      <c r="C6" s="485"/>
      <c r="D6" s="483" t="s">
        <v>19</v>
      </c>
      <c r="E6" s="484"/>
      <c r="F6" s="484"/>
      <c r="G6" s="484"/>
      <c r="H6" s="484"/>
      <c r="I6" s="119" t="s">
        <v>75</v>
      </c>
      <c r="J6" s="116" t="s">
        <v>54</v>
      </c>
      <c r="K6" s="116" t="s">
        <v>171</v>
      </c>
      <c r="L6" s="516" t="s">
        <v>67</v>
      </c>
      <c r="M6" s="522"/>
      <c r="N6" s="483" t="s">
        <v>62</v>
      </c>
      <c r="O6" s="484"/>
      <c r="P6" s="484"/>
      <c r="Q6" s="484"/>
      <c r="R6" s="484"/>
      <c r="S6" s="485"/>
      <c r="T6" s="119"/>
      <c r="U6" s="27"/>
      <c r="V6" s="123"/>
      <c r="W6" s="477" t="s">
        <v>65</v>
      </c>
      <c r="X6" s="116"/>
      <c r="Y6" s="116" t="s">
        <v>173</v>
      </c>
      <c r="Z6" s="116"/>
      <c r="AA6" s="116"/>
      <c r="AB6" s="477" t="s">
        <v>65</v>
      </c>
    </row>
    <row r="7" spans="1:31" s="4" customFormat="1" ht="19.5" customHeight="1">
      <c r="A7" s="517"/>
      <c r="B7" s="116" t="s">
        <v>5</v>
      </c>
      <c r="C7" s="516" t="s">
        <v>156</v>
      </c>
      <c r="D7" s="116" t="s">
        <v>16</v>
      </c>
      <c r="E7" s="116" t="s">
        <v>14</v>
      </c>
      <c r="F7" s="116" t="s">
        <v>18</v>
      </c>
      <c r="G7" s="180" t="s">
        <v>175</v>
      </c>
      <c r="H7" s="198" t="s">
        <v>175</v>
      </c>
      <c r="I7" s="120" t="s">
        <v>76</v>
      </c>
      <c r="J7" s="117" t="s">
        <v>55</v>
      </c>
      <c r="K7" s="117" t="s">
        <v>170</v>
      </c>
      <c r="L7" s="518" t="s">
        <v>47</v>
      </c>
      <c r="M7" s="519"/>
      <c r="N7" s="483" t="s">
        <v>61</v>
      </c>
      <c r="O7" s="484"/>
      <c r="P7" s="485"/>
      <c r="Q7" s="483" t="s">
        <v>63</v>
      </c>
      <c r="R7" s="484"/>
      <c r="S7" s="485"/>
      <c r="T7" s="520" t="s">
        <v>64</v>
      </c>
      <c r="U7" s="521"/>
      <c r="V7" s="519"/>
      <c r="W7" s="478"/>
      <c r="X7" s="117" t="s">
        <v>109</v>
      </c>
      <c r="Y7" s="117" t="s">
        <v>172</v>
      </c>
      <c r="Z7" s="117" t="s">
        <v>4</v>
      </c>
      <c r="AA7" s="117" t="s">
        <v>112</v>
      </c>
      <c r="AB7" s="478"/>
    </row>
    <row r="8" spans="1:31" s="4" customFormat="1" ht="15.75">
      <c r="A8" s="120" t="s">
        <v>50</v>
      </c>
      <c r="B8" s="117" t="s">
        <v>6</v>
      </c>
      <c r="C8" s="517"/>
      <c r="D8" s="117" t="s">
        <v>17</v>
      </c>
      <c r="E8" s="117" t="s">
        <v>15</v>
      </c>
      <c r="F8" s="117" t="s">
        <v>17</v>
      </c>
      <c r="G8" s="181" t="s">
        <v>176</v>
      </c>
      <c r="H8" s="120" t="s">
        <v>205</v>
      </c>
      <c r="I8" s="120" t="s">
        <v>77</v>
      </c>
      <c r="J8" s="117" t="s">
        <v>56</v>
      </c>
      <c r="K8" s="117"/>
      <c r="L8" s="117" t="s">
        <v>57</v>
      </c>
      <c r="M8" s="117" t="s">
        <v>58</v>
      </c>
      <c r="N8" s="117" t="s">
        <v>59</v>
      </c>
      <c r="O8" s="117" t="s">
        <v>60</v>
      </c>
      <c r="P8" s="117" t="s">
        <v>4</v>
      </c>
      <c r="Q8" s="117" t="s">
        <v>59</v>
      </c>
      <c r="R8" s="117" t="s">
        <v>60</v>
      </c>
      <c r="S8" s="117" t="s">
        <v>4</v>
      </c>
      <c r="T8" s="117" t="s">
        <v>59</v>
      </c>
      <c r="U8" s="117" t="s">
        <v>60</v>
      </c>
      <c r="V8" s="117" t="s">
        <v>4</v>
      </c>
      <c r="W8" s="117" t="s">
        <v>66</v>
      </c>
      <c r="X8" s="117" t="s">
        <v>110</v>
      </c>
      <c r="Y8" s="117" t="s">
        <v>174</v>
      </c>
      <c r="Z8" s="117" t="s">
        <v>111</v>
      </c>
      <c r="AA8" s="117" t="s">
        <v>147</v>
      </c>
      <c r="AB8" s="117" t="s">
        <v>66</v>
      </c>
    </row>
    <row r="9" spans="1:31" s="4" customFormat="1" ht="15.75">
      <c r="A9" s="122"/>
      <c r="B9" s="118"/>
      <c r="C9" s="122"/>
      <c r="D9" s="118"/>
      <c r="E9" s="118"/>
      <c r="F9" s="118"/>
      <c r="G9" s="182"/>
      <c r="H9" s="122"/>
      <c r="I9" s="121" t="s">
        <v>51</v>
      </c>
      <c r="J9" s="121" t="s">
        <v>49</v>
      </c>
      <c r="K9" s="121" t="s">
        <v>48</v>
      </c>
      <c r="L9" s="121"/>
      <c r="M9" s="121"/>
      <c r="N9" s="121" t="s">
        <v>78</v>
      </c>
      <c r="O9" s="121" t="s">
        <v>79</v>
      </c>
      <c r="P9" s="121" t="s">
        <v>80</v>
      </c>
      <c r="Q9" s="121" t="s">
        <v>81</v>
      </c>
      <c r="R9" s="121" t="s">
        <v>137</v>
      </c>
      <c r="S9" s="121" t="s">
        <v>82</v>
      </c>
      <c r="T9" s="121" t="s">
        <v>83</v>
      </c>
      <c r="U9" s="28" t="s">
        <v>84</v>
      </c>
      <c r="V9" s="28" t="s">
        <v>85</v>
      </c>
      <c r="W9" s="28" t="s">
        <v>73</v>
      </c>
      <c r="X9" s="28" t="s">
        <v>97</v>
      </c>
      <c r="Y9" s="28" t="s">
        <v>98</v>
      </c>
      <c r="Z9" s="28" t="s">
        <v>144</v>
      </c>
      <c r="AA9" s="28" t="s">
        <v>145</v>
      </c>
      <c r="AB9" s="28" t="s">
        <v>146</v>
      </c>
    </row>
    <row r="10" spans="1:31" ht="23.25">
      <c r="A10" s="5">
        <v>1</v>
      </c>
      <c r="B10" s="145">
        <v>5997</v>
      </c>
      <c r="C10" s="146" t="s">
        <v>89</v>
      </c>
      <c r="D10" s="92">
        <v>1</v>
      </c>
      <c r="E10" s="92"/>
      <c r="F10" s="92"/>
      <c r="G10" s="92"/>
      <c r="H10" s="105"/>
      <c r="I10" s="106">
        <v>120</v>
      </c>
      <c r="J10" s="106">
        <v>1</v>
      </c>
      <c r="K10" s="107" t="s">
        <v>150</v>
      </c>
      <c r="L10" s="108">
        <v>310</v>
      </c>
      <c r="M10" s="108">
        <v>11</v>
      </c>
      <c r="N10" s="108">
        <v>1</v>
      </c>
      <c r="O10" s="108">
        <v>12</v>
      </c>
      <c r="P10" s="177">
        <f t="shared" ref="P10:P14" si="0">SUM(N10:O10)</f>
        <v>13</v>
      </c>
      <c r="Q10" s="108">
        <v>1</v>
      </c>
      <c r="R10" s="108">
        <v>14</v>
      </c>
      <c r="S10" s="177">
        <f>R10+Q10</f>
        <v>15</v>
      </c>
      <c r="T10" s="177">
        <f t="shared" ref="T10:U14" si="1">N10-Q10</f>
        <v>0</v>
      </c>
      <c r="U10" s="177">
        <f t="shared" si="1"/>
        <v>-2</v>
      </c>
      <c r="V10" s="177">
        <f>T10+U10</f>
        <v>-2</v>
      </c>
      <c r="W10" s="185">
        <f>V10/S10*100</f>
        <v>-13.333333333333334</v>
      </c>
      <c r="X10" s="108">
        <v>1</v>
      </c>
      <c r="Y10" s="108"/>
      <c r="Z10" s="177">
        <f>SUM(P10+X10+Y10)</f>
        <v>14</v>
      </c>
      <c r="AA10" s="177">
        <f>SUM(Z10-S10)</f>
        <v>-1</v>
      </c>
      <c r="AB10" s="185">
        <f>AA10/S10*100</f>
        <v>-6.666666666666667</v>
      </c>
      <c r="AC10" s="13"/>
      <c r="AD10" s="13"/>
      <c r="AE10" s="13"/>
    </row>
    <row r="11" spans="1:31" ht="23.25">
      <c r="A11" s="9">
        <v>2</v>
      </c>
      <c r="B11" s="145">
        <v>5797</v>
      </c>
      <c r="C11" s="146" t="s">
        <v>90</v>
      </c>
      <c r="D11" s="94">
        <v>1</v>
      </c>
      <c r="E11" s="94"/>
      <c r="F11" s="94"/>
      <c r="G11" s="94"/>
      <c r="H11" s="94"/>
      <c r="I11" s="106">
        <v>90</v>
      </c>
      <c r="J11" s="106">
        <v>1</v>
      </c>
      <c r="K11" s="107" t="s">
        <v>150</v>
      </c>
      <c r="L11" s="108">
        <v>271</v>
      </c>
      <c r="M11" s="108">
        <v>8</v>
      </c>
      <c r="N11" s="108">
        <v>1</v>
      </c>
      <c r="O11" s="108">
        <v>11</v>
      </c>
      <c r="P11" s="177">
        <f t="shared" si="0"/>
        <v>12</v>
      </c>
      <c r="Q11" s="108">
        <v>1</v>
      </c>
      <c r="R11" s="108">
        <v>11</v>
      </c>
      <c r="S11" s="177">
        <f>R11+Q11</f>
        <v>12</v>
      </c>
      <c r="T11" s="177">
        <f t="shared" si="1"/>
        <v>0</v>
      </c>
      <c r="U11" s="177">
        <f t="shared" si="1"/>
        <v>0</v>
      </c>
      <c r="V11" s="177">
        <f>T11+U11</f>
        <v>0</v>
      </c>
      <c r="W11" s="185">
        <f t="shared" ref="W11:W14" si="2">V11/S11*100</f>
        <v>0</v>
      </c>
      <c r="X11" s="108"/>
      <c r="Y11" s="108">
        <v>1</v>
      </c>
      <c r="Z11" s="177">
        <f t="shared" ref="Z11:Z14" si="3">SUM(P11+X11+Y11)</f>
        <v>13</v>
      </c>
      <c r="AA11" s="177">
        <f t="shared" ref="AA11:AA14" si="4">SUM(Z11-S11)</f>
        <v>1</v>
      </c>
      <c r="AB11" s="185">
        <f t="shared" ref="AB11:AB14" si="5">AA11/S11*100</f>
        <v>8.3333333333333321</v>
      </c>
      <c r="AC11" s="13"/>
      <c r="AD11" s="13"/>
      <c r="AE11" s="13"/>
    </row>
    <row r="12" spans="1:31" ht="23.25">
      <c r="A12" s="20">
        <v>3</v>
      </c>
      <c r="B12" s="145">
        <v>6493</v>
      </c>
      <c r="C12" s="146" t="s">
        <v>91</v>
      </c>
      <c r="D12" s="94">
        <v>1</v>
      </c>
      <c r="E12" s="94"/>
      <c r="F12" s="94"/>
      <c r="G12" s="94"/>
      <c r="H12" s="94"/>
      <c r="I12" s="106">
        <v>50</v>
      </c>
      <c r="J12" s="106">
        <v>2</v>
      </c>
      <c r="K12" s="107" t="s">
        <v>150</v>
      </c>
      <c r="L12" s="108">
        <v>420</v>
      </c>
      <c r="M12" s="108">
        <v>14</v>
      </c>
      <c r="N12" s="108">
        <v>2</v>
      </c>
      <c r="O12" s="108">
        <v>19</v>
      </c>
      <c r="P12" s="177">
        <f t="shared" si="0"/>
        <v>21</v>
      </c>
      <c r="Q12" s="108">
        <v>2</v>
      </c>
      <c r="R12" s="108">
        <v>19</v>
      </c>
      <c r="S12" s="177">
        <f t="shared" ref="S12:S14" si="6">R12+Q12</f>
        <v>21</v>
      </c>
      <c r="T12" s="177">
        <f t="shared" si="1"/>
        <v>0</v>
      </c>
      <c r="U12" s="177">
        <f t="shared" si="1"/>
        <v>0</v>
      </c>
      <c r="V12" s="177">
        <f>T12+U12</f>
        <v>0</v>
      </c>
      <c r="W12" s="185">
        <f t="shared" si="2"/>
        <v>0</v>
      </c>
      <c r="X12" s="108">
        <v>1</v>
      </c>
      <c r="Y12" s="108"/>
      <c r="Z12" s="177">
        <f t="shared" si="3"/>
        <v>22</v>
      </c>
      <c r="AA12" s="177">
        <f t="shared" si="4"/>
        <v>1</v>
      </c>
      <c r="AB12" s="185">
        <f t="shared" si="5"/>
        <v>4.7619047619047619</v>
      </c>
      <c r="AC12" s="13"/>
      <c r="AD12" s="13"/>
      <c r="AE12" s="13"/>
    </row>
    <row r="13" spans="1:31" ht="23.25">
      <c r="A13" s="9">
        <v>4</v>
      </c>
      <c r="B13" s="145">
        <v>79197</v>
      </c>
      <c r="C13" s="146" t="s">
        <v>93</v>
      </c>
      <c r="D13" s="97">
        <v>1</v>
      </c>
      <c r="E13" s="94"/>
      <c r="F13" s="94"/>
      <c r="G13" s="94"/>
      <c r="H13" s="94"/>
      <c r="I13" s="106">
        <v>15</v>
      </c>
      <c r="J13" s="106">
        <v>3</v>
      </c>
      <c r="K13" s="107" t="s">
        <v>150</v>
      </c>
      <c r="L13" s="108">
        <v>326</v>
      </c>
      <c r="M13" s="108">
        <v>10</v>
      </c>
      <c r="N13" s="108">
        <v>2</v>
      </c>
      <c r="O13" s="108">
        <v>14</v>
      </c>
      <c r="P13" s="177">
        <f t="shared" si="0"/>
        <v>16</v>
      </c>
      <c r="Q13" s="108">
        <v>1</v>
      </c>
      <c r="R13" s="108">
        <v>14</v>
      </c>
      <c r="S13" s="177">
        <f t="shared" si="6"/>
        <v>15</v>
      </c>
      <c r="T13" s="177">
        <f t="shared" si="1"/>
        <v>1</v>
      </c>
      <c r="U13" s="177">
        <f t="shared" si="1"/>
        <v>0</v>
      </c>
      <c r="V13" s="177">
        <f>T13+U13</f>
        <v>1</v>
      </c>
      <c r="W13" s="185">
        <f t="shared" si="2"/>
        <v>6.666666666666667</v>
      </c>
      <c r="X13" s="108">
        <v>1</v>
      </c>
      <c r="Y13" s="108">
        <v>1</v>
      </c>
      <c r="Z13" s="177">
        <f t="shared" si="3"/>
        <v>18</v>
      </c>
      <c r="AA13" s="177">
        <f t="shared" si="4"/>
        <v>3</v>
      </c>
      <c r="AB13" s="185">
        <f t="shared" si="5"/>
        <v>20</v>
      </c>
      <c r="AC13" s="13"/>
      <c r="AD13" s="13"/>
      <c r="AE13" s="13"/>
    </row>
    <row r="14" spans="1:31" ht="23.25">
      <c r="A14" s="15">
        <v>5</v>
      </c>
      <c r="B14" s="161">
        <v>6601</v>
      </c>
      <c r="C14" s="162" t="s">
        <v>94</v>
      </c>
      <c r="D14" s="100">
        <v>1</v>
      </c>
      <c r="E14" s="98"/>
      <c r="F14" s="98"/>
      <c r="G14" s="98"/>
      <c r="H14" s="98"/>
      <c r="I14" s="163">
        <v>30</v>
      </c>
      <c r="J14" s="163">
        <v>1</v>
      </c>
      <c r="K14" s="164" t="s">
        <v>150</v>
      </c>
      <c r="L14" s="165">
        <v>415</v>
      </c>
      <c r="M14" s="165">
        <v>14</v>
      </c>
      <c r="N14" s="165">
        <v>2</v>
      </c>
      <c r="O14" s="165">
        <v>19</v>
      </c>
      <c r="P14" s="178">
        <f t="shared" si="0"/>
        <v>21</v>
      </c>
      <c r="Q14" s="165">
        <v>2</v>
      </c>
      <c r="R14" s="165">
        <v>19</v>
      </c>
      <c r="S14" s="178">
        <f t="shared" si="6"/>
        <v>21</v>
      </c>
      <c r="T14" s="178">
        <f t="shared" si="1"/>
        <v>0</v>
      </c>
      <c r="U14" s="178">
        <f t="shared" si="1"/>
        <v>0</v>
      </c>
      <c r="V14" s="178">
        <f t="shared" ref="V14" si="7">T14+U14</f>
        <v>0</v>
      </c>
      <c r="W14" s="186">
        <f t="shared" si="2"/>
        <v>0</v>
      </c>
      <c r="X14" s="187"/>
      <c r="Y14" s="178">
        <v>1</v>
      </c>
      <c r="Z14" s="178">
        <f t="shared" si="3"/>
        <v>22</v>
      </c>
      <c r="AA14" s="178">
        <f t="shared" si="4"/>
        <v>1</v>
      </c>
      <c r="AB14" s="186">
        <f t="shared" si="5"/>
        <v>4.7619047619047619</v>
      </c>
      <c r="AC14" s="13"/>
      <c r="AD14" s="13"/>
      <c r="AE14" s="13"/>
    </row>
    <row r="15" spans="1:31" ht="9.75" customHeight="1">
      <c r="A15" s="125"/>
      <c r="B15" s="166"/>
      <c r="C15" s="167"/>
      <c r="D15" s="127"/>
      <c r="E15" s="126"/>
      <c r="F15" s="126"/>
      <c r="G15" s="179"/>
      <c r="H15" s="126"/>
      <c r="I15" s="168"/>
      <c r="J15" s="168"/>
      <c r="K15" s="169"/>
      <c r="L15" s="170"/>
      <c r="M15" s="170"/>
      <c r="N15" s="170"/>
      <c r="O15" s="170"/>
      <c r="P15" s="171"/>
      <c r="Q15" s="170"/>
      <c r="R15" s="170"/>
      <c r="S15" s="171"/>
      <c r="T15" s="171"/>
      <c r="U15" s="171"/>
      <c r="V15" s="171"/>
      <c r="W15" s="172"/>
      <c r="X15" s="173"/>
      <c r="Y15" s="171"/>
      <c r="Z15" s="171"/>
      <c r="AA15" s="171"/>
      <c r="AB15" s="172"/>
      <c r="AC15" s="174"/>
      <c r="AD15" s="13"/>
      <c r="AE15" s="13"/>
    </row>
    <row r="16" spans="1:31" ht="21">
      <c r="A16" s="86" t="s">
        <v>204</v>
      </c>
      <c r="B16" s="69"/>
      <c r="C16" s="69"/>
      <c r="D16" s="183"/>
      <c r="E16" s="183"/>
      <c r="F16" s="183"/>
      <c r="G16" s="183"/>
      <c r="H16" s="183"/>
      <c r="I16" s="183"/>
      <c r="J16" s="183"/>
      <c r="L16" s="110"/>
      <c r="M16" s="110"/>
      <c r="N16" s="110"/>
      <c r="O16" s="110"/>
      <c r="P16" s="110"/>
      <c r="U16" s="2"/>
      <c r="V16" s="2"/>
      <c r="W16" s="2"/>
      <c r="AB16" s="2"/>
    </row>
    <row r="17" spans="1:90">
      <c r="A17" s="29" t="s">
        <v>178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30"/>
      <c r="AW17" s="24"/>
      <c r="AX17" s="24"/>
      <c r="AY17" s="24"/>
      <c r="AZ17" s="24"/>
      <c r="BA17" s="24"/>
      <c r="BB17" s="30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</row>
    <row r="18" spans="1:90">
      <c r="A18" s="32" t="s">
        <v>51</v>
      </c>
      <c r="B18" s="24" t="s">
        <v>68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30"/>
      <c r="AW18" s="24"/>
      <c r="AX18" s="24"/>
      <c r="AY18" s="24"/>
      <c r="AZ18" s="24"/>
      <c r="BA18" s="24"/>
      <c r="BB18" s="30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</row>
    <row r="19" spans="1:90">
      <c r="A19" s="32" t="s">
        <v>49</v>
      </c>
      <c r="B19" s="24" t="s">
        <v>69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30"/>
      <c r="AW19" s="24"/>
      <c r="AX19" s="24"/>
      <c r="AY19" s="24"/>
      <c r="AZ19" s="24"/>
      <c r="BA19" s="24"/>
      <c r="BB19" s="30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</row>
    <row r="20" spans="1:90">
      <c r="A20" s="33"/>
      <c r="B20" s="512" t="s">
        <v>99</v>
      </c>
      <c r="C20" s="512"/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  <c r="W20" s="512"/>
      <c r="X20" s="31"/>
      <c r="Y20" s="31"/>
      <c r="Z20" s="24"/>
      <c r="AB20" s="2"/>
      <c r="AL20" s="24"/>
      <c r="AM20" s="24"/>
      <c r="AN20" s="24"/>
      <c r="AO20" s="24"/>
      <c r="AP20" s="24"/>
      <c r="AS20" s="24"/>
      <c r="AT20" s="24"/>
      <c r="AU20" s="24"/>
      <c r="AV20" s="30"/>
      <c r="AW20" s="24"/>
      <c r="AX20" s="24"/>
      <c r="AY20" s="24"/>
      <c r="AZ20" s="24"/>
      <c r="BA20" s="24"/>
      <c r="BB20" s="30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</row>
    <row r="21" spans="1:90">
      <c r="A21" s="32" t="s">
        <v>48</v>
      </c>
      <c r="B21" s="24" t="s">
        <v>192</v>
      </c>
      <c r="C21" s="24"/>
      <c r="D21" s="24"/>
      <c r="E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30"/>
      <c r="AW21" s="24"/>
      <c r="AX21" s="24"/>
      <c r="AY21" s="24"/>
      <c r="AZ21" s="24"/>
      <c r="BA21" s="24"/>
      <c r="BB21" s="30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</row>
    <row r="22" spans="1:90">
      <c r="A22" s="33"/>
      <c r="B22" s="24" t="s">
        <v>100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30"/>
      <c r="AM22" s="24"/>
      <c r="AN22" s="24"/>
      <c r="AO22" s="24"/>
      <c r="AP22" s="24"/>
      <c r="AQ22" s="24"/>
      <c r="AR22" s="24"/>
      <c r="AS22" s="24"/>
      <c r="AT22" s="24"/>
      <c r="AU22" s="24"/>
      <c r="AV22" s="30"/>
      <c r="AW22" s="24"/>
      <c r="AX22" s="24"/>
      <c r="AY22" s="24"/>
      <c r="AZ22" s="24"/>
      <c r="BA22" s="24"/>
      <c r="BB22" s="30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</row>
    <row r="23" spans="1:90">
      <c r="A23" s="32" t="s">
        <v>47</v>
      </c>
      <c r="B23" s="24" t="s">
        <v>177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30"/>
      <c r="AM23" s="24"/>
      <c r="AN23" s="24"/>
      <c r="AO23" s="24"/>
      <c r="AP23" s="24"/>
      <c r="AQ23" s="24"/>
      <c r="AR23" s="24"/>
      <c r="AS23" s="24"/>
      <c r="AT23" s="24"/>
      <c r="AU23" s="24"/>
      <c r="AV23" s="30"/>
      <c r="AW23" s="24"/>
      <c r="AX23" s="24"/>
      <c r="AY23" s="24"/>
      <c r="AZ23" s="24"/>
      <c r="BA23" s="24"/>
      <c r="BB23" s="30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</row>
    <row r="24" spans="1:90">
      <c r="A24" s="175" t="s">
        <v>70</v>
      </c>
      <c r="B24" s="31" t="s">
        <v>199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30"/>
      <c r="AU24" s="24"/>
      <c r="AV24" s="24"/>
      <c r="AW24" s="24"/>
      <c r="AX24" s="24"/>
      <c r="AY24" s="24"/>
      <c r="AZ24" s="30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</row>
    <row r="25" spans="1:90">
      <c r="A25" s="113" t="s">
        <v>71</v>
      </c>
      <c r="B25" s="31" t="s">
        <v>101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</row>
    <row r="26" spans="1:90">
      <c r="A26" s="113" t="s">
        <v>72</v>
      </c>
      <c r="B26" s="31" t="s">
        <v>102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</row>
    <row r="27" spans="1:90" ht="21" customHeight="1">
      <c r="A27" s="32" t="s">
        <v>73</v>
      </c>
      <c r="B27" s="24" t="s">
        <v>74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"/>
      <c r="N27" s="2"/>
      <c r="O27" s="2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</row>
    <row r="28" spans="1:90">
      <c r="A28" s="32" t="s">
        <v>97</v>
      </c>
      <c r="B28" s="476" t="s">
        <v>193</v>
      </c>
      <c r="C28" s="476"/>
    </row>
    <row r="29" spans="1:90">
      <c r="A29" s="32" t="s">
        <v>98</v>
      </c>
      <c r="B29" s="24" t="s">
        <v>194</v>
      </c>
      <c r="C29" s="24"/>
    </row>
    <row r="30" spans="1:90">
      <c r="A30" s="32" t="s">
        <v>144</v>
      </c>
      <c r="B30" s="476" t="s">
        <v>195</v>
      </c>
      <c r="C30" s="476"/>
      <c r="D30" s="476"/>
      <c r="E30" s="476"/>
      <c r="F30" s="476"/>
      <c r="G30" s="476"/>
      <c r="H30" s="476"/>
      <c r="I30" s="476"/>
      <c r="J30" s="476"/>
      <c r="K30" s="476"/>
    </row>
    <row r="31" spans="1:90">
      <c r="A31" s="32" t="s">
        <v>145</v>
      </c>
      <c r="B31" s="476" t="s">
        <v>196</v>
      </c>
      <c r="C31" s="476"/>
      <c r="D31" s="476"/>
      <c r="E31" s="476"/>
      <c r="F31" s="476"/>
      <c r="G31" s="476"/>
      <c r="H31" s="476"/>
      <c r="I31" s="476"/>
      <c r="J31" s="476"/>
      <c r="K31" s="476"/>
    </row>
    <row r="32" spans="1:90">
      <c r="A32" s="32" t="s">
        <v>146</v>
      </c>
      <c r="B32" s="476" t="s">
        <v>197</v>
      </c>
      <c r="C32" s="476"/>
      <c r="D32" s="476"/>
      <c r="E32" s="476"/>
      <c r="F32" s="476"/>
      <c r="G32" s="476"/>
      <c r="H32" s="476"/>
      <c r="I32" s="476"/>
      <c r="J32" s="476"/>
      <c r="K32" s="476"/>
    </row>
    <row r="69" spans="24:26">
      <c r="X69" s="13"/>
      <c r="Y69" s="13"/>
      <c r="Z69" s="13"/>
    </row>
    <row r="70" spans="24:26">
      <c r="X70" s="13"/>
      <c r="Y70" s="12"/>
      <c r="Z70" s="13"/>
    </row>
    <row r="71" spans="24:26">
      <c r="X71" s="13"/>
      <c r="Y71" s="12"/>
      <c r="Z71" s="13"/>
    </row>
    <row r="72" spans="24:26">
      <c r="X72" s="13"/>
      <c r="Y72" s="12"/>
      <c r="Z72" s="13"/>
    </row>
    <row r="73" spans="24:26">
      <c r="X73" s="13"/>
      <c r="Y73" s="8"/>
      <c r="Z73" s="13"/>
    </row>
    <row r="74" spans="24:26">
      <c r="X74" s="13"/>
      <c r="Y74" s="8"/>
      <c r="Z74" s="13"/>
    </row>
    <row r="75" spans="24:26">
      <c r="X75" s="13"/>
      <c r="Y75" s="8"/>
      <c r="Z75" s="13"/>
    </row>
    <row r="76" spans="24:26">
      <c r="X76" s="13"/>
      <c r="Y76" s="8"/>
      <c r="Z76" s="13"/>
    </row>
    <row r="77" spans="24:26">
      <c r="X77" s="13"/>
      <c r="Y77" s="8"/>
      <c r="Z77" s="13"/>
    </row>
    <row r="78" spans="24:26">
      <c r="X78" s="13"/>
      <c r="Y78" s="8"/>
      <c r="Z78" s="13"/>
    </row>
    <row r="79" spans="24:26">
      <c r="X79" s="13"/>
      <c r="Y79" s="25"/>
      <c r="Z79" s="13"/>
    </row>
    <row r="80" spans="24:26">
      <c r="X80" s="13"/>
      <c r="Y80" s="13"/>
      <c r="Z80" s="13"/>
    </row>
    <row r="81" spans="24:26">
      <c r="X81" s="13"/>
      <c r="Y81" s="13"/>
      <c r="Z81" s="13"/>
    </row>
    <row r="82" spans="24:26">
      <c r="X82" s="13"/>
      <c r="Y82" s="13"/>
      <c r="Z82" s="13"/>
    </row>
  </sheetData>
  <mergeCells count="22">
    <mergeCell ref="L1:M1"/>
    <mergeCell ref="Y1:AB1"/>
    <mergeCell ref="A3:AB3"/>
    <mergeCell ref="A4:AB4"/>
    <mergeCell ref="W6:W7"/>
    <mergeCell ref="AB6:AB7"/>
    <mergeCell ref="C7:C8"/>
    <mergeCell ref="L7:M7"/>
    <mergeCell ref="N7:P7"/>
    <mergeCell ref="Q7:S7"/>
    <mergeCell ref="T7:V7"/>
    <mergeCell ref="A6:A7"/>
    <mergeCell ref="B6:C6"/>
    <mergeCell ref="D6:H6"/>
    <mergeCell ref="L6:M6"/>
    <mergeCell ref="N6:S6"/>
    <mergeCell ref="A2:AB2"/>
    <mergeCell ref="B32:K32"/>
    <mergeCell ref="B20:W20"/>
    <mergeCell ref="B28:C28"/>
    <mergeCell ref="B30:K30"/>
    <mergeCell ref="B31:K31"/>
  </mergeCells>
  <printOptions horizontalCentered="1"/>
  <pageMargins left="0" right="0" top="0.31496062992125984" bottom="0" header="0" footer="0"/>
  <pageSetup paperSize="9" scale="95" orientation="landscape" r:id="rId1"/>
  <headerFooter alignWithMargins="0">
    <oddFooter>หน้าที่ &amp;P</oddFooter>
  </headerFooter>
  <colBreaks count="1" manualBreakCount="1">
    <brk id="2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topLeftCell="A27" workbookViewId="0">
      <selection sqref="A1:A35"/>
    </sheetView>
  </sheetViews>
  <sheetFormatPr defaultRowHeight="21"/>
  <cols>
    <col min="1" max="1" width="108.140625" style="36" customWidth="1"/>
    <col min="2" max="16384" width="9.140625" style="36"/>
  </cols>
  <sheetData>
    <row r="1" spans="1:1">
      <c r="A1" s="184" t="s">
        <v>213</v>
      </c>
    </row>
    <row r="3" spans="1:1">
      <c r="A3" s="56" t="s">
        <v>44</v>
      </c>
    </row>
    <row r="4" spans="1:1">
      <c r="A4" s="56" t="s">
        <v>202</v>
      </c>
    </row>
    <row r="5" spans="1:1">
      <c r="A5" s="56" t="str">
        <f>'คปร.1 (ครู)'!A3:G3</f>
        <v>สำนักงานเขตพื้นที่การศึกษาประถมศึกษาพัทลุง  เขต 2</v>
      </c>
    </row>
    <row r="7" spans="1:1" ht="33.75" customHeight="1">
      <c r="A7" s="391" t="s">
        <v>45</v>
      </c>
    </row>
    <row r="8" spans="1:1">
      <c r="A8" s="135"/>
    </row>
    <row r="9" spans="1:1">
      <c r="A9" s="85" t="s">
        <v>540</v>
      </c>
    </row>
    <row r="10" spans="1:1">
      <c r="A10" s="37"/>
    </row>
    <row r="11" spans="1:1">
      <c r="A11" s="73" t="s">
        <v>543</v>
      </c>
    </row>
    <row r="12" spans="1:1">
      <c r="A12" s="73" t="s">
        <v>544</v>
      </c>
    </row>
    <row r="13" spans="1:1">
      <c r="A13" s="73" t="s">
        <v>541</v>
      </c>
    </row>
    <row r="14" spans="1:1">
      <c r="A14" s="37" t="s">
        <v>553</v>
      </c>
    </row>
    <row r="15" spans="1:1">
      <c r="A15" s="37" t="s">
        <v>542</v>
      </c>
    </row>
    <row r="16" spans="1:1">
      <c r="A16" s="37"/>
    </row>
    <row r="17" spans="1:1">
      <c r="A17" s="37"/>
    </row>
    <row r="18" spans="1:1">
      <c r="A18" s="37"/>
    </row>
    <row r="19" spans="1:1">
      <c r="A19" s="37"/>
    </row>
    <row r="20" spans="1:1">
      <c r="A20" s="37"/>
    </row>
    <row r="21" spans="1:1">
      <c r="A21" s="37"/>
    </row>
    <row r="22" spans="1:1">
      <c r="A22" s="37"/>
    </row>
    <row r="23" spans="1:1">
      <c r="A23" s="37"/>
    </row>
    <row r="24" spans="1:1">
      <c r="A24" s="37"/>
    </row>
    <row r="25" spans="1:1">
      <c r="A25" s="37"/>
    </row>
    <row r="26" spans="1:1">
      <c r="A26" s="83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A25"/>
  <sheetViews>
    <sheetView workbookViewId="0">
      <selection activeCell="I17" sqref="I17"/>
    </sheetView>
  </sheetViews>
  <sheetFormatPr defaultRowHeight="21"/>
  <cols>
    <col min="1" max="1" width="98.5703125" style="36" customWidth="1"/>
    <col min="2" max="16384" width="9.140625" style="36"/>
  </cols>
  <sheetData>
    <row r="1" spans="1:1">
      <c r="A1" s="81" t="s">
        <v>149</v>
      </c>
    </row>
    <row r="2" spans="1:1" ht="19.5" customHeight="1">
      <c r="A2" s="238" t="s">
        <v>237</v>
      </c>
    </row>
    <row r="3" spans="1:1">
      <c r="A3" s="87" t="s">
        <v>44</v>
      </c>
    </row>
    <row r="4" spans="1:1">
      <c r="A4" s="87" t="s">
        <v>202</v>
      </c>
    </row>
    <row r="5" spans="1:1">
      <c r="A5" s="87" t="s">
        <v>139</v>
      </c>
    </row>
    <row r="6" spans="1:1" ht="12.75" customHeight="1"/>
    <row r="7" spans="1:1" ht="33.75" customHeight="1">
      <c r="A7" s="82" t="s">
        <v>45</v>
      </c>
    </row>
    <row r="8" spans="1:1">
      <c r="A8" s="84"/>
    </row>
    <row r="9" spans="1:1">
      <c r="A9" s="84"/>
    </row>
    <row r="10" spans="1:1">
      <c r="A10" s="84"/>
    </row>
    <row r="11" spans="1:1">
      <c r="A11" s="84"/>
    </row>
    <row r="12" spans="1:1">
      <c r="A12" s="84"/>
    </row>
    <row r="13" spans="1:1">
      <c r="A13" s="84"/>
    </row>
    <row r="14" spans="1:1">
      <c r="A14" s="84"/>
    </row>
    <row r="15" spans="1:1">
      <c r="A15" s="84"/>
    </row>
    <row r="16" spans="1:1">
      <c r="A16" s="84"/>
    </row>
    <row r="17" spans="1:1">
      <c r="A17" s="84"/>
    </row>
    <row r="18" spans="1:1">
      <c r="A18" s="84"/>
    </row>
    <row r="19" spans="1:1">
      <c r="A19" s="85"/>
    </row>
    <row r="20" spans="1:1">
      <c r="A20" s="109"/>
    </row>
    <row r="21" spans="1:1">
      <c r="A21" s="109"/>
    </row>
    <row r="22" spans="1:1">
      <c r="A22" s="109"/>
    </row>
    <row r="23" spans="1:1">
      <c r="A23" s="109"/>
    </row>
    <row r="24" spans="1:1">
      <c r="A24" s="37"/>
    </row>
    <row r="25" spans="1:1">
      <c r="A25" s="8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9</vt:i4>
      </vt:variant>
    </vt:vector>
  </HeadingPairs>
  <TitlesOfParts>
    <vt:vector size="24" baseType="lpstr">
      <vt:lpstr>คปร.1 (ครู)</vt:lpstr>
      <vt:lpstr>คปร.1 (ครู) ตัวอย่าง</vt:lpstr>
      <vt:lpstr>คปร.1.1วิชา </vt:lpstr>
      <vt:lpstr>คปร.1.1วิชา  ตัวอย่าง</vt:lpstr>
      <vt:lpstr>คปร.1.1วิชา  สศศ</vt:lpstr>
      <vt:lpstr> คปร.1.2ปริมาณงาน </vt:lpstr>
      <vt:lpstr> คปร.1.2ปริมาณงานตัวอย่าง</vt:lpstr>
      <vt:lpstr>คปร.2</vt:lpstr>
      <vt:lpstr>คปร.2 (ครู) ตัวอย่าง</vt:lpstr>
      <vt:lpstr>คปร.5(ครู)</vt:lpstr>
      <vt:lpstr>คปร.5ตัวอย่าง</vt:lpstr>
      <vt:lpstr>สพฐ.1</vt:lpstr>
      <vt:lpstr>สพฐ.1 ตัวอย่าง</vt:lpstr>
      <vt:lpstr>totalรวม</vt:lpstr>
      <vt:lpstr>Sheet2</vt:lpstr>
      <vt:lpstr>totalรวม!Print_Area</vt:lpstr>
      <vt:lpstr>' คปร.1.2ปริมาณงาน '!Print_Titles</vt:lpstr>
      <vt:lpstr>' คปร.1.2ปริมาณงานตัวอย่าง'!Print_Titles</vt:lpstr>
      <vt:lpstr>totalรวม!Print_Titles</vt:lpstr>
      <vt:lpstr>'คปร.1 (ครู)'!Print_Titles</vt:lpstr>
      <vt:lpstr>'คปร.1 (ครู) ตัวอย่าง'!Print_Titles</vt:lpstr>
      <vt:lpstr>'คปร.1.1วิชา '!Print_Titles</vt:lpstr>
      <vt:lpstr>'คปร.1.1วิชา  ตัวอย่าง'!Print_Titles</vt:lpstr>
      <vt:lpstr>'คปร.1.1วิชา  สศศ'!Print_Titles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Asus</cp:lastModifiedBy>
  <cp:lastPrinted>2014-10-29T03:54:38Z</cp:lastPrinted>
  <dcterms:created xsi:type="dcterms:W3CDTF">2001-12-31T18:32:27Z</dcterms:created>
  <dcterms:modified xsi:type="dcterms:W3CDTF">2014-10-29T03:55:44Z</dcterms:modified>
</cp:coreProperties>
</file>