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8625" firstSheet="2" activeTab="2"/>
  </bookViews>
  <sheets>
    <sheet name="ขีดจำกัดล่าง ปี 56" sheetId="5" r:id="rId1"/>
    <sheet name="คำนวณ" sheetId="6" r:id="rId2"/>
    <sheet name="บ้านโหล๊ะหาร" sheetId="12" r:id="rId3"/>
    <sheet name="สรุป" sheetId="8" r:id="rId4"/>
  </sheets>
  <definedNames>
    <definedName name="_xlnm.Print_Area" localSheetId="0">'ขีดจำกัดล่าง ปี 56'!$A$1:$G$30</definedName>
  </definedNames>
  <calcPr calcId="124519"/>
</workbook>
</file>

<file path=xl/calcChain.xml><?xml version="1.0" encoding="utf-8"?>
<calcChain xmlns="http://schemas.openxmlformats.org/spreadsheetml/2006/main">
  <c r="D6" i="8"/>
  <c r="E6"/>
  <c r="F6"/>
  <c r="G6"/>
  <c r="H6"/>
  <c r="I6"/>
  <c r="J6"/>
  <c r="K6"/>
  <c r="C15" i="12"/>
  <c r="B15"/>
  <c r="D15" s="1"/>
  <c r="D14"/>
  <c r="D13"/>
  <c r="D12"/>
  <c r="D11"/>
  <c r="D10"/>
  <c r="D9"/>
  <c r="D8"/>
  <c r="D7"/>
  <c r="L8" i="8"/>
  <c r="L7"/>
  <c r="D15" i="6"/>
  <c r="C15"/>
  <c r="B15"/>
  <c r="D8"/>
  <c r="D9"/>
  <c r="D10"/>
  <c r="D11"/>
  <c r="D12"/>
  <c r="D13"/>
  <c r="D14"/>
  <c r="D7"/>
  <c r="E18" i="5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17"/>
  <c r="F17"/>
  <c r="G17"/>
  <c r="E7"/>
  <c r="F7"/>
  <c r="G7"/>
  <c r="E8"/>
  <c r="F8"/>
  <c r="G8"/>
  <c r="E9"/>
  <c r="F9"/>
  <c r="G9"/>
  <c r="E10"/>
  <c r="F10"/>
  <c r="G10"/>
  <c r="E11"/>
  <c r="F11"/>
  <c r="G11"/>
  <c r="E12"/>
  <c r="F12"/>
  <c r="G12"/>
  <c r="E6"/>
  <c r="F6"/>
  <c r="G6"/>
  <c r="E5"/>
  <c r="F5"/>
  <c r="G5"/>
  <c r="L6" i="8" l="1"/>
</calcChain>
</file>

<file path=xl/sharedStrings.xml><?xml version="1.0" encoding="utf-8"?>
<sst xmlns="http://schemas.openxmlformats.org/spreadsheetml/2006/main" count="122" uniqueCount="71">
  <si>
    <t>วิชา</t>
  </si>
  <si>
    <t>X</t>
  </si>
  <si>
    <t>SD</t>
  </si>
  <si>
    <t>n</t>
  </si>
  <si>
    <t>ศิลปะ</t>
  </si>
  <si>
    <t>อังกฤษ</t>
  </si>
  <si>
    <t>ขีดจำกัดล่าง</t>
  </si>
  <si>
    <t>√n</t>
  </si>
  <si>
    <t>ภาษาไทย</t>
  </si>
  <si>
    <t>คณิตศาสตร์</t>
  </si>
  <si>
    <t>วิทยาศาสตร์</t>
  </si>
  <si>
    <t>สังคมศึกษาฯ</t>
  </si>
  <si>
    <t>การงานฯ</t>
  </si>
  <si>
    <t>สุขศึกษา</t>
  </si>
  <si>
    <t xml:space="preserve">ค่าขีดจำกัดล่าง คำนวนจาก </t>
  </si>
  <si>
    <t>หมายเหตุ</t>
  </si>
  <si>
    <t>ผลการทดสอบระดับชาติ O-NET  ชั้น ป. 6 ปีการศึกษา 2556</t>
  </si>
  <si>
    <t>ผลการทดสอบระดับชาติ O-NET  ชั้น ม.3  ปีการศึกษา 2556</t>
  </si>
  <si>
    <t>ศน.จรุวรรณ ชูขาว  08-1738-6713</t>
  </si>
  <si>
    <t>กลุ่มงานวัดและประเมินผล สพป.พัทลุง เขต 2</t>
  </si>
  <si>
    <t>2.58*S.D./√n</t>
  </si>
  <si>
    <t>คะแนนขีดจำกัดล่าง ระดับเขตพื้นที่ สพป.พัทลุง เขต 2</t>
  </si>
  <si>
    <t>สูตรการคำนวณค่าคะแนนขีดจำกัดล่าง ใช้ข้อมูลการสอบระดับเขตพื้นที่การศึกษา</t>
  </si>
  <si>
    <t>การคำนวณ</t>
  </si>
  <si>
    <t>ปีการศึกษา 2556</t>
  </si>
  <si>
    <t>จำนวนนักเรียน</t>
  </si>
  <si>
    <t>ที่ได้คะแนน</t>
  </si>
  <si>
    <t>เท่ากับ,น้อยกว่า</t>
  </si>
  <si>
    <t>จำนวน</t>
  </si>
  <si>
    <t>ที่เข้าสอบ</t>
  </si>
  <si>
    <t>นักเรียน</t>
  </si>
  <si>
    <t>คิดเป็น</t>
  </si>
  <si>
    <t>ร้อยละ</t>
  </si>
  <si>
    <t>คะแนนเฉลี่ยรวม</t>
  </si>
  <si>
    <t>เกณฑ์การตัดสิน</t>
  </si>
  <si>
    <t>80.00-100.00</t>
  </si>
  <si>
    <t>ปรับปรุงเร่งด่วน</t>
  </si>
  <si>
    <t>60.00-79.99</t>
  </si>
  <si>
    <t>ปรับปรุง</t>
  </si>
  <si>
    <t>40.00-59.99</t>
  </si>
  <si>
    <t>พอใช้</t>
  </si>
  <si>
    <t>20.00-39.99</t>
  </si>
  <si>
    <t>ดี</t>
  </si>
  <si>
    <t>0.00  -19.99</t>
  </si>
  <si>
    <t>ดีมาก</t>
  </si>
  <si>
    <t>ภาษาไทย (61)</t>
  </si>
  <si>
    <t>คณิตศาสตร์  (64)</t>
  </si>
  <si>
    <t>วิทยาศาสตร์  (65)</t>
  </si>
  <si>
    <t>สังคมศึกษาฯ (62)</t>
  </si>
  <si>
    <t>สุขศึกษา  (66)</t>
  </si>
  <si>
    <t>ศิลปะ (67)</t>
  </si>
  <si>
    <t>การงานฯ  (68)</t>
  </si>
  <si>
    <t>อังกฤษ  (63)</t>
  </si>
  <si>
    <t>ที่</t>
  </si>
  <si>
    <t>โรงเรียน</t>
  </si>
  <si>
    <t>นร.เข้าสอบ</t>
  </si>
  <si>
    <t>ไทย (61)</t>
  </si>
  <si>
    <t>สังคม (62)</t>
  </si>
  <si>
    <t>อังกฤษ (63)</t>
  </si>
  <si>
    <t>คณิต (64)</t>
  </si>
  <si>
    <t>วิทย์ (65)</t>
  </si>
  <si>
    <t>สุขศึกษา(66)</t>
  </si>
  <si>
    <t>การงาน(68)</t>
  </si>
  <si>
    <t>ระดับเครือข่าย</t>
  </si>
  <si>
    <t>ระดับเขตพื้นที่</t>
  </si>
  <si>
    <t>ระดับประเทศ</t>
  </si>
  <si>
    <t>คะแนนเฉลี่ยร้อยละขีดจำกัดล่าง ระดับเขตพื้นที่</t>
  </si>
  <si>
    <t>สรุปเฉลี่ย</t>
  </si>
  <si>
    <t>เครือข่ายทุ่งธงทอง  อำเภอป่าบอน   สังกัดสำนักงานเขตพื้นที่การศึกษาประถมศึกษาพัทลุง เขต 2</t>
  </si>
  <si>
    <t>รายงานกลุ่มสี 5 สี จากผลการทดสอบระดับชาติขั้นพื้นฐาน (O-NET)  มัธยมศึกษาปีที่ 3  ปีการศึกษา 2556</t>
  </si>
  <si>
    <t>บ้านโหล๊ะหาร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</si>
</sst>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"/>
    <numFmt numFmtId="188" formatCode="00"/>
    <numFmt numFmtId="189" formatCode="_-* #,##0_-;\-* #,##0_-;_-* &quot;-&quot;??_-;_-@_-"/>
  </numFmts>
  <fonts count="18">
    <font>
      <sz val="11"/>
      <color indexed="8"/>
      <name val="Tahoma"/>
      <family val="2"/>
      <charset val="222"/>
    </font>
    <font>
      <sz val="14"/>
      <color indexed="8"/>
      <name val="BrowalliaUPC"/>
      <family val="2"/>
      <charset val="22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6"/>
      <name val="Angsana New"/>
      <family val="1"/>
    </font>
    <font>
      <b/>
      <sz val="16"/>
      <name val="Angsana New"/>
      <family val="1"/>
    </font>
    <font>
      <u/>
      <sz val="16"/>
      <name val="Angsana New"/>
      <family val="1"/>
    </font>
    <font>
      <sz val="18"/>
      <color indexed="8"/>
      <name val="Angsana New"/>
      <family val="1"/>
    </font>
    <font>
      <sz val="18"/>
      <name val="Angsana New"/>
      <family val="1"/>
    </font>
    <font>
      <sz val="14"/>
      <color indexed="8"/>
      <name val="Angsana New"/>
      <family val="1"/>
    </font>
    <font>
      <sz val="16"/>
      <color indexed="8"/>
      <name val="Angsana New"/>
      <family val="1"/>
    </font>
    <font>
      <b/>
      <sz val="18"/>
      <color indexed="8"/>
      <name val="Angsana New"/>
      <family val="1"/>
    </font>
    <font>
      <sz val="11"/>
      <color rgb="FF9C0006"/>
      <name val="Tahoma"/>
      <family val="2"/>
      <charset val="222"/>
      <scheme val="minor"/>
    </font>
    <font>
      <b/>
      <sz val="18"/>
      <color theme="0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0"/>
      <name val="Angsana New"/>
      <family val="1"/>
    </font>
    <font>
      <sz val="16"/>
      <color theme="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C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0" xfId="3" applyFont="1" applyAlignment="1">
      <alignment horizontal="left"/>
    </xf>
    <xf numFmtId="188" fontId="4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2" fontId="5" fillId="2" borderId="1" xfId="4" applyNumberFormat="1" applyFont="1" applyBorder="1" applyAlignment="1">
      <alignment horizontal="center"/>
    </xf>
    <xf numFmtId="0" fontId="5" fillId="0" borderId="0" xfId="0" applyFont="1"/>
    <xf numFmtId="0" fontId="5" fillId="2" borderId="1" xfId="4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/>
    <xf numFmtId="0" fontId="11" fillId="3" borderId="1" xfId="0" applyFont="1" applyFill="1" applyBorder="1"/>
    <xf numFmtId="0" fontId="11" fillId="4" borderId="1" xfId="0" applyFont="1" applyFill="1" applyBorder="1"/>
    <xf numFmtId="0" fontId="11" fillId="5" borderId="1" xfId="0" applyFont="1" applyFill="1" applyBorder="1"/>
    <xf numFmtId="0" fontId="11" fillId="6" borderId="1" xfId="0" applyFont="1" applyFill="1" applyBorder="1"/>
    <xf numFmtId="0" fontId="13" fillId="7" borderId="1" xfId="0" applyFont="1" applyFill="1" applyBorder="1"/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/>
    </xf>
    <xf numFmtId="3" fontId="14" fillId="8" borderId="1" xfId="0" applyNumberFormat="1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vertical="center"/>
    </xf>
    <xf numFmtId="189" fontId="14" fillId="9" borderId="1" xfId="1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2" fontId="14" fillId="9" borderId="1" xfId="0" applyNumberFormat="1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2" fontId="14" fillId="10" borderId="1" xfId="0" applyNumberFormat="1" applyFont="1" applyFill="1" applyBorder="1" applyAlignment="1">
      <alignment horizontal="center"/>
    </xf>
    <xf numFmtId="189" fontId="14" fillId="11" borderId="1" xfId="1" applyNumberFormat="1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2" fontId="14" fillId="11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16" fillId="7" borderId="1" xfId="0" applyNumberFormat="1" applyFont="1" applyFill="1" applyBorder="1" applyAlignment="1">
      <alignment horizontal="center"/>
    </xf>
    <xf numFmtId="2" fontId="7" fillId="12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2" borderId="1" xfId="0" applyFont="1" applyFill="1" applyBorder="1"/>
    <xf numFmtId="2" fontId="14" fillId="6" borderId="1" xfId="0" applyNumberFormat="1" applyFont="1" applyFill="1" applyBorder="1" applyAlignment="1">
      <alignment horizontal="center"/>
    </xf>
    <xf numFmtId="2" fontId="14" fillId="5" borderId="1" xfId="0" applyNumberFormat="1" applyFont="1" applyFill="1" applyBorder="1" applyAlignment="1">
      <alignment horizontal="center"/>
    </xf>
    <xf numFmtId="2" fontId="14" fillId="12" borderId="1" xfId="0" applyNumberFormat="1" applyFont="1" applyFill="1" applyBorder="1" applyAlignment="1">
      <alignment horizontal="center"/>
    </xf>
    <xf numFmtId="2" fontId="17" fillId="7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11" borderId="1" xfId="0" applyFont="1" applyFill="1" applyBorder="1" applyAlignment="1">
      <alignment vertical="center"/>
    </xf>
    <xf numFmtId="0" fontId="14" fillId="10" borderId="5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4" fillId="8" borderId="5" xfId="0" applyFont="1" applyFill="1" applyBorder="1" applyAlignment="1">
      <alignment horizontal="left" vertical="center"/>
    </xf>
    <xf numFmtId="0" fontId="14" fillId="8" borderId="7" xfId="0" applyFont="1" applyFill="1" applyBorder="1" applyAlignment="1">
      <alignment horizontal="left" vertical="center"/>
    </xf>
  </cellXfs>
  <cellStyles count="5">
    <cellStyle name="เครื่องหมายจุลภาค" xfId="1" builtinId="3"/>
    <cellStyle name="เครื่องหมายจุลภาค_คะแนนO-Netปีการศึกษา2550" xfId="2"/>
    <cellStyle name="ปกติ" xfId="0" builtinId="0"/>
    <cellStyle name="ปกติ_คะแนนO-Netปีการศึกษา2550" xfId="3"/>
    <cellStyle name="แย่" xfId="4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152400</xdr:rowOff>
    </xdr:from>
    <xdr:to>
      <xdr:col>6</xdr:col>
      <xdr:colOff>866775</xdr:colOff>
      <xdr:row>2</xdr:row>
      <xdr:rowOff>152400</xdr:rowOff>
    </xdr:to>
    <xdr:sp macro="" textlink="">
      <xdr:nvSpPr>
        <xdr:cNvPr id="2" name="ลูกศรลง 1"/>
        <xdr:cNvSpPr/>
      </xdr:nvSpPr>
      <xdr:spPr>
        <a:xfrm>
          <a:off x="4714875" y="457200"/>
          <a:ext cx="457200" cy="60960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 editAs="oneCell">
    <xdr:from>
      <xdr:col>3</xdr:col>
      <xdr:colOff>0</xdr:colOff>
      <xdr:row>26</xdr:row>
      <xdr:rowOff>19050</xdr:rowOff>
    </xdr:from>
    <xdr:to>
      <xdr:col>4</xdr:col>
      <xdr:colOff>352425</xdr:colOff>
      <xdr:row>27</xdr:row>
      <xdr:rowOff>142875</xdr:rowOff>
    </xdr:to>
    <xdr:pic>
      <xdr:nvPicPr>
        <xdr:cNvPr id="3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5525" y="7696200"/>
          <a:ext cx="106680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F17" sqref="F17"/>
    </sheetView>
  </sheetViews>
  <sheetFormatPr defaultRowHeight="23.25"/>
  <cols>
    <col min="1" max="1" width="11.75" style="1" customWidth="1"/>
    <col min="2" max="2" width="9" style="1" customWidth="1"/>
    <col min="3" max="4" width="9.375" style="1" customWidth="1"/>
    <col min="5" max="5" width="11.5" style="1" customWidth="1"/>
    <col min="6" max="6" width="10.625" style="1" bestFit="1" customWidth="1"/>
    <col min="7" max="7" width="13" style="2" customWidth="1"/>
    <col min="8" max="16384" width="9" style="1"/>
  </cols>
  <sheetData>
    <row r="1" spans="1:15">
      <c r="A1" s="15"/>
    </row>
    <row r="2" spans="1:15">
      <c r="A2" s="67" t="s">
        <v>21</v>
      </c>
      <c r="B2" s="67"/>
      <c r="C2" s="67"/>
      <c r="D2" s="67"/>
      <c r="E2" s="67"/>
      <c r="F2" s="67"/>
      <c r="G2" s="67"/>
    </row>
    <row r="3" spans="1:15">
      <c r="A3" s="67" t="s">
        <v>16</v>
      </c>
      <c r="B3" s="67"/>
      <c r="C3" s="67"/>
      <c r="D3" s="67"/>
      <c r="E3" s="67"/>
      <c r="F3" s="67"/>
      <c r="G3" s="67"/>
    </row>
    <row r="4" spans="1:15">
      <c r="A4" s="3" t="s">
        <v>0</v>
      </c>
      <c r="B4" s="3" t="s">
        <v>3</v>
      </c>
      <c r="C4" s="3" t="s">
        <v>1</v>
      </c>
      <c r="D4" s="3" t="s">
        <v>2</v>
      </c>
      <c r="E4" s="3" t="s">
        <v>7</v>
      </c>
      <c r="F4" s="19" t="s">
        <v>20</v>
      </c>
      <c r="G4" s="16" t="s">
        <v>6</v>
      </c>
    </row>
    <row r="5" spans="1:15">
      <c r="A5" s="4" t="s">
        <v>8</v>
      </c>
      <c r="B5" s="3">
        <v>2247</v>
      </c>
      <c r="C5" s="3">
        <v>46.96</v>
      </c>
      <c r="D5" s="3">
        <v>14.27</v>
      </c>
      <c r="E5" s="5">
        <f>SQRT(B5)</f>
        <v>47.402531577965327</v>
      </c>
      <c r="F5" s="5">
        <f>2.58*D5/E5</f>
        <v>0.7766800374247077</v>
      </c>
      <c r="G5" s="14">
        <f>C5-F5</f>
        <v>46.18331996257529</v>
      </c>
    </row>
    <row r="6" spans="1:15">
      <c r="A6" s="4" t="s">
        <v>9</v>
      </c>
      <c r="B6" s="3">
        <v>2247</v>
      </c>
      <c r="C6" s="5">
        <v>45.57</v>
      </c>
      <c r="D6" s="3">
        <v>19.73</v>
      </c>
      <c r="E6" s="5">
        <f>SQRT(B6)</f>
        <v>47.402531577965327</v>
      </c>
      <c r="F6" s="5">
        <f t="shared" ref="F6:F12" si="0">2.58*D6/E6</f>
        <v>1.0738540391303073</v>
      </c>
      <c r="G6" s="14">
        <f t="shared" ref="G6:G12" si="1">C6-F6</f>
        <v>44.49614596086969</v>
      </c>
    </row>
    <row r="7" spans="1:15">
      <c r="A7" s="4" t="s">
        <v>10</v>
      </c>
      <c r="B7" s="3">
        <v>2247</v>
      </c>
      <c r="C7" s="3">
        <v>39.57</v>
      </c>
      <c r="D7" s="3">
        <v>12.53</v>
      </c>
      <c r="E7" s="5">
        <f t="shared" ref="E7:E12" si="2">SQRT(B7)</f>
        <v>47.402531577965327</v>
      </c>
      <c r="F7" s="5">
        <f t="shared" si="0"/>
        <v>0.68197623468336277</v>
      </c>
      <c r="G7" s="14">
        <f t="shared" si="1"/>
        <v>38.888023765316639</v>
      </c>
      <c r="J7" s="7"/>
      <c r="K7" s="8"/>
      <c r="M7" s="9"/>
      <c r="N7" s="9"/>
      <c r="O7" s="10"/>
    </row>
    <row r="8" spans="1:15">
      <c r="A8" s="4" t="s">
        <v>11</v>
      </c>
      <c r="B8" s="3">
        <v>2247</v>
      </c>
      <c r="C8" s="3">
        <v>38.159999999999997</v>
      </c>
      <c r="D8" s="3">
        <v>10.06</v>
      </c>
      <c r="E8" s="5">
        <f t="shared" si="2"/>
        <v>47.402531577965327</v>
      </c>
      <c r="F8" s="5">
        <f t="shared" si="0"/>
        <v>0.54754037676892509</v>
      </c>
      <c r="G8" s="14">
        <f t="shared" si="1"/>
        <v>37.612459623231075</v>
      </c>
      <c r="J8" s="7"/>
      <c r="K8" s="10"/>
      <c r="L8" s="11"/>
      <c r="M8" s="9"/>
      <c r="N8" s="9"/>
      <c r="O8" s="10"/>
    </row>
    <row r="9" spans="1:15">
      <c r="A9" s="4" t="s">
        <v>13</v>
      </c>
      <c r="B9" s="3">
        <v>2247</v>
      </c>
      <c r="C9" s="3">
        <v>63.26</v>
      </c>
      <c r="D9" s="3">
        <v>13.35</v>
      </c>
      <c r="E9" s="5">
        <f t="shared" si="2"/>
        <v>47.402531577965327</v>
      </c>
      <c r="F9" s="5">
        <f t="shared" si="0"/>
        <v>0.72660676241204258</v>
      </c>
      <c r="G9" s="14">
        <f t="shared" si="1"/>
        <v>62.533393237587958</v>
      </c>
    </row>
    <row r="10" spans="1:15">
      <c r="A10" s="4" t="s">
        <v>4</v>
      </c>
      <c r="B10" s="3">
        <v>2247</v>
      </c>
      <c r="C10" s="3">
        <v>49.74</v>
      </c>
      <c r="D10" s="3">
        <v>14.36</v>
      </c>
      <c r="E10" s="5">
        <f t="shared" si="2"/>
        <v>47.402531577965327</v>
      </c>
      <c r="F10" s="5">
        <f t="shared" si="0"/>
        <v>0.78157850998029454</v>
      </c>
      <c r="G10" s="14">
        <f t="shared" si="1"/>
        <v>48.95842149001971</v>
      </c>
    </row>
    <row r="11" spans="1:15">
      <c r="A11" s="4" t="s">
        <v>12</v>
      </c>
      <c r="B11" s="3">
        <v>2247</v>
      </c>
      <c r="C11" s="3">
        <v>57.12</v>
      </c>
      <c r="D11" s="3">
        <v>14.57</v>
      </c>
      <c r="E11" s="5">
        <f t="shared" si="2"/>
        <v>47.402531577965327</v>
      </c>
      <c r="F11" s="5">
        <f t="shared" si="0"/>
        <v>0.79300827927666373</v>
      </c>
      <c r="G11" s="14">
        <f t="shared" si="1"/>
        <v>56.326991720723335</v>
      </c>
    </row>
    <row r="12" spans="1:15">
      <c r="A12" s="4" t="s">
        <v>5</v>
      </c>
      <c r="B12" s="3">
        <v>2247</v>
      </c>
      <c r="C12" s="3">
        <v>30.65</v>
      </c>
      <c r="D12" s="3">
        <v>11.11</v>
      </c>
      <c r="E12" s="5">
        <f t="shared" si="2"/>
        <v>47.402531577965327</v>
      </c>
      <c r="F12" s="5">
        <f t="shared" si="0"/>
        <v>0.60468922325077101</v>
      </c>
      <c r="G12" s="14">
        <f t="shared" si="1"/>
        <v>30.045310776749229</v>
      </c>
    </row>
    <row r="13" spans="1:15">
      <c r="A13" s="18"/>
      <c r="B13" s="18"/>
      <c r="C13" s="18"/>
      <c r="D13" s="18"/>
      <c r="E13" s="18"/>
      <c r="F13" s="18"/>
      <c r="G13" s="18"/>
    </row>
    <row r="14" spans="1:15">
      <c r="A14" s="67" t="s">
        <v>21</v>
      </c>
      <c r="B14" s="67"/>
      <c r="C14" s="67"/>
      <c r="D14" s="67"/>
      <c r="E14" s="67"/>
      <c r="F14" s="67"/>
      <c r="G14" s="67"/>
    </row>
    <row r="15" spans="1:15">
      <c r="A15" s="67" t="s">
        <v>17</v>
      </c>
      <c r="B15" s="67"/>
      <c r="C15" s="67"/>
      <c r="D15" s="67"/>
      <c r="E15" s="67"/>
      <c r="F15" s="67"/>
      <c r="G15" s="67"/>
    </row>
    <row r="16" spans="1:15">
      <c r="A16" s="3" t="s">
        <v>0</v>
      </c>
      <c r="B16" s="3" t="s">
        <v>3</v>
      </c>
      <c r="C16" s="3" t="s">
        <v>1</v>
      </c>
      <c r="D16" s="3" t="s">
        <v>2</v>
      </c>
      <c r="E16" s="3" t="s">
        <v>7</v>
      </c>
      <c r="F16" s="19" t="s">
        <v>20</v>
      </c>
      <c r="G16" s="12" t="s">
        <v>6</v>
      </c>
    </row>
    <row r="17" spans="1:7">
      <c r="A17" s="4" t="s">
        <v>8</v>
      </c>
      <c r="B17" s="3">
        <v>186</v>
      </c>
      <c r="C17" s="3">
        <v>41.86</v>
      </c>
      <c r="D17" s="3">
        <v>10.65</v>
      </c>
      <c r="E17" s="13">
        <f>SQRT(B17)</f>
        <v>13.638181696985855</v>
      </c>
      <c r="F17" s="5">
        <f>2.58*D17/E17</f>
        <v>2.0147113897208624</v>
      </c>
      <c r="G17" s="14">
        <f>C17-F17</f>
        <v>39.845288610279134</v>
      </c>
    </row>
    <row r="18" spans="1:7">
      <c r="A18" s="4" t="s">
        <v>9</v>
      </c>
      <c r="B18" s="3">
        <v>186</v>
      </c>
      <c r="C18" s="3">
        <v>22.14</v>
      </c>
      <c r="D18" s="3">
        <v>8.2799999999999994</v>
      </c>
      <c r="E18" s="13">
        <f t="shared" ref="E18:E24" si="3">SQRT(B18)</f>
        <v>13.638181696985855</v>
      </c>
      <c r="F18" s="5">
        <f t="shared" ref="F18:F24" si="4">2.58*D18/E18</f>
        <v>1.5663671649660786</v>
      </c>
      <c r="G18" s="14">
        <f t="shared" ref="G18:G24" si="5">C18-F18</f>
        <v>20.573632835033923</v>
      </c>
    </row>
    <row r="19" spans="1:7">
      <c r="A19" s="4" t="s">
        <v>10</v>
      </c>
      <c r="B19" s="3">
        <v>186</v>
      </c>
      <c r="C19" s="3">
        <v>36.46</v>
      </c>
      <c r="D19" s="3">
        <v>9.15</v>
      </c>
      <c r="E19" s="13">
        <f t="shared" si="3"/>
        <v>13.638181696985855</v>
      </c>
      <c r="F19" s="5">
        <f t="shared" si="4"/>
        <v>1.7309492221545439</v>
      </c>
      <c r="G19" s="14">
        <f t="shared" si="5"/>
        <v>34.729050777845458</v>
      </c>
    </row>
    <row r="20" spans="1:7">
      <c r="A20" s="4" t="s">
        <v>11</v>
      </c>
      <c r="B20" s="3">
        <v>186</v>
      </c>
      <c r="C20" s="3">
        <v>38.19</v>
      </c>
      <c r="D20" s="3">
        <v>10.11</v>
      </c>
      <c r="E20" s="13">
        <f t="shared" si="3"/>
        <v>13.638181696985855</v>
      </c>
      <c r="F20" s="5">
        <f t="shared" si="4"/>
        <v>1.9125570093969875</v>
      </c>
      <c r="G20" s="14">
        <f t="shared" si="5"/>
        <v>36.277442990603014</v>
      </c>
    </row>
    <row r="21" spans="1:7">
      <c r="A21" s="4" t="s">
        <v>13</v>
      </c>
      <c r="B21" s="3">
        <v>186</v>
      </c>
      <c r="C21" s="3">
        <v>55.03</v>
      </c>
      <c r="D21" s="5">
        <v>12.3</v>
      </c>
      <c r="E21" s="13">
        <f t="shared" si="3"/>
        <v>13.638181696985855</v>
      </c>
      <c r="F21" s="5">
        <f t="shared" si="4"/>
        <v>2.3268497740438128</v>
      </c>
      <c r="G21" s="14">
        <f t="shared" si="5"/>
        <v>52.703150225956186</v>
      </c>
    </row>
    <row r="22" spans="1:7">
      <c r="A22" s="4" t="s">
        <v>4</v>
      </c>
      <c r="B22" s="3">
        <v>186</v>
      </c>
      <c r="C22" s="5">
        <v>42.46</v>
      </c>
      <c r="D22" s="3">
        <v>8.01</v>
      </c>
      <c r="E22" s="13">
        <f t="shared" si="3"/>
        <v>13.638181696985855</v>
      </c>
      <c r="F22" s="5">
        <f t="shared" si="4"/>
        <v>1.5152899748041415</v>
      </c>
      <c r="G22" s="14">
        <f t="shared" si="5"/>
        <v>40.94471002519586</v>
      </c>
    </row>
    <row r="23" spans="1:7">
      <c r="A23" s="4" t="s">
        <v>12</v>
      </c>
      <c r="B23" s="3">
        <v>186</v>
      </c>
      <c r="C23" s="3">
        <v>42.54</v>
      </c>
      <c r="D23" s="3">
        <v>12.56</v>
      </c>
      <c r="E23" s="13">
        <f t="shared" si="3"/>
        <v>13.638181696985855</v>
      </c>
      <c r="F23" s="5">
        <f t="shared" si="4"/>
        <v>2.3760352164219749</v>
      </c>
      <c r="G23" s="14">
        <f t="shared" si="5"/>
        <v>40.163964783578024</v>
      </c>
    </row>
    <row r="24" spans="1:7">
      <c r="A24" s="4" t="s">
        <v>5</v>
      </c>
      <c r="B24" s="3">
        <v>186</v>
      </c>
      <c r="C24" s="3">
        <v>27.96</v>
      </c>
      <c r="D24" s="3">
        <v>6.55</v>
      </c>
      <c r="E24" s="13">
        <f t="shared" si="3"/>
        <v>13.638181696985855</v>
      </c>
      <c r="F24" s="5">
        <f t="shared" si="4"/>
        <v>1.2390947983729248</v>
      </c>
      <c r="G24" s="14">
        <f t="shared" si="5"/>
        <v>26.720905201627076</v>
      </c>
    </row>
    <row r="26" spans="1:7">
      <c r="A26" s="15" t="s">
        <v>15</v>
      </c>
      <c r="B26" s="1" t="s">
        <v>22</v>
      </c>
    </row>
    <row r="27" spans="1:7">
      <c r="B27" s="6" t="s">
        <v>14</v>
      </c>
    </row>
    <row r="29" spans="1:7">
      <c r="D29" s="68" t="s">
        <v>19</v>
      </c>
      <c r="E29" s="68"/>
      <c r="F29" s="68"/>
      <c r="G29" s="68"/>
    </row>
    <row r="30" spans="1:7">
      <c r="G30" s="17" t="s">
        <v>18</v>
      </c>
    </row>
  </sheetData>
  <mergeCells count="5">
    <mergeCell ref="A2:G2"/>
    <mergeCell ref="A3:G3"/>
    <mergeCell ref="A15:G15"/>
    <mergeCell ref="A14:G14"/>
    <mergeCell ref="D29:G29"/>
  </mergeCells>
  <phoneticPr fontId="3" type="noConversion"/>
  <conditionalFormatting sqref="G4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1" right="1" top="0.99803149599999996" bottom="0.49803149600000002" header="0.31496062992126" footer="0.3149606299212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B7" sqref="B7"/>
    </sheetView>
  </sheetViews>
  <sheetFormatPr defaultRowHeight="14.25"/>
  <cols>
    <col min="1" max="1" width="15.875" customWidth="1"/>
    <col min="2" max="2" width="14.625" bestFit="1" customWidth="1"/>
  </cols>
  <sheetData>
    <row r="1" spans="1:7" ht="26.25">
      <c r="A1" s="70" t="s">
        <v>23</v>
      </c>
      <c r="B1" s="70"/>
      <c r="C1" s="70"/>
      <c r="D1" s="70"/>
      <c r="E1" s="20"/>
      <c r="F1" s="20"/>
      <c r="G1" s="20"/>
    </row>
    <row r="2" spans="1:7" ht="26.25">
      <c r="A2" s="71" t="s">
        <v>0</v>
      </c>
      <c r="B2" s="69" t="s">
        <v>24</v>
      </c>
      <c r="C2" s="69"/>
      <c r="D2" s="69"/>
      <c r="E2" s="20"/>
      <c r="F2" s="20"/>
      <c r="G2" s="20"/>
    </row>
    <row r="3" spans="1:7" ht="26.25">
      <c r="A3" s="71"/>
      <c r="B3" s="24" t="s">
        <v>25</v>
      </c>
      <c r="C3" s="25" t="s">
        <v>28</v>
      </c>
      <c r="D3" s="25"/>
      <c r="E3" s="20"/>
      <c r="F3" s="20"/>
      <c r="G3" s="20"/>
    </row>
    <row r="4" spans="1:7" ht="26.25">
      <c r="A4" s="71"/>
      <c r="B4" s="26" t="s">
        <v>26</v>
      </c>
      <c r="C4" s="27" t="s">
        <v>30</v>
      </c>
      <c r="D4" s="27" t="s">
        <v>31</v>
      </c>
      <c r="E4" s="20"/>
      <c r="F4" s="20"/>
      <c r="G4" s="20"/>
    </row>
    <row r="5" spans="1:7" ht="26.25">
      <c r="A5" s="71"/>
      <c r="B5" s="26" t="s">
        <v>27</v>
      </c>
      <c r="C5" s="27" t="s">
        <v>29</v>
      </c>
      <c r="D5" s="27" t="s">
        <v>32</v>
      </c>
      <c r="E5" s="20"/>
      <c r="F5" s="20"/>
      <c r="G5" s="20"/>
    </row>
    <row r="6" spans="1:7" ht="26.25">
      <c r="A6" s="71"/>
      <c r="B6" s="28" t="s">
        <v>6</v>
      </c>
      <c r="C6" s="29"/>
      <c r="D6" s="29"/>
      <c r="E6" s="20"/>
      <c r="F6" s="20"/>
      <c r="G6" s="20"/>
    </row>
    <row r="7" spans="1:7" ht="26.25">
      <c r="A7" s="23" t="s">
        <v>45</v>
      </c>
      <c r="B7" s="22">
        <v>0</v>
      </c>
      <c r="C7" s="22">
        <v>0</v>
      </c>
      <c r="D7" s="23" t="e">
        <f>B7*100/C7</f>
        <v>#DIV/0!</v>
      </c>
      <c r="E7" s="20"/>
      <c r="F7" s="20"/>
      <c r="G7" s="20"/>
    </row>
    <row r="8" spans="1:7" ht="26.25">
      <c r="A8" s="21" t="s">
        <v>46</v>
      </c>
      <c r="B8" s="22">
        <v>0</v>
      </c>
      <c r="C8" s="22">
        <v>0</v>
      </c>
      <c r="D8" s="23" t="e">
        <f t="shared" ref="D8:D15" si="0">B8*100/C8</f>
        <v>#DIV/0!</v>
      </c>
      <c r="E8" s="20"/>
      <c r="F8" s="20"/>
      <c r="G8" s="20"/>
    </row>
    <row r="9" spans="1:7" ht="26.25">
      <c r="A9" s="21" t="s">
        <v>47</v>
      </c>
      <c r="B9" s="22">
        <v>0</v>
      </c>
      <c r="C9" s="22">
        <v>0</v>
      </c>
      <c r="D9" s="23" t="e">
        <f t="shared" si="0"/>
        <v>#DIV/0!</v>
      </c>
      <c r="E9" s="20"/>
      <c r="F9" s="20"/>
      <c r="G9" s="20"/>
    </row>
    <row r="10" spans="1:7" ht="26.25">
      <c r="A10" s="21" t="s">
        <v>48</v>
      </c>
      <c r="B10" s="22">
        <v>0</v>
      </c>
      <c r="C10" s="22">
        <v>0</v>
      </c>
      <c r="D10" s="23" t="e">
        <f t="shared" si="0"/>
        <v>#DIV/0!</v>
      </c>
      <c r="E10" s="20"/>
      <c r="F10" s="20"/>
      <c r="G10" s="20"/>
    </row>
    <row r="11" spans="1:7" ht="26.25">
      <c r="A11" s="21" t="s">
        <v>49</v>
      </c>
      <c r="B11" s="22">
        <v>0</v>
      </c>
      <c r="C11" s="22">
        <v>0</v>
      </c>
      <c r="D11" s="23" t="e">
        <f t="shared" si="0"/>
        <v>#DIV/0!</v>
      </c>
      <c r="E11" s="20"/>
      <c r="F11" s="20"/>
      <c r="G11" s="20"/>
    </row>
    <row r="12" spans="1:7" ht="26.25">
      <c r="A12" s="21" t="s">
        <v>50</v>
      </c>
      <c r="B12" s="22">
        <v>0</v>
      </c>
      <c r="C12" s="22">
        <v>0</v>
      </c>
      <c r="D12" s="23" t="e">
        <f t="shared" si="0"/>
        <v>#DIV/0!</v>
      </c>
      <c r="E12" s="20"/>
      <c r="F12" s="20"/>
      <c r="G12" s="20"/>
    </row>
    <row r="13" spans="1:7" ht="26.25">
      <c r="A13" s="21" t="s">
        <v>51</v>
      </c>
      <c r="B13" s="22">
        <v>0</v>
      </c>
      <c r="C13" s="22">
        <v>0</v>
      </c>
      <c r="D13" s="23" t="e">
        <f t="shared" si="0"/>
        <v>#DIV/0!</v>
      </c>
      <c r="E13" s="20"/>
      <c r="F13" s="20"/>
      <c r="G13" s="20"/>
    </row>
    <row r="14" spans="1:7" ht="26.25">
      <c r="A14" s="21" t="s">
        <v>52</v>
      </c>
      <c r="B14" s="22">
        <v>0</v>
      </c>
      <c r="C14" s="22">
        <v>0</v>
      </c>
      <c r="D14" s="23" t="e">
        <f t="shared" si="0"/>
        <v>#DIV/0!</v>
      </c>
      <c r="E14" s="20"/>
      <c r="F14" s="20"/>
      <c r="G14" s="20"/>
    </row>
    <row r="15" spans="1:7" ht="26.25">
      <c r="A15" s="30" t="s">
        <v>33</v>
      </c>
      <c r="B15" s="22">
        <f>SUM(B7:B14)</f>
        <v>0</v>
      </c>
      <c r="C15" s="22">
        <f>SUM(C7:C14)</f>
        <v>0</v>
      </c>
      <c r="D15" s="23" t="e">
        <f t="shared" si="0"/>
        <v>#DIV/0!</v>
      </c>
      <c r="E15" s="20"/>
      <c r="F15" s="20"/>
      <c r="G15" s="20"/>
    </row>
    <row r="16" spans="1:7" ht="26.25">
      <c r="A16" s="20"/>
      <c r="B16" s="20"/>
      <c r="C16" s="20"/>
      <c r="D16" s="20"/>
      <c r="E16" s="20"/>
      <c r="F16" s="20"/>
      <c r="G16" s="20"/>
    </row>
    <row r="17" spans="1:7" ht="26.25">
      <c r="A17" s="20" t="s">
        <v>34</v>
      </c>
      <c r="B17" s="20"/>
      <c r="C17" s="20"/>
      <c r="D17" s="20"/>
      <c r="E17" s="20"/>
      <c r="F17" s="20"/>
      <c r="G17" s="20"/>
    </row>
    <row r="18" spans="1:7" ht="26.25">
      <c r="A18" s="31" t="s">
        <v>35</v>
      </c>
      <c r="B18" s="36" t="s">
        <v>36</v>
      </c>
      <c r="C18" s="20"/>
      <c r="D18" s="20"/>
      <c r="E18" s="20"/>
      <c r="F18" s="20"/>
      <c r="G18" s="20"/>
    </row>
    <row r="19" spans="1:7" ht="26.25">
      <c r="A19" s="32" t="s">
        <v>37</v>
      </c>
      <c r="B19" s="37" t="s">
        <v>38</v>
      </c>
      <c r="C19" s="20"/>
      <c r="D19" s="20"/>
      <c r="E19" s="20"/>
      <c r="F19" s="20"/>
      <c r="G19" s="20"/>
    </row>
    <row r="20" spans="1:7" ht="26.25">
      <c r="A20" s="33" t="s">
        <v>39</v>
      </c>
      <c r="B20" s="38" t="s">
        <v>40</v>
      </c>
      <c r="C20" s="20"/>
      <c r="D20" s="20"/>
      <c r="E20" s="20"/>
      <c r="F20" s="20"/>
      <c r="G20" s="20"/>
    </row>
    <row r="21" spans="1:7" ht="26.25">
      <c r="A21" s="34" t="s">
        <v>41</v>
      </c>
      <c r="B21" s="39" t="s">
        <v>42</v>
      </c>
      <c r="C21" s="20"/>
      <c r="D21" s="20"/>
      <c r="E21" s="20"/>
      <c r="F21" s="20"/>
      <c r="G21" s="20"/>
    </row>
    <row r="22" spans="1:7" ht="26.25">
      <c r="A22" s="35" t="s">
        <v>43</v>
      </c>
      <c r="B22" s="40" t="s">
        <v>44</v>
      </c>
      <c r="C22" s="20"/>
      <c r="D22" s="20"/>
      <c r="E22" s="20"/>
      <c r="F22" s="20"/>
      <c r="G22" s="20"/>
    </row>
  </sheetData>
  <mergeCells count="3">
    <mergeCell ref="B2:D2"/>
    <mergeCell ref="A1:D1"/>
    <mergeCell ref="A2:A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tabSelected="1" zoomScale="95" zoomScaleNormal="95" workbookViewId="0">
      <selection activeCell="B20" sqref="B20"/>
    </sheetView>
  </sheetViews>
  <sheetFormatPr defaultRowHeight="14.25"/>
  <cols>
    <col min="1" max="1" width="15.875" customWidth="1"/>
    <col min="2" max="2" width="14.625" bestFit="1" customWidth="1"/>
  </cols>
  <sheetData>
    <row r="1" spans="1:7" ht="26.25">
      <c r="A1" s="70" t="s">
        <v>23</v>
      </c>
      <c r="B1" s="70"/>
      <c r="C1" s="70"/>
      <c r="D1" s="70"/>
      <c r="E1" s="20"/>
      <c r="F1" s="20"/>
      <c r="G1" s="20"/>
    </row>
    <row r="2" spans="1:7" ht="26.25">
      <c r="A2" s="71" t="s">
        <v>0</v>
      </c>
      <c r="B2" s="69" t="s">
        <v>24</v>
      </c>
      <c r="C2" s="69"/>
      <c r="D2" s="69"/>
      <c r="E2" s="20"/>
      <c r="F2" s="20"/>
      <c r="G2" s="20"/>
    </row>
    <row r="3" spans="1:7" ht="26.25">
      <c r="A3" s="71"/>
      <c r="B3" s="24" t="s">
        <v>25</v>
      </c>
      <c r="C3" s="25" t="s">
        <v>28</v>
      </c>
      <c r="D3" s="25"/>
      <c r="E3" s="20"/>
      <c r="F3" s="20"/>
      <c r="G3" s="20"/>
    </row>
    <row r="4" spans="1:7" ht="26.25">
      <c r="A4" s="71"/>
      <c r="B4" s="26" t="s">
        <v>26</v>
      </c>
      <c r="C4" s="27" t="s">
        <v>30</v>
      </c>
      <c r="D4" s="27" t="s">
        <v>31</v>
      </c>
      <c r="E4" s="20"/>
      <c r="F4" s="20"/>
      <c r="G4" s="20"/>
    </row>
    <row r="5" spans="1:7" ht="26.25">
      <c r="A5" s="71"/>
      <c r="B5" s="26" t="s">
        <v>27</v>
      </c>
      <c r="C5" s="27" t="s">
        <v>29</v>
      </c>
      <c r="D5" s="27" t="s">
        <v>32</v>
      </c>
      <c r="E5" s="20"/>
      <c r="F5" s="20"/>
      <c r="G5" s="20"/>
    </row>
    <row r="6" spans="1:7" ht="26.25">
      <c r="A6" s="71"/>
      <c r="B6" s="28" t="s">
        <v>6</v>
      </c>
      <c r="C6" s="29"/>
      <c r="D6" s="29"/>
      <c r="E6" s="20"/>
      <c r="F6" s="20"/>
      <c r="G6" s="20"/>
    </row>
    <row r="7" spans="1:7" ht="26.25">
      <c r="A7" s="23" t="s">
        <v>45</v>
      </c>
      <c r="B7" s="22">
        <v>1</v>
      </c>
      <c r="C7" s="22">
        <v>5</v>
      </c>
      <c r="D7" s="57">
        <f>B7*100/C7</f>
        <v>20</v>
      </c>
      <c r="E7" s="20"/>
      <c r="F7" s="20"/>
      <c r="G7" s="20"/>
    </row>
    <row r="8" spans="1:7" ht="26.25">
      <c r="A8" s="21" t="s">
        <v>46</v>
      </c>
      <c r="B8" s="22">
        <v>3</v>
      </c>
      <c r="C8" s="58">
        <v>5</v>
      </c>
      <c r="D8" s="60">
        <f t="shared" ref="D8:D15" si="0">B8*100/C8</f>
        <v>60</v>
      </c>
      <c r="E8" s="20"/>
      <c r="F8" s="20"/>
      <c r="G8" s="20"/>
    </row>
    <row r="9" spans="1:7" ht="26.25">
      <c r="A9" s="21" t="s">
        <v>47</v>
      </c>
      <c r="B9" s="22">
        <v>2</v>
      </c>
      <c r="C9" s="58">
        <v>5</v>
      </c>
      <c r="D9" s="56">
        <f t="shared" si="0"/>
        <v>40</v>
      </c>
      <c r="E9" s="20"/>
      <c r="F9" s="20"/>
      <c r="G9" s="20"/>
    </row>
    <row r="10" spans="1:7" ht="26.25">
      <c r="A10" s="21" t="s">
        <v>48</v>
      </c>
      <c r="B10" s="22">
        <v>2</v>
      </c>
      <c r="C10" s="58">
        <v>5</v>
      </c>
      <c r="D10" s="56">
        <f t="shared" si="0"/>
        <v>40</v>
      </c>
      <c r="E10" s="20"/>
      <c r="F10" s="20"/>
      <c r="G10" s="20"/>
    </row>
    <row r="11" spans="1:7" ht="26.25">
      <c r="A11" s="21" t="s">
        <v>49</v>
      </c>
      <c r="B11" s="22">
        <v>0</v>
      </c>
      <c r="C11" s="58">
        <v>5</v>
      </c>
      <c r="D11" s="59">
        <f t="shared" si="0"/>
        <v>0</v>
      </c>
      <c r="E11" s="20"/>
      <c r="F11" s="20"/>
      <c r="G11" s="20"/>
    </row>
    <row r="12" spans="1:7" ht="26.25">
      <c r="A12" s="21" t="s">
        <v>50</v>
      </c>
      <c r="B12" s="22">
        <v>1</v>
      </c>
      <c r="C12" s="58">
        <v>5</v>
      </c>
      <c r="D12" s="57">
        <f t="shared" si="0"/>
        <v>20</v>
      </c>
      <c r="E12" s="20"/>
      <c r="F12" s="20"/>
      <c r="G12" s="20"/>
    </row>
    <row r="13" spans="1:7" ht="26.25">
      <c r="A13" s="21" t="s">
        <v>51</v>
      </c>
      <c r="B13" s="22">
        <v>1</v>
      </c>
      <c r="C13" s="58">
        <v>5</v>
      </c>
      <c r="D13" s="57">
        <f t="shared" si="0"/>
        <v>20</v>
      </c>
      <c r="E13" s="20"/>
      <c r="F13" s="20"/>
      <c r="G13" s="20"/>
    </row>
    <row r="14" spans="1:7" ht="26.25">
      <c r="A14" s="21" t="s">
        <v>52</v>
      </c>
      <c r="B14" s="22">
        <v>2</v>
      </c>
      <c r="C14" s="58">
        <v>5</v>
      </c>
      <c r="D14" s="56">
        <f t="shared" si="0"/>
        <v>40</v>
      </c>
      <c r="E14" s="20"/>
      <c r="F14" s="20"/>
      <c r="G14" s="20"/>
    </row>
    <row r="15" spans="1:7" ht="26.25">
      <c r="A15" s="30" t="s">
        <v>33</v>
      </c>
      <c r="B15" s="22">
        <f>SUM(B7:B14)</f>
        <v>12</v>
      </c>
      <c r="C15" s="22">
        <f>SUM(C7:C14)</f>
        <v>40</v>
      </c>
      <c r="D15" s="57">
        <f t="shared" si="0"/>
        <v>30</v>
      </c>
      <c r="E15" s="20"/>
      <c r="F15" s="20"/>
      <c r="G15" s="20"/>
    </row>
    <row r="16" spans="1:7" ht="26.25">
      <c r="A16" s="20"/>
      <c r="B16" s="20"/>
      <c r="C16" s="20"/>
      <c r="D16" s="20"/>
      <c r="E16" s="20"/>
      <c r="F16" s="20"/>
      <c r="G16" s="20"/>
    </row>
    <row r="17" spans="1:7" ht="26.25">
      <c r="A17" s="20" t="s">
        <v>34</v>
      </c>
      <c r="B17" s="20"/>
      <c r="C17" s="20"/>
      <c r="D17" s="20"/>
      <c r="E17" s="20"/>
      <c r="F17" s="20"/>
      <c r="G17" s="20"/>
    </row>
    <row r="18" spans="1:7" ht="26.25">
      <c r="A18" s="32" t="s">
        <v>35</v>
      </c>
      <c r="B18" s="37" t="s">
        <v>36</v>
      </c>
      <c r="C18" s="20"/>
      <c r="D18" s="20"/>
      <c r="E18" s="20"/>
      <c r="F18" s="20"/>
      <c r="G18" s="20"/>
    </row>
    <row r="19" spans="1:7" ht="26.25">
      <c r="A19" s="62" t="s">
        <v>37</v>
      </c>
      <c r="B19" s="61" t="s">
        <v>38</v>
      </c>
      <c r="C19" s="20"/>
      <c r="D19" s="20"/>
      <c r="E19" s="20"/>
      <c r="F19" s="20"/>
      <c r="G19" s="20"/>
    </row>
    <row r="20" spans="1:7" ht="26.25">
      <c r="A20" s="33" t="s">
        <v>39</v>
      </c>
      <c r="B20" s="38" t="s">
        <v>40</v>
      </c>
      <c r="C20" s="20"/>
      <c r="D20" s="20"/>
      <c r="E20" s="20"/>
      <c r="F20" s="20"/>
      <c r="G20" s="20"/>
    </row>
    <row r="21" spans="1:7" ht="26.25">
      <c r="A21" s="34" t="s">
        <v>41</v>
      </c>
      <c r="B21" s="39" t="s">
        <v>42</v>
      </c>
      <c r="C21" s="20"/>
      <c r="D21" s="20"/>
      <c r="E21" s="20"/>
      <c r="F21" s="20"/>
      <c r="G21" s="20"/>
    </row>
    <row r="22" spans="1:7" ht="26.25">
      <c r="A22" s="35" t="s">
        <v>43</v>
      </c>
      <c r="B22" s="40" t="s">
        <v>44</v>
      </c>
      <c r="C22" s="20"/>
      <c r="D22" s="20"/>
      <c r="E22" s="20"/>
      <c r="F22" s="20"/>
      <c r="G22" s="20"/>
    </row>
  </sheetData>
  <mergeCells count="3">
    <mergeCell ref="A1:D1"/>
    <mergeCell ref="A2:A6"/>
    <mergeCell ref="B2:D2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I12" sqref="I12"/>
    </sheetView>
  </sheetViews>
  <sheetFormatPr defaultRowHeight="14.25"/>
  <cols>
    <col min="1" max="1" width="5.125" customWidth="1"/>
    <col min="2" max="2" width="19" customWidth="1"/>
    <col min="12" max="12" width="12" customWidth="1"/>
  </cols>
  <sheetData>
    <row r="1" spans="1:12" ht="21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1">
      <c r="A2" s="78" t="s">
        <v>68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1">
      <c r="A3" s="41" t="s">
        <v>53</v>
      </c>
      <c r="B3" s="41" t="s">
        <v>54</v>
      </c>
      <c r="C3" s="41" t="s">
        <v>55</v>
      </c>
      <c r="D3" s="41" t="s">
        <v>56</v>
      </c>
      <c r="E3" s="41" t="s">
        <v>57</v>
      </c>
      <c r="F3" s="41" t="s">
        <v>58</v>
      </c>
      <c r="G3" s="41" t="s">
        <v>59</v>
      </c>
      <c r="H3" s="41" t="s">
        <v>60</v>
      </c>
      <c r="I3" s="41" t="s">
        <v>61</v>
      </c>
      <c r="J3" s="41" t="s">
        <v>50</v>
      </c>
      <c r="K3" s="41" t="s">
        <v>62</v>
      </c>
      <c r="L3" s="76" t="s">
        <v>67</v>
      </c>
    </row>
    <row r="4" spans="1:12" ht="21">
      <c r="A4" s="73" t="s">
        <v>66</v>
      </c>
      <c r="B4" s="74"/>
      <c r="C4" s="75"/>
      <c r="D4" s="51">
        <v>46.18</v>
      </c>
      <c r="E4" s="51">
        <v>37.61</v>
      </c>
      <c r="F4" s="51">
        <v>30.05</v>
      </c>
      <c r="G4" s="52">
        <v>44.5</v>
      </c>
      <c r="H4" s="51">
        <v>38.89</v>
      </c>
      <c r="I4" s="51">
        <v>62.53</v>
      </c>
      <c r="J4" s="51">
        <v>48.96</v>
      </c>
      <c r="K4" s="51">
        <v>56.33</v>
      </c>
      <c r="L4" s="77"/>
    </row>
    <row r="5" spans="1:12" ht="21">
      <c r="A5" s="41"/>
      <c r="B5" s="42" t="s">
        <v>70</v>
      </c>
      <c r="C5" s="43">
        <v>5</v>
      </c>
      <c r="D5" s="63">
        <v>20</v>
      </c>
      <c r="E5" s="65">
        <v>60</v>
      </c>
      <c r="F5" s="64">
        <v>40</v>
      </c>
      <c r="G5" s="64">
        <v>40</v>
      </c>
      <c r="H5" s="66">
        <v>0</v>
      </c>
      <c r="I5" s="63">
        <v>20</v>
      </c>
      <c r="J5" s="63">
        <v>20</v>
      </c>
      <c r="K5" s="64">
        <v>40</v>
      </c>
      <c r="L5" s="63">
        <v>30</v>
      </c>
    </row>
    <row r="6" spans="1:12" ht="21">
      <c r="A6" s="79" t="s">
        <v>63</v>
      </c>
      <c r="B6" s="80"/>
      <c r="C6" s="45">
        <v>39</v>
      </c>
      <c r="D6" s="46">
        <f>AVERAGE(D5:D5)</f>
        <v>20</v>
      </c>
      <c r="E6" s="46">
        <f>AVERAGE(E5:E5)</f>
        <v>60</v>
      </c>
      <c r="F6" s="46">
        <f>AVERAGE(F5:F5)</f>
        <v>40</v>
      </c>
      <c r="G6" s="46">
        <f>AVERAGE(G5:G5)</f>
        <v>40</v>
      </c>
      <c r="H6" s="46">
        <f>AVERAGE(H5:H5)</f>
        <v>0</v>
      </c>
      <c r="I6" s="46">
        <f>AVERAGE(I5:I5)</f>
        <v>20</v>
      </c>
      <c r="J6" s="46">
        <f>AVERAGE(J5:J5)</f>
        <v>20</v>
      </c>
      <c r="K6" s="46">
        <f>AVERAGE(K5:K5)</f>
        <v>40</v>
      </c>
      <c r="L6" s="44">
        <f>AVERAGE(D6:K6)</f>
        <v>30</v>
      </c>
    </row>
    <row r="7" spans="1:12" ht="21">
      <c r="A7" s="47" t="s">
        <v>64</v>
      </c>
      <c r="B7" s="47"/>
      <c r="C7" s="48">
        <v>2247</v>
      </c>
      <c r="D7" s="49">
        <v>46.96</v>
      </c>
      <c r="E7" s="49">
        <v>38.159999999999997</v>
      </c>
      <c r="F7" s="49">
        <v>30.65</v>
      </c>
      <c r="G7" s="49">
        <v>45.57</v>
      </c>
      <c r="H7" s="50">
        <v>39.57</v>
      </c>
      <c r="I7" s="49">
        <v>63.26</v>
      </c>
      <c r="J7" s="49">
        <v>49.74</v>
      </c>
      <c r="K7" s="49">
        <v>57.12</v>
      </c>
      <c r="L7" s="44">
        <f>AVERAGE(D7:K7)</f>
        <v>46.378750000000004</v>
      </c>
    </row>
    <row r="8" spans="1:12" ht="21">
      <c r="A8" s="72" t="s">
        <v>65</v>
      </c>
      <c r="B8" s="72"/>
      <c r="C8" s="53">
        <v>734820</v>
      </c>
      <c r="D8" s="54">
        <v>45.02</v>
      </c>
      <c r="E8" s="54">
        <v>38.31</v>
      </c>
      <c r="F8" s="54">
        <v>33.82</v>
      </c>
      <c r="G8" s="54">
        <v>41.95</v>
      </c>
      <c r="H8" s="55">
        <v>37.4</v>
      </c>
      <c r="I8" s="54">
        <v>61.69</v>
      </c>
      <c r="J8" s="54">
        <v>47.14</v>
      </c>
      <c r="K8" s="54">
        <v>53.16</v>
      </c>
      <c r="L8" s="44">
        <f>AVERAGE(D8:K8)</f>
        <v>44.811250000000001</v>
      </c>
    </row>
  </sheetData>
  <mergeCells count="6">
    <mergeCell ref="A8:B8"/>
    <mergeCell ref="A4:C4"/>
    <mergeCell ref="L3:L4"/>
    <mergeCell ref="A1:L1"/>
    <mergeCell ref="A2:L2"/>
    <mergeCell ref="A6:B6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ขีดจำกัดล่าง ปี 56</vt:lpstr>
      <vt:lpstr>คำนวณ</vt:lpstr>
      <vt:lpstr>บ้านโหล๊ะหาร</vt:lpstr>
      <vt:lpstr>สรุป</vt:lpstr>
      <vt:lpstr>'ขีดจำกัดล่าง ปี 56'!Print_Area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CasperX</dc:creator>
  <cp:lastModifiedBy>WILIWAN</cp:lastModifiedBy>
  <cp:lastPrinted>2014-03-20T16:49:40Z</cp:lastPrinted>
  <dcterms:created xsi:type="dcterms:W3CDTF">2011-05-09T01:29:39Z</dcterms:created>
  <dcterms:modified xsi:type="dcterms:W3CDTF">2014-03-26T02:52:27Z</dcterms:modified>
</cp:coreProperties>
</file>