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305" yWindow="-15" windowWidth="10230" windowHeight="8115" activeTab="1"/>
  </bookViews>
  <sheets>
    <sheet name="เกณฑ์ กคศ." sheetId="48" r:id="rId1"/>
    <sheet name="ตรวจนร&lt;120" sheetId="60" r:id="rId2"/>
    <sheet name="นร 121 คนขึ้นไป" sheetId="61" r:id="rId3"/>
    <sheet name="แบบโรงเรียน1" sheetId="57" state="hidden" r:id="rId4"/>
    <sheet name="แบบโรงเรียน2" sheetId="65" r:id="rId5"/>
  </sheets>
  <definedNames>
    <definedName name="_xlnm.Print_Area" localSheetId="1">'ตรวจนร&lt;120'!$A$2:$BJ$34</definedName>
    <definedName name="_xlnm.Print_Area" localSheetId="2">'นร 121 คนขึ้นไป'!$A$2:$BJ$34</definedName>
    <definedName name="_xlnm.Print_Area" localSheetId="3">แบบโรงเรียน1!$A$2:$BJ$33</definedName>
    <definedName name="_xlnm.Print_Area" localSheetId="4">แบบโรงเรียน2!$A$1:$BC$26</definedName>
  </definedNames>
  <calcPr calcId="124519"/>
</workbook>
</file>

<file path=xl/calcChain.xml><?xml version="1.0" encoding="utf-8"?>
<calcChain xmlns="http://schemas.openxmlformats.org/spreadsheetml/2006/main">
  <c r="AG33" i="61"/>
  <c r="AG34"/>
  <c r="D33"/>
  <c r="C33"/>
  <c r="B33"/>
  <c r="A33"/>
  <c r="BJ25"/>
  <c r="A25"/>
  <c r="AC25"/>
  <c r="AC26"/>
  <c r="AG18"/>
  <c r="AC18"/>
  <c r="AH18"/>
  <c r="AB18"/>
  <c r="Z18"/>
  <c r="X18"/>
  <c r="V18"/>
  <c r="T18"/>
  <c r="R18"/>
  <c r="P18"/>
  <c r="N18"/>
  <c r="L18"/>
  <c r="J18"/>
  <c r="H18"/>
  <c r="F18"/>
  <c r="D18"/>
  <c r="B18"/>
  <c r="AD18"/>
  <c r="AG1"/>
  <c r="AC1"/>
  <c r="AH1" s="1"/>
  <c r="AB1"/>
  <c r="Z1"/>
  <c r="X1"/>
  <c r="V1"/>
  <c r="T1"/>
  <c r="R1"/>
  <c r="P1"/>
  <c r="N1"/>
  <c r="L1"/>
  <c r="J1"/>
  <c r="H1"/>
  <c r="F1"/>
  <c r="D1"/>
  <c r="B1"/>
  <c r="AD1" s="1"/>
  <c r="AG33" i="60"/>
  <c r="AG34" s="1"/>
  <c r="D33"/>
  <c r="C33"/>
  <c r="B33"/>
  <c r="A33"/>
  <c r="BJ25"/>
  <c r="A25"/>
  <c r="AC25" s="1"/>
  <c r="AC26" s="1"/>
  <c r="AG18"/>
  <c r="AC18"/>
  <c r="AH18" s="1"/>
  <c r="AB18"/>
  <c r="Z18"/>
  <c r="X18"/>
  <c r="V18"/>
  <c r="T18"/>
  <c r="R18"/>
  <c r="AI18" s="1"/>
  <c r="P18"/>
  <c r="N18"/>
  <c r="L18"/>
  <c r="J18"/>
  <c r="H18"/>
  <c r="F18"/>
  <c r="D18"/>
  <c r="B18"/>
  <c r="AD18" s="1"/>
  <c r="AG1"/>
  <c r="AC1"/>
  <c r="AH1" s="1"/>
  <c r="AB1"/>
  <c r="Z1"/>
  <c r="X1"/>
  <c r="V1"/>
  <c r="T1"/>
  <c r="R1"/>
  <c r="AI1" s="1"/>
  <c r="AL1" s="1"/>
  <c r="P1"/>
  <c r="N1"/>
  <c r="L1"/>
  <c r="J1"/>
  <c r="H1"/>
  <c r="F1"/>
  <c r="D1"/>
  <c r="B1"/>
  <c r="AD25" i="61"/>
  <c r="AK18"/>
  <c r="AG25"/>
  <c r="AI1"/>
  <c r="AL1" s="1"/>
  <c r="AI18"/>
  <c r="AE25"/>
  <c r="AL18"/>
  <c r="AH25"/>
  <c r="AJ18"/>
  <c r="AF25"/>
  <c r="AM18"/>
  <c r="AI25"/>
  <c r="BJ26"/>
  <c r="AS18"/>
  <c r="AN18"/>
  <c r="E33"/>
  <c r="AT18"/>
  <c r="F33"/>
  <c r="AK18" i="60" l="1"/>
  <c r="AG25" s="1"/>
  <c r="AD25"/>
  <c r="AL18"/>
  <c r="AH25" s="1"/>
  <c r="AE25"/>
  <c r="AJ18"/>
  <c r="AD1"/>
  <c r="AJ1" i="61"/>
  <c r="AK1"/>
  <c r="AK1" i="60"/>
  <c r="AJ1"/>
  <c r="AN18" l="1"/>
  <c r="AM18"/>
  <c r="AF25"/>
  <c r="AM1" i="61"/>
  <c r="AS1" s="1"/>
  <c r="AT1" s="1"/>
  <c r="AM1" i="60"/>
  <c r="AS1" s="1"/>
  <c r="AT1" s="1"/>
  <c r="AS18" l="1"/>
  <c r="AI25"/>
  <c r="BJ26" s="1"/>
  <c r="AN1" i="61"/>
  <c r="AN1" i="60"/>
  <c r="E33" l="1"/>
  <c r="AT18"/>
  <c r="F33" s="1"/>
</calcChain>
</file>

<file path=xl/sharedStrings.xml><?xml version="1.0" encoding="utf-8"?>
<sst xmlns="http://schemas.openxmlformats.org/spreadsheetml/2006/main" count="1005" uniqueCount="247">
  <si>
    <t>ปริมาณงาน</t>
  </si>
  <si>
    <t>นร.</t>
  </si>
  <si>
    <t>ห้อง</t>
  </si>
  <si>
    <t>รวม</t>
  </si>
  <si>
    <t>บร.</t>
  </si>
  <si>
    <t>ครู</t>
  </si>
  <si>
    <t>ผู้สอน</t>
  </si>
  <si>
    <t>-ขาด,เกิน</t>
  </si>
  <si>
    <t>จำนวนครู</t>
  </si>
  <si>
    <t>ตาม จ.18</t>
  </si>
  <si>
    <t>รวมทั้งสิ้น</t>
  </si>
  <si>
    <t>จำนวน</t>
  </si>
  <si>
    <t>ประถมศึกษา</t>
  </si>
  <si>
    <t>ไป</t>
  </si>
  <si>
    <t>ช่วย</t>
  </si>
  <si>
    <t>มา</t>
  </si>
  <si>
    <t>-ขาด/</t>
  </si>
  <si>
    <t>เกิน</t>
  </si>
  <si>
    <t>สุทธิ</t>
  </si>
  <si>
    <t>ม.1</t>
  </si>
  <si>
    <t>ม.2</t>
  </si>
  <si>
    <t>ม.3</t>
  </si>
  <si>
    <t>ม.4</t>
  </si>
  <si>
    <t>ม.5</t>
  </si>
  <si>
    <t>ม.6</t>
  </si>
  <si>
    <t xml:space="preserve">    -  นักเรียน  1 -20 คน       มีผู้บริหารได้  1  คน       มีครูผู้สอนได้   1  คน    </t>
  </si>
  <si>
    <t xml:space="preserve">    -  นักเรียน 21 -40 คน      มีผู้บริหารได้  1  คน       มีครูผู้สอนได้   2  คน    </t>
  </si>
  <si>
    <t xml:space="preserve">    -  นักเรียน 41 -60 คน      มีผู้บริหารได้  1  คน       มีครูผู้สอนได้   3  คน    </t>
  </si>
  <si>
    <t xml:space="preserve">    -  นักเรียน 61 -80 คน      มีผู้บริหารได้  1  คน       มีครูผู้สอนได้   4  คน    </t>
  </si>
  <si>
    <t xml:space="preserve">    -  นักเรียน 81 -100 คน    มีผู้บริหารได้  1  คน       มีครูผู้สอนได้   5  คน    </t>
  </si>
  <si>
    <t xml:space="preserve">    -  นักเรียน 101 -120 คน  มีผู้บริหารได้  1  คน       มีครูผู้สอนได้   6  คน    </t>
  </si>
  <si>
    <t xml:space="preserve">อัตราส่วน (อนุบาล)    ครู : นักเรียน              </t>
  </si>
  <si>
    <t>=       1  : 25</t>
  </si>
  <si>
    <t xml:space="preserve">                            จำนวนนักเรียน   :   ห้อง            </t>
  </si>
  <si>
    <t>=       30  : 1</t>
  </si>
  <si>
    <t xml:space="preserve">อัตราส่วน (ประถม)    ครู : นักเรียน              </t>
  </si>
  <si>
    <t>=       40  : 1</t>
  </si>
  <si>
    <t xml:space="preserve">          50</t>
  </si>
  <si>
    <t>จำนวนบุคลากรสายบริหาร</t>
  </si>
  <si>
    <t xml:space="preserve">    -  นักเรียน  121 - 359 คน           มีผู้บริหารได้  1  ตำแหน่ง</t>
  </si>
  <si>
    <t xml:space="preserve">    -  นักเรียน  360 - 719 คน           มีผู้บริหารได้  1  ตำแหน่ง    มีผู้ช่วยได้   1  ตำแหน่ง</t>
  </si>
  <si>
    <t xml:space="preserve">    -  นักเรียน  720 - 1,079 คน        มีผู้บริหารได้  1  ตำแหน่ง    มีผู้ช่วยได้   2  ตำแหน่ง</t>
  </si>
  <si>
    <t xml:space="preserve">    -  นักเรียน  1,080 - 1,679 คน     มีผู้บริหารได้  1  ตำแหน่ง    มีผู้ช่วยได้   3  ตำแหน่ง</t>
  </si>
  <si>
    <t xml:space="preserve">    -  นักเรียน  1,680 คนขึ้นไป         มีผู้บริหารได้  1  ตำแหน่ง    มีผู้ช่วยได้   4  ตำแหน่ง  </t>
  </si>
  <si>
    <r>
      <t>เงื่อนไข</t>
    </r>
    <r>
      <rPr>
        <sz val="14"/>
        <rFont val="Cordia New"/>
        <family val="2"/>
        <charset val="222"/>
      </rPr>
      <t xml:space="preserve">  -  การคิดจำนวนห้องเรียน (โดยใช้จำนวนนักเรียน : ห้อง หารจำนวนนักเรียน)  แต่ละชั้น </t>
    </r>
  </si>
  <si>
    <t xml:space="preserve">                 หากมีเศษตั้งแต่ 10 คนขึ้นไป ให้เพิ่มอีก 1 ห้อง</t>
  </si>
  <si>
    <t xml:space="preserve">              -  การคิดจำนวนครูให้ปัดเศษตามหลักคณิตศาสตร์  (0.5ขึ้นไปปัดเป็น 1 , ไม่ถึง 0.5 ปัดทิ้ง)</t>
  </si>
  <si>
    <t>=    1  : 25</t>
  </si>
  <si>
    <t>=    30  : 1</t>
  </si>
  <si>
    <t>=    40  : 1</t>
  </si>
  <si>
    <t xml:space="preserve">อัตราส่วน (มัธยม)     ครู : นักเรียน              </t>
  </si>
  <si>
    <t>=    1  : 20</t>
  </si>
  <si>
    <t xml:space="preserve">                                        50</t>
  </si>
  <si>
    <t>อัตราส่วน (มัธยม)      ครู : นักเรียน               =     1  : 20</t>
  </si>
  <si>
    <t xml:space="preserve">                 จำนวนนักเรียน   :   ห้อง            =    40  : 1</t>
  </si>
  <si>
    <t>อัตราส่วน     ครู : นักเรียน                          =       1  : 12</t>
  </si>
  <si>
    <t>จำนวนครูปฏิบัติการสอน   =  จำนวนครูรวม - จำนวนบุคลากรสายบริหาร</t>
  </si>
  <si>
    <t xml:space="preserve">             1 - 2 ห้องเรียน         มีผู้บริหารได้  1 คน</t>
  </si>
  <si>
    <t xml:space="preserve">             3 - 6 ห้องเรียน         มีผู้บริหารได้  1 คน  มีผู้ช่วยผู้บริหารได้  1  คน</t>
  </si>
  <si>
    <t xml:space="preserve">             7 - 14 ห้องเรียน       มีผู้บริหารได้  1 คน  มีผู้ช่วยผู้บริหารได้  2 คน</t>
  </si>
  <si>
    <t xml:space="preserve">            15 - 23 ห้องเรียน      มีผู้บริหารได้  1 คน  มีผู้ช่วยผู้บริหารได้  3  คน</t>
  </si>
  <si>
    <t xml:space="preserve">            24 ห้องเรียนขึ้นไป     มีผู้บริหารได้  1 คน  มีผู้ช่วยผู้บริหารได้  4  คน</t>
  </si>
  <si>
    <t>ตามเกณฑ์ ก.ค.ศ.</t>
  </si>
  <si>
    <t>จำนวนครู- ขาด,เกิน</t>
  </si>
  <si>
    <t>ภาษาไทย</t>
  </si>
  <si>
    <t>คณิตศาสตร์</t>
  </si>
  <si>
    <t>สังคมศึกษา</t>
  </si>
  <si>
    <t>สุขศึกษา</t>
  </si>
  <si>
    <t>3. ระยะทางระหว่างโรงเรียนถึง สพท. (ตอบเป็นกิโลเมตร)   ................. กิโลเมตร</t>
  </si>
  <si>
    <t>6. แบบแสดงปริมาณงาน (กรอกข้อมูลลงในช่องที่กำหนดทุกช่อง)</t>
  </si>
  <si>
    <t>4. ร.ร.ตั้งอยู่ในพื้นที่ (วงกลมที่ตัวเลขเพียงหัวข้อเดียว)     1.  เทศบาลตำบล          2.  เทศบาลเมือง       3.  เทศบาลนคร        4.   อบต.                5.   กทม.</t>
  </si>
  <si>
    <t>5. ร.ร.มีลักษณะพิเศษ (วงกลมที่ตัวอักษรเพียงหัวข้อเดียว)      ส. เสี่ยงภัย        ก. กันดาร        น.  ชนกลุ่มน้อย        ช.  ชายแดน          พ. พระราชดำริ         ภ. บนภูเขา         บ. บนเกาะ         ป. ปกติ</t>
  </si>
  <si>
    <t>อนุบาล1</t>
  </si>
  <si>
    <t>อนุบาล2</t>
  </si>
  <si>
    <t>ป. 1</t>
  </si>
  <si>
    <t>ป. 2</t>
  </si>
  <si>
    <t>ป. 3</t>
  </si>
  <si>
    <t>ป. 4</t>
  </si>
  <si>
    <t>ป.5</t>
  </si>
  <si>
    <t>ป.6</t>
  </si>
  <si>
    <t>วิชาสอนของครูที่เกษียณฯ (กรอกเฉพาะโรงเรียนที่มีครูเกษียณเท่านั้น)</t>
  </si>
  <si>
    <t>ตรวจสอบครู จ.18</t>
  </si>
  <si>
    <t>ตรวจสอบความต้องการครู</t>
  </si>
  <si>
    <t>ตรวจสอบครูเกษียณ</t>
  </si>
  <si>
    <t>สูตรการคำนวณอัตรากำลังข้าราชการครูตามเกณฑ์ ก.ค.ศ.</t>
  </si>
  <si>
    <t>แบบ 1 โรงเรียนประถมศึกษาที่มีนักเรียน 120 คน ลงมาและจัดการเรียนการสอน อ.1-ป.6 หรือ ป.1-ป.6</t>
  </si>
  <si>
    <t>แบบ 2  โรงเรียนประถมศึกษาที่มีนักเรียน 121 คนขึ้นไป และจัดการเรียนการสอน อ.1-ป.6 หรือ ป.1-ป.6</t>
  </si>
  <si>
    <t xml:space="preserve">                              ครู : นักเรียน</t>
  </si>
  <si>
    <t xml:space="preserve"> ครู : นักเรียน</t>
  </si>
  <si>
    <t>จำนวนครูปฏิบัติการสอน     =      จำนวนห้องเรียน x (จำนวนนักเรียน : ห้อง)</t>
  </si>
  <si>
    <t xml:space="preserve">                                               จำนวนครู : นักเรียน </t>
  </si>
  <si>
    <t xml:space="preserve">                        ครู : นักเรียนไป-กลับ                  =     1  : 20</t>
  </si>
  <si>
    <t xml:space="preserve">                        จำนวนนักเรียน   :   ห้อง             =    40  : 1</t>
  </si>
  <si>
    <t>การคำนวณห้องเรียน</t>
  </si>
  <si>
    <t xml:space="preserve">    -  ห้องเรียนของ นร.ทั้งหมด   =   จำนวน นร.รายชั้น ÷  40 (นร.: ห้อง)   เศษ 10 คนขึ้น (0.25) ไปปัดเป็น 1 ห้องเรียน</t>
  </si>
  <si>
    <t xml:space="preserve">    -  ห้องเรียนของ นร.ประจำ    =   จำนวน นร.ประจำรายชั้น ÷  40 (นร.: ห้อง)   เศษ 10 คนขึ้น (0.25) ไปปัดเป็น 1 ห้องเรียน</t>
  </si>
  <si>
    <t xml:space="preserve">    -  ห้องเรียนของ นร.ไป-กลับ    =   จำนวนห้องเรียนทั้งหมด - ห้องเรียนนักเรียนประจำ </t>
  </si>
  <si>
    <t>การคำนวณครู</t>
  </si>
  <si>
    <t xml:space="preserve">   -  จำนวนครูรวม นร.ประจำ     =      จำนวนห้องเรียน นร.ประจำ x (จำนวนนักเรียน : ห้อง)           </t>
  </si>
  <si>
    <t xml:space="preserve">       หรือ       จำนวนห้องเรียน X  40</t>
  </si>
  <si>
    <t xml:space="preserve">                                                                      จำนวนครู : นักเรียน </t>
  </si>
  <si>
    <t xml:space="preserve">   -  จำนวนครูรวม นร.ไป-กลับ    =      จำนวนห้องเรียน นร.ไป-กลับ x (จำนวนนักเรียน : ห้อง)    </t>
  </si>
  <si>
    <t xml:space="preserve">       หรือ       จำนวนห้องเรียน X  2</t>
  </si>
  <si>
    <t>จำนวนครูรวม                       =      จำนวนครูรวม นร.ประจำ  +  จำนวนครูรวม นร.ไป-กลับ</t>
  </si>
  <si>
    <t>จำนวนครูปฏิบัติการสอน        =      จำนวนครูรวม   - จำนวนครูสายบริหาร</t>
  </si>
  <si>
    <t xml:space="preserve">    -    1 - 2    ห้องเรียน                      มีผู้บริหารได้  1  ตำแหน่ง</t>
  </si>
  <si>
    <t xml:space="preserve">    -    3 - 6   ห้องเรียน                       มีผู้บริหารได้  1  ตำแหน่ง    มีผู้ช่วยได้   1  ตำแหน่ง</t>
  </si>
  <si>
    <t xml:space="preserve">    -    7 - 14  ห้องเรียน                      มีผู้บริหารได้  1  ตำแหน่ง    มีผู้ช่วยได้   2  ตำแหน่ง</t>
  </si>
  <si>
    <t xml:space="preserve">    -   15 - 23  ห้องเรียน                     มีผู้บริหารได้  1  ตำแหน่ง    มีผู้ช่วยได้   3  ตำแหน่ง</t>
  </si>
  <si>
    <t xml:space="preserve">    -    24  ห้องเรียนขึ้นไป                  มีผู้บริหารได้  1  ตำแหน่ง    มีผู้ช่วยได้   4  ตำแหน่ง</t>
  </si>
  <si>
    <t xml:space="preserve"> -  ประเภท หูหนวก ตาบอด พิการแขนขา</t>
  </si>
  <si>
    <t>อัตราส่วน     นักเรียน  :  ห้อง          =       10  : 1</t>
  </si>
  <si>
    <t xml:space="preserve">                      นักเรียน  :  ครู            =         5  : 1</t>
  </si>
  <si>
    <t xml:space="preserve"> -  ประเภท ปัญญาอ่อน พิการซ้อน</t>
  </si>
  <si>
    <t>อัตราส่วน     นักเรียน  :  ห้อง          =        8  : 1</t>
  </si>
  <si>
    <t xml:space="preserve">                      นักเรียน  :  ครู            =        4  : 1</t>
  </si>
  <si>
    <t>อัตราส่วน     นักเรียน  :  ห้อง          =        6  : 1</t>
  </si>
  <si>
    <t xml:space="preserve">                      นักเรียน  :  ครู            =        3  : 1</t>
  </si>
  <si>
    <t xml:space="preserve">   -  จำนวนครูรวม     =      จำนวนห้องเรียน x  (จำนวนนักเรียน : ห้อง) </t>
  </si>
  <si>
    <t xml:space="preserve">                                    จำนวนนักเรียน : ครู </t>
  </si>
  <si>
    <t xml:space="preserve">     ครูรวม            =     จำนวนห้องเรียน x  2</t>
  </si>
  <si>
    <t xml:space="preserve">             1 - 5    ห้องเรียน         มีผู้บริหารได้  1 คน</t>
  </si>
  <si>
    <t xml:space="preserve">             6 - 13  ห้องเรียน         มีผู้บริหารได้  1 คน  มีผู้ช่วยผู้บริหารได้  1  คน</t>
  </si>
  <si>
    <t xml:space="preserve">           14 - 21  ห้องเรียน        มีผู้บริหารได้  1 คน  มีผู้ช่วยผู้บริหารได้  2  คน</t>
  </si>
  <si>
    <t xml:space="preserve">           22 - 29  ห้องเรียน        มีผู้บริหารได้  1 คน  มีผู้ช่วยผู้บริหารได้  3  คน</t>
  </si>
  <si>
    <t xml:space="preserve">           30 ห้องเรียนขึ้นไป       มีผู้บริหารได้  1 คน  มีผู้ช่วยผู้บริหารได้  4  คน</t>
  </si>
  <si>
    <r>
      <t>หมายเหตุ</t>
    </r>
    <r>
      <rPr>
        <sz val="14"/>
        <rFont val="Cordia New"/>
        <family val="2"/>
        <charset val="222"/>
      </rPr>
      <t xml:space="preserve">   ในการคำนวณตามสูตรหากมีเศษตั้งแต่  0.5 ขึ้นไปให้ปัดเป็น 1</t>
    </r>
  </si>
  <si>
    <t xml:space="preserve">                 จำนวนนักเรียน   :   ห้อง            =     35  : 1</t>
  </si>
  <si>
    <t>จำนวนครูรวม               =         จำนวนห้องเรียน x (จำนวนนักเรียน : ห้อง)</t>
  </si>
  <si>
    <t xml:space="preserve">         การคิดจำนวนครูให้ปัดเศษตามหลักคณิตศาสตร์  (0.5ขึ้นไปปัดเป็น 1 , ไม่ถึง 0.5 ปัดทิ้ง)</t>
  </si>
  <si>
    <t xml:space="preserve">              </t>
  </si>
  <si>
    <t xml:space="preserve">                   หากมีเศษตั้งแต่ 10 คนขึ้นไป ให้เพิ่มอีก 1 ห้อง</t>
  </si>
  <si>
    <t xml:space="preserve">                -  การคิดจำนวนครูให้ปัดเศษตามหลักคณิตศาสตร์  (0.5ขึ้นไปปัดเป็น 1 , ไม่ถึง 0.5 ปัดทิ้ง)</t>
  </si>
  <si>
    <t xml:space="preserve">               -  การคิดจำนวนครูให้ปัดเศษตามหลักคณิตศาสตร์  (0.5ขึ้นไปปัดเป็น 1 , ไม่ถึง 0.5 ปัดทิ้ง)</t>
  </si>
  <si>
    <r>
      <t>หมายเหตุ</t>
    </r>
    <r>
      <rPr>
        <sz val="14"/>
        <rFont val="Cordia New"/>
        <family val="2"/>
        <charset val="222"/>
      </rPr>
      <t xml:space="preserve">   การคิดจำนวนครูให้ปัดเศษตามหลักคณิตศาสตร์  (0.5ขึ้นไปปัดเป็น 1 , ไม่ถึง 0.5 ปัดทิ้ง)</t>
    </r>
  </si>
  <si>
    <t>ข้อมูล กผอ./สพร./สพฐ.</t>
  </si>
  <si>
    <t xml:space="preserve"> -  ประเภท ออทิสติกส์</t>
  </si>
  <si>
    <t>ของ โรงเรียน ....................................... ตำบล .............................. อำเภอ......................... จังหวัด ....................... รหัสโรงเรียน (p-obec) ....................</t>
  </si>
  <si>
    <t>ตารางการตรวจแบบโรงเรียน  (ใช้ได้กับโรงเรียนทุกโรงในสังกัด สพป.)</t>
  </si>
  <si>
    <t>ปฐมวัย</t>
  </si>
  <si>
    <t>วิทยาการคอมพิวเตอร์</t>
  </si>
  <si>
    <t>วิทยาศาตร์(ทั่วไป)</t>
  </si>
  <si>
    <t>เคมี</t>
  </si>
  <si>
    <t>ชีววิทยา</t>
  </si>
  <si>
    <t>ฟิสิกส์</t>
  </si>
  <si>
    <t>พลศึกษา</t>
  </si>
  <si>
    <t>ศิลปศึกษา</t>
  </si>
  <si>
    <t>ดนตรี/ดุริยางคศิลป์</t>
  </si>
  <si>
    <t>นาฏศิลป์</t>
  </si>
  <si>
    <t>เกษตรกรรม</t>
  </si>
  <si>
    <t>คหกรรมศาสตร์</t>
  </si>
  <si>
    <t>อุตสาหกรรมศิลป์</t>
  </si>
  <si>
    <t>การศึกษาพิเศษ</t>
  </si>
  <si>
    <t>ความต้องการครูฯ (กรอกเฉพาะโรงเรียนที่ขาดครูตามเกณฑ์ ก.ค.ศ.) เท่านั้น</t>
  </si>
  <si>
    <t>-ขาด,</t>
  </si>
  <si>
    <t>กษ.</t>
  </si>
  <si>
    <t>ราช</t>
  </si>
  <si>
    <t>การ</t>
  </si>
  <si>
    <t>ร้อย</t>
  </si>
  <si>
    <t>ละ</t>
  </si>
  <si>
    <t xml:space="preserve">จำนวนครู </t>
  </si>
  <si>
    <t>ผู้</t>
  </si>
  <si>
    <t>สอน</t>
  </si>
  <si>
    <t>พนง.</t>
  </si>
  <si>
    <t>รชก.</t>
  </si>
  <si>
    <t>ตน.</t>
  </si>
  <si>
    <t>ครูตามเกณฑ์ ก.ค.ศ.</t>
  </si>
  <si>
    <t>2. ความต้องการครูฯ ให้กรอกเฉพาะโรงเรียนที่ขาดครูตามเกณฑ์ ก.ค.ศ.  และจำนวนความต้องการเท่ากับจำนวนความขาดเท่านั้น</t>
  </si>
  <si>
    <t>3. วิชาสอนของครูที่เกษียณฯ ให้กรอกเฉพาะโรงเรียนที่มีครูเกษียณเท่านั้น หากสอนมากกว่า 1 วิชา ให้เลือกวิชาที่สอนมากที่สุดเพียงวิชาเดียว และจำนวนวิชาที่สอนต้องเท่ากับจำนวนเกษียณด้วย</t>
  </si>
  <si>
    <t xml:space="preserve">4. แบบรายงานฉบับนี้ (แบบโรงเรียน) สพฐ.จัดทำขึ้นเพื่อให้เกิดความสะดวกในการจัดทำข้อมูลของ สพท.เท่านั้น (สพท.อาจไม่ใช้หรือปรับแก้ไขได้ตามความเหมาะสม) </t>
  </si>
  <si>
    <t xml:space="preserve">*   ขอความกรุณา สพท. ทำความเข้าใจกับโรงเรียนให้ส่งข้อมูลไปยัง สพท.เท่านั้น </t>
  </si>
  <si>
    <t>**  สพท. อาจใช้หรือไม่ใช้ฟอร์มนี้ก็ได้ และไม่ต้องส่งแบบโรงเรียนมาที่ สพฐ.</t>
  </si>
  <si>
    <t>***แถบสูตร ห้ามลบนะจ๊ะ</t>
  </si>
  <si>
    <t xml:space="preserve">หมายเหตุ  1. การกระจายครู ครูตาม จ.18 หากสอนมากกว่า 1 วิชา ให้เลือกวิชาที่สอนมากที่สุดเพียงวิชาเดียว สำหรับผู้บริหารให้ลงในช่อง บร. (ไม่ต้องลงวิชา)  </t>
  </si>
  <si>
    <t xml:space="preserve">ช่องว่าง        หมายถึง     ช่องที่ให้กรอกข้อมูล (จำนวนนักเรียน, ครูตาม จ.18(บร.,ครูสอน), ครูเกษียณปี56, ครูไปช่วยราชการ,ครูมาช่วยราชการ, </t>
  </si>
  <si>
    <t>พนักงานราชการ(ครู), กระจายครู จ.18 ตามกลุ่มสาระ, กระจายความต้องการครูตามรายวิชา และกระจายครูเกษียณตามวิชาที่สอน)</t>
  </si>
  <si>
    <t>แถบสีเหลือง   หมายถึง   สูตรการคำนวณต่าง ๆ  ห้ามลบหรือแก้ไข</t>
  </si>
  <si>
    <t>แถบสีเขียว     หมายถึง   ตรวจสอบความผิดพลาด (ค่าที่ถูกต้อง คือ 0 ห้ามลบหรือแก้ไข)</t>
  </si>
  <si>
    <t>(กรณีโรงเรียนเกินเกณฑ์ ไม่ต้องกรอกความต้องการครู/ และช่องนี้จะปรากฎเป็นตัวเลขจำนวนเต็มบวก)</t>
  </si>
  <si>
    <t>2. จำนวนนักเรียนรวม (ระบุ) ..... คน / และ (วงกลมที่ตัวเลข)   1. น้อยกว่า 60 คนลงมา    2.   61-120 คน     3. 121 -250 คน      4.  251-500 คน     5.  501-1,500 คน      6.  1,501 - 2,500 คน    7.   2,501 คนขึ้นไป</t>
  </si>
  <si>
    <t>ภาษาต่างประเทศ</t>
  </si>
  <si>
    <t>คอมพิวเตอร์</t>
  </si>
  <si>
    <t>บรรณารักษ์</t>
  </si>
  <si>
    <t>การเงิน/บัญชี</t>
  </si>
  <si>
    <t>การงานพื้นฐานอาชีพ</t>
  </si>
  <si>
    <t>จิตวิทยาแนะแนว</t>
  </si>
  <si>
    <t>(เนื่องจาก ปีที่ผ่านๆ มา โรงเรียนมักจะส่ง e-mail รายงานตรงมายัง สพร.สพฐ.)</t>
  </si>
  <si>
    <t>โสตฯ/เทคโนโลยีฯ</t>
  </si>
  <si>
    <t>จำนวนครูปฏิบัติการสอน  รวม  =  จำนวนครูสอนอนุบาล  + จำนวนครูสอนประถม</t>
  </si>
  <si>
    <t xml:space="preserve">   ครูสอน รวม  = [(ห้องอนุบาล x นร. : ห้อง)+นักเรียนอนุบาล]  +  [(ห้องประถม xนร.: ห้อง)+นักเรียนประถม]</t>
  </si>
  <si>
    <t>จำนวนครูปฏิบัติการสอน รวม  =  จำนวนครูสอนอนุบาล  + จำนวนครูสอนประถม + จำนวนครูสอนมัธยม</t>
  </si>
  <si>
    <t xml:space="preserve">           ครูสอนรวม             =     จำนวนห้องเรียน x  2</t>
  </si>
  <si>
    <t xml:space="preserve">          ครูสอน รวม   =   (ห้องอนุบาล x 30 + นร.อนุบาล) +  (ห้องประถม x 40 + นร.ประถม) + (ห้องมัธยม x 2)</t>
  </si>
  <si>
    <t xml:space="preserve">           ครูสอน รวม        =   (ห้องอนุบาล x 30 + นร.อนุบาล) +  (ห้องประถม x 40 + นร.ประถม)</t>
  </si>
  <si>
    <t>อัตราส่วน          ครู : นักเรียนประจำ                   =     1  : 12</t>
  </si>
  <si>
    <t xml:space="preserve">         ครูรวม               =          จำนวนห้องเรียน   x   35</t>
  </si>
  <si>
    <t>แบบ 3  โรงเรียนประถมศึกษาที่มีนักเรียน 120 คนลงมา และจัดการเรียนการสอน อ.1-ม.3/ม.6 หรือ ป.1-ม.3/ม.6</t>
  </si>
  <si>
    <t>แบบ 4  โรงเรียนประถมศึกษาที่มีนักเรียน 121 คนขึ้นไป และจัดการเรียนการสอน อ.1-ม.3/ม.6 หรือ ป.1-ม.3/ม.6</t>
  </si>
  <si>
    <t>แบบ 5 โรงเรียนมัธยมศึกษา (ปกติ)</t>
  </si>
  <si>
    <t>แบบ 7  การคำนวณอัตรากำลังข้าราชการครูโรงเรียนศึกษาพิเศษ  จำแนกตามประเภทความพิการ</t>
  </si>
  <si>
    <t>แบบ 8  การคำนวณอัตรากำลังข้าราชการครูโรงเรียนศึกษาสงเคราะห์</t>
  </si>
  <si>
    <t xml:space="preserve">                                  50</t>
  </si>
  <si>
    <t xml:space="preserve">                            ครูสอนอนุบาล +  ครูสอนประถม =  ใช้สูตรจำนวนนักเรียนรวม (อนุบาล+ประถม) ต่ำกว่า 120 คน</t>
  </si>
  <si>
    <t xml:space="preserve">            ครูสอนมัธยม                            =      จำนวนห้องเรียน x (จำนวนนักเรียน : ห้อง)</t>
  </si>
  <si>
    <t xml:space="preserve">                          จำนวนครู : นักเรียน </t>
  </si>
  <si>
    <t xml:space="preserve">          ครูสอน รวม   =   ครูผู้สอน (อนุบาล+ประถม) ตามสูตรนักเรียนต่ำกว่า 120 คน  + (ห้องมัธยม x 2)</t>
  </si>
  <si>
    <t>แบบ 6 โรงเรียนมัธยมศึกษาในโครงการพิเศษต่าง ๆ (กรณีที่มีนักเรียนประจำบางส่วน หรือ นักเรียนประจำทั้งหมด)</t>
  </si>
  <si>
    <t>แบบรายงานข้อมูลนักเรียน ณ วันที่ 10 มิถุนายน 2557 (เพื่อประกอบการวางแผนกำลังคน)</t>
  </si>
  <si>
    <t>ข้อมูลเฉพาะสถานศึกษา ณ วันที่ 10 มิถุนายน 2557</t>
  </si>
  <si>
    <t>ปี 57</t>
  </si>
  <si>
    <r>
      <t xml:space="preserve">แบบรายงานข้อมูลนักเรียน ณ วันที่ 10 มิถุนายน 2557 (เพื่อประกอบการวางแผนกำลังคน)   </t>
    </r>
    <r>
      <rPr>
        <b/>
        <sz val="28"/>
        <color indexed="10"/>
        <rFont val="Cordia New"/>
        <family val="2"/>
      </rPr>
      <t>(ใช้เฉพาะนักเรียนตั้งแต่ 121 คนขึ้นไป)</t>
    </r>
  </si>
  <si>
    <t>by :  SUNISA2557</t>
  </si>
  <si>
    <t>ปรับปรุง ณ 26 พฤษภาคม 2557</t>
  </si>
  <si>
    <t>ตำแหน่งว่าง</t>
  </si>
  <si>
    <t xml:space="preserve">   สำหรับตำแหน่งว่าง ให้ลงในช่อง "ตำแหน่งว่าง"   ครูไปช่วยราชการ ในลงในช่อง "ครูไปช่วยราชการ" เมื่อกรอกแล้วจำนวนรวมต้องเท่ากับครู จ.18 ในหัวข้อ ที่ 6 </t>
  </si>
  <si>
    <t>โสตทัศนศึกษา</t>
  </si>
  <si>
    <t>ครูไปช่วยราชการ</t>
  </si>
  <si>
    <r>
      <t xml:space="preserve">แบบรายงานข้อมูลนักเรียน ณ วันที่ 10 มิถุนายน 2557 (เพื่อประกอบการวางแผนกำลังคน)   </t>
    </r>
    <r>
      <rPr>
        <b/>
        <sz val="28"/>
        <color indexed="10"/>
        <rFont val="Cordia New"/>
        <family val="2"/>
      </rPr>
      <t>(ใช้เฉพาะนักเรียนตั้งแต่ 120 คนลงมา)</t>
    </r>
  </si>
  <si>
    <t xml:space="preserve">1. ประเภทสถานศึกษา (ตามประกาศจัดตั้งของกระทรวงศึกษาธิการ) (วงกลมที่ตัวอักษร)     ป.   ประถมศึกษา                    ข.  ขยายโอกาสทางการศึกษา              ม. มัธยมศึกษา        </t>
  </si>
  <si>
    <t>หน้า 1</t>
  </si>
  <si>
    <t>หน้า 2</t>
  </si>
  <si>
    <t>โรงเรียน ....................................... ตำบล .............................. อำเภอ......................... จังหวัด ....................... รหัสโรงเรียน (p-obec) ....................</t>
  </si>
  <si>
    <t>8. แบบแสดงจำนวนข้าราชการครูมาช่วยราชการ/พนักงานราชการ (ตำแหน่งครูผู้สอน) จำแนกตามสาขาวิชาที่สอน</t>
  </si>
  <si>
    <t>จำนวนข้าราชการครูมาช่วยราชการ จำแนกตามสาขาวิชาที่สอน</t>
  </si>
  <si>
    <t xml:space="preserve">จำนวนพนักงานราชการ (ตำแหน่งครูผู้สอน) จำแนกตามสาชาวิชาที่สอน </t>
  </si>
  <si>
    <t>อื่น ๆ ระบุ</t>
  </si>
  <si>
    <t>ครู ตาม จ.18</t>
  </si>
  <si>
    <t>ครูสอน</t>
  </si>
  <si>
    <t>ไม่สามารถระบุได้</t>
  </si>
  <si>
    <t xml:space="preserve">หมายเหตุ  1. การกระจายครู (ตามข้อ 7)  ครูตาม จ.18 หากสอนมากกว่า 1 วิชา ให้เลือกวิชาที่สอนมากที่สุดเพียงวิชาเดียว สำหรับผู้บริหารให้ลงในช่อง บร. (ไม่ต้องลงวิชา)  </t>
  </si>
  <si>
    <t xml:space="preserve">ตำแหน่งว่าง ให้ลงในช่อง "ตำแหน่งว่าง"   ครูไปช่วยราชการ ให้ลงในช่อง "ครูไปช่วยราชการ" เมื่อกรอกแล้วจำนวนรวมต้องเท่ากับครู จ.18 ในหัวข้อ ที่ 6 </t>
  </si>
  <si>
    <t>จำนวนครู ตาม จ.18 (รวมตำแหน่งว่าง/ครูไปช่วยฯ/ครูเกษียณ ปี 57) จำแนกตามวุฒิการศึกษา (วิชาเอก)</t>
  </si>
  <si>
    <t xml:space="preserve">9. แบบแสดงจำนวนข้าราชการครู ตาม จ.18 (รวมตำแหน่งว่าง/ครูไปช่วยฯ/ครูเกษียณ ปี57)  จำแนกตามวุฒิการศึกษา (วิชาเอก)   </t>
  </si>
  <si>
    <t>จำนวนครู ตาม จ.18 (รวมตำแหน่งว่าง/ครูไปช่วยฯ/ครูเกษียณ ปี 57) จำแนกตามสาขาวิชาที่สอน</t>
  </si>
  <si>
    <t>7. แบบแสดงจำนวนครูตาม จ.18 /ความต้องการครูตามจำนวนที่ขาดจากเกณฑ์/วิชาสอนของครูเกษียณปี 57 จำแนกรายวิชา</t>
  </si>
  <si>
    <t>ตารางการตรวจแบบโรงเรียน  (ใช้ได้กับโรงเรียนทุกโรงในสังกัด สพท.)</t>
  </si>
  <si>
    <t xml:space="preserve">     หรือในระดับที่ต่ำกว่า ซึ่งจำแนกวุฒิการศึกษาวิชาเอก มาจำแนกแทน/ กรณีที่จบวุฒิการศึกษาวิชาเอกที่นอกเหนือจากนี้ (ไม่สามารถเข้ากับกลุ่มใดได้)  ให้ใส่ในช่อง "ไม่สามารถระบุได้" </t>
  </si>
  <si>
    <t xml:space="preserve"> และ ตำแหน่งว่าง ให้ระบุในช่อง "ตำแหน่งว่าง"</t>
  </si>
  <si>
    <t>สังกัดสำนักงานเขตพื้นที่การศึกษาประถมศึกษาพัทลุง เขต 2</t>
  </si>
  <si>
    <t>มีปัญหา การกรอกข้อมูล โทรสอบถาม ที่ เบอร์  0873940275</t>
  </si>
  <si>
    <t>ดำเนินการเสร็จ ส่ง เมล์      pim05ster@gmail.com</t>
  </si>
  <si>
    <t>2. ความต้องการครูฯ(ตามข้อ 7) ให้กรอกเฉพาะโรงเรียนที่ขาดครูตามเกณฑ์ ก.ค.ศ.  และจำนวนความต้องการเท่ากับจำนวนความขาดเท่านั้น</t>
  </si>
  <si>
    <t>3. วิชาสอนของครูที่เกษียณฯ(ตามข้อ 7)  ให้กรอกเฉพาะโรงเรียนที่มีครูเกษียณเท่านั้น หากสอนมากกว่า 1 วิชา ให้เลือกวิชาที่สอนมากที่สุดเพียงวิชาเดียว และจำนวนวิชาที่สอนต้องเท่ากับจำนวนเกษียณด้วย</t>
  </si>
  <si>
    <t xml:space="preserve">หมายเหตุ  2. จำนวนข้าราชการครู ตาม จ.18 (ตามข้อ 9) จำแนกตามวุฒิการศึกษา (วิชาเอก) </t>
  </si>
  <si>
    <t>2.1 ตำแหน่งผู้บริหาร ให้กรอกในช่อง "บร"   ไม่ต้องกรอกวุฒิการศึกษาวิชาเอก</t>
  </si>
  <si>
    <t xml:space="preserve">2.2  ครูสอน ให้จำแนกตามวุฒิการศึกษาวิชาเอกที่จบ / ในกรณี ที่จบมากกว่า 1 วุฒิ ให้เลือกวุฒิการศึกษาวิชาเอกที่สอน / และในกรณีที่จบ ป.โท / ป.ตรี (บริหารการศึกษา) ขอให้ใช้วุฒิ ในระดับ ป.ตรี </t>
  </si>
  <si>
    <t xml:space="preserve">หมายเหคุ 1  . ครูมาช่วยราชการ และพนักงานราชการ (ตำแหน่งครูผู้สอน) (ตามข้อ 8) หากสอนมากกว่า 1 วิชา ให้เลือกวิชาที่สอนมากที่สุดเพียงวิชาเดียว </t>
  </si>
</sst>
</file>

<file path=xl/styles.xml><?xml version="1.0" encoding="utf-8"?>
<styleSheet xmlns="http://schemas.openxmlformats.org/spreadsheetml/2006/main">
  <fonts count="36">
    <font>
      <sz val="14"/>
      <name val="Cordia New"/>
      <charset val="222"/>
    </font>
    <font>
      <b/>
      <sz val="14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Cordia New"/>
      <family val="2"/>
      <charset val="222"/>
    </font>
    <font>
      <sz val="14"/>
      <name val="Cordia New"/>
      <family val="2"/>
    </font>
    <font>
      <b/>
      <sz val="14"/>
      <name val="Cordia New"/>
      <family val="2"/>
    </font>
    <font>
      <sz val="8"/>
      <name val="Cordia New"/>
      <family val="2"/>
    </font>
    <font>
      <b/>
      <u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24"/>
      <color indexed="10"/>
      <name val="Cordia New"/>
      <family val="2"/>
    </font>
    <font>
      <sz val="22"/>
      <name val="Cordia New"/>
      <family val="2"/>
    </font>
    <font>
      <b/>
      <sz val="22"/>
      <color indexed="10"/>
      <name val="Cordia New"/>
      <family val="2"/>
    </font>
    <font>
      <b/>
      <sz val="22"/>
      <name val="Cordia New"/>
      <family val="2"/>
    </font>
    <font>
      <b/>
      <sz val="18"/>
      <name val="Cordia New"/>
      <family val="2"/>
    </font>
    <font>
      <b/>
      <i/>
      <sz val="14"/>
      <name val="Cordia New"/>
      <family val="2"/>
    </font>
    <font>
      <b/>
      <sz val="28"/>
      <name val="Cordia New"/>
      <family val="2"/>
    </font>
    <font>
      <sz val="10"/>
      <name val="Arial"/>
      <family val="2"/>
    </font>
    <font>
      <sz val="14"/>
      <name val="TH Niramit AS"/>
    </font>
    <font>
      <sz val="18"/>
      <name val="Cordia New"/>
      <family val="2"/>
    </font>
    <font>
      <b/>
      <sz val="20"/>
      <name val="Cordia New"/>
      <family val="2"/>
    </font>
    <font>
      <sz val="20"/>
      <name val="Cordia New"/>
      <family val="2"/>
    </font>
    <font>
      <b/>
      <sz val="36"/>
      <color indexed="10"/>
      <name val="Cordia New"/>
      <family val="2"/>
    </font>
    <font>
      <b/>
      <sz val="28"/>
      <color indexed="10"/>
      <name val="Cordia New"/>
      <family val="2"/>
    </font>
    <font>
      <b/>
      <sz val="36"/>
      <name val="Cordia New"/>
      <family val="2"/>
    </font>
    <font>
      <b/>
      <sz val="24"/>
      <color rgb="FFFF0000"/>
      <name val="Cordia New"/>
      <family val="2"/>
    </font>
    <font>
      <sz val="14"/>
      <color rgb="FFFF0000"/>
      <name val="Cordia New"/>
      <family val="2"/>
    </font>
    <font>
      <b/>
      <sz val="36"/>
      <color rgb="FFFF0000"/>
      <name val="Cordia New"/>
      <family val="2"/>
    </font>
    <font>
      <b/>
      <sz val="20"/>
      <color rgb="FFFF0000"/>
      <name val="Cordia New"/>
      <family val="2"/>
    </font>
    <font>
      <sz val="14"/>
      <color rgb="FFFF0000"/>
      <name val="TH Niramit AS"/>
    </font>
    <font>
      <sz val="18"/>
      <color theme="0"/>
      <name val="Cordia New"/>
      <family val="2"/>
    </font>
    <font>
      <b/>
      <i/>
      <sz val="24"/>
      <color theme="0"/>
      <name val="Cordia New"/>
      <family val="2"/>
    </font>
    <font>
      <b/>
      <sz val="36"/>
      <color theme="0"/>
      <name val="Cordia New"/>
      <family val="2"/>
    </font>
    <font>
      <sz val="14"/>
      <color theme="0"/>
      <name val="Cordia New"/>
      <family val="2"/>
    </font>
    <font>
      <b/>
      <sz val="24"/>
      <color theme="0"/>
      <name val="Cordia New"/>
      <family val="2"/>
    </font>
    <font>
      <sz val="18"/>
      <color rgb="FFFF0000"/>
      <name val="Cordia New"/>
      <family val="2"/>
    </font>
    <font>
      <b/>
      <sz val="18"/>
      <color rgb="FFFF0000"/>
      <name val="Cordia New"/>
      <family val="2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228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/>
    <xf numFmtId="0" fontId="1" fillId="0" borderId="0" xfId="0" quotePrefix="1" applyFont="1" applyBorder="1"/>
    <xf numFmtId="0" fontId="3" fillId="0" borderId="0" xfId="0" applyFont="1" applyBorder="1"/>
    <xf numFmtId="0" fontId="8" fillId="0" borderId="0" xfId="0" applyFont="1"/>
    <xf numFmtId="0" fontId="2" fillId="0" borderId="7" xfId="0" applyFont="1" applyBorder="1"/>
    <xf numFmtId="0" fontId="3" fillId="0" borderId="8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0" xfId="0" applyFont="1"/>
    <xf numFmtId="0" fontId="1" fillId="0" borderId="9" xfId="0" applyFont="1" applyBorder="1"/>
    <xf numFmtId="0" fontId="1" fillId="0" borderId="4" xfId="0" applyFont="1" applyBorder="1"/>
    <xf numFmtId="0" fontId="4" fillId="0" borderId="0" xfId="0" applyFont="1"/>
    <xf numFmtId="0" fontId="5" fillId="0" borderId="0" xfId="0" applyFont="1"/>
    <xf numFmtId="0" fontId="9" fillId="0" borderId="0" xfId="0" applyFont="1"/>
    <xf numFmtId="0" fontId="0" fillId="0" borderId="0" xfId="0" applyFill="1"/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 shrinkToFit="1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0" fillId="0" borderId="0" xfId="0" applyFont="1" applyFill="1"/>
    <xf numFmtId="0" fontId="12" fillId="4" borderId="0" xfId="0" applyFont="1" applyFill="1"/>
    <xf numFmtId="0" fontId="10" fillId="4" borderId="0" xfId="0" applyFont="1" applyFill="1"/>
    <xf numFmtId="0" fontId="24" fillId="0" borderId="0" xfId="0" applyFont="1"/>
    <xf numFmtId="0" fontId="25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5" xfId="0" quotePrefix="1" applyFont="1" applyFill="1" applyBorder="1" applyAlignment="1">
      <alignment horizontal="left"/>
    </xf>
    <xf numFmtId="0" fontId="1" fillId="5" borderId="16" xfId="0" applyFont="1" applyFill="1" applyBorder="1"/>
    <xf numFmtId="0" fontId="1" fillId="5" borderId="17" xfId="0" applyFont="1" applyFill="1" applyBorder="1"/>
    <xf numFmtId="0" fontId="1" fillId="5" borderId="18" xfId="0" applyFont="1" applyFill="1" applyBorder="1"/>
    <xf numFmtId="0" fontId="1" fillId="5" borderId="15" xfId="0" quotePrefix="1" applyFont="1" applyFill="1" applyBorder="1"/>
    <xf numFmtId="0" fontId="5" fillId="0" borderId="0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1" xfId="0" applyFont="1" applyFill="1" applyBorder="1"/>
    <xf numFmtId="0" fontId="5" fillId="5" borderId="4" xfId="0" applyFont="1" applyFill="1" applyBorder="1"/>
    <xf numFmtId="0" fontId="5" fillId="5" borderId="5" xfId="0" applyFont="1" applyFill="1" applyBorder="1" applyAlignment="1">
      <alignment horizontal="right"/>
    </xf>
    <xf numFmtId="0" fontId="5" fillId="5" borderId="6" xfId="0" applyFont="1" applyFill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1" fillId="5" borderId="19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5" borderId="19" xfId="0" applyFont="1" applyFill="1" applyBorder="1"/>
    <xf numFmtId="0" fontId="4" fillId="5" borderId="20" xfId="0" applyFont="1" applyFill="1" applyBorder="1"/>
    <xf numFmtId="0" fontId="4" fillId="5" borderId="21" xfId="0" applyFont="1" applyFill="1" applyBorder="1"/>
    <xf numFmtId="0" fontId="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7" fillId="5" borderId="10" xfId="1" applyFont="1" applyFill="1" applyBorder="1" applyAlignment="1">
      <alignment horizontal="center"/>
    </xf>
    <xf numFmtId="0" fontId="17" fillId="6" borderId="10" xfId="1" applyFont="1" applyFill="1" applyBorder="1" applyAlignment="1">
      <alignment horizontal="center"/>
    </xf>
    <xf numFmtId="0" fontId="0" fillId="6" borderId="10" xfId="0" applyFill="1" applyBorder="1" applyAlignment="1" applyProtection="1">
      <alignment shrinkToFit="1"/>
      <protection locked="0"/>
    </xf>
    <xf numFmtId="0" fontId="0" fillId="6" borderId="10" xfId="0" applyFill="1" applyBorder="1" applyAlignment="1">
      <alignment shrinkToFit="1"/>
    </xf>
    <xf numFmtId="0" fontId="0" fillId="5" borderId="10" xfId="0" applyFill="1" applyBorder="1" applyAlignment="1" applyProtection="1">
      <alignment shrinkToFit="1"/>
      <protection locked="0"/>
    </xf>
    <xf numFmtId="0" fontId="0" fillId="5" borderId="10" xfId="0" applyFill="1" applyBorder="1" applyAlignment="1">
      <alignment shrinkToFit="1"/>
    </xf>
    <xf numFmtId="0" fontId="0" fillId="5" borderId="10" xfId="0" applyFill="1" applyBorder="1" applyAlignment="1">
      <alignment horizontal="center"/>
    </xf>
    <xf numFmtId="0" fontId="13" fillId="0" borderId="0" xfId="0" applyFont="1"/>
    <xf numFmtId="0" fontId="18" fillId="0" borderId="0" xfId="0" applyFont="1"/>
    <xf numFmtId="0" fontId="18" fillId="0" borderId="0" xfId="0" applyFont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/>
    </xf>
    <xf numFmtId="2" fontId="18" fillId="0" borderId="10" xfId="0" applyNumberFormat="1" applyFont="1" applyFill="1" applyBorder="1" applyAlignment="1">
      <alignment horizontal="center" shrinkToFit="1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13" fillId="0" borderId="3" xfId="0" quotePrefix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22" xfId="0" quotePrefix="1" applyFont="1" applyBorder="1" applyAlignment="1">
      <alignment horizontal="center" vertical="center" shrinkToFit="1"/>
    </xf>
    <xf numFmtId="2" fontId="18" fillId="0" borderId="22" xfId="0" applyNumberFormat="1" applyFont="1" applyFill="1" applyBorder="1" applyAlignment="1">
      <alignment horizontal="center" shrinkToFit="1"/>
    </xf>
    <xf numFmtId="0" fontId="13" fillId="0" borderId="23" xfId="0" quotePrefix="1" applyFont="1" applyBorder="1" applyAlignment="1">
      <alignment horizontal="center" vertical="center" shrinkToFit="1"/>
    </xf>
    <xf numFmtId="0" fontId="13" fillId="0" borderId="24" xfId="0" applyFont="1" applyBorder="1"/>
    <xf numFmtId="0" fontId="13" fillId="0" borderId="22" xfId="0" applyFont="1" applyBorder="1"/>
    <xf numFmtId="0" fontId="18" fillId="0" borderId="22" xfId="0" applyFont="1" applyFill="1" applyBorder="1" applyAlignment="1">
      <alignment horizontal="center"/>
    </xf>
    <xf numFmtId="1" fontId="18" fillId="0" borderId="0" xfId="0" applyNumberFormat="1" applyFont="1" applyBorder="1" applyAlignment="1">
      <alignment horizontal="center" vertical="center" shrinkToFit="1"/>
    </xf>
    <xf numFmtId="1" fontId="18" fillId="0" borderId="0" xfId="0" quotePrefix="1" applyNumberFormat="1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1" fontId="18" fillId="0" borderId="8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" xfId="0" applyFont="1" applyFill="1" applyBorder="1"/>
    <xf numFmtId="0" fontId="18" fillId="0" borderId="5" xfId="0" applyFont="1" applyBorder="1" applyAlignment="1">
      <alignment horizontal="center" vertical="center" shrinkToFit="1"/>
    </xf>
    <xf numFmtId="0" fontId="18" fillId="0" borderId="5" xfId="0" applyFont="1" applyFill="1" applyBorder="1"/>
    <xf numFmtId="0" fontId="18" fillId="0" borderId="24" xfId="0" applyFont="1" applyFill="1" applyBorder="1"/>
    <xf numFmtId="0" fontId="18" fillId="0" borderId="23" xfId="0" quotePrefix="1" applyFont="1" applyBorder="1" applyAlignment="1">
      <alignment horizontal="center" vertical="center" shrinkToFit="1"/>
    </xf>
    <xf numFmtId="0" fontId="21" fillId="0" borderId="0" xfId="0" applyFont="1"/>
    <xf numFmtId="0" fontId="20" fillId="6" borderId="0" xfId="0" applyFont="1" applyFill="1"/>
    <xf numFmtId="0" fontId="4" fillId="6" borderId="0" xfId="0" applyFont="1" applyFill="1"/>
    <xf numFmtId="0" fontId="0" fillId="6" borderId="0" xfId="0" applyFill="1"/>
    <xf numFmtId="0" fontId="0" fillId="7" borderId="0" xfId="0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18" fillId="5" borderId="10" xfId="0" applyFont="1" applyFill="1" applyBorder="1" applyAlignment="1">
      <alignment horizontal="center"/>
    </xf>
    <xf numFmtId="2" fontId="0" fillId="5" borderId="10" xfId="0" applyNumberFormat="1" applyFill="1" applyBorder="1" applyAlignment="1">
      <alignment horizontal="center" shrinkToFit="1"/>
    </xf>
    <xf numFmtId="2" fontId="18" fillId="5" borderId="10" xfId="0" applyNumberFormat="1" applyFont="1" applyFill="1" applyBorder="1" applyAlignment="1">
      <alignment horizontal="center" shrinkToFit="1"/>
    </xf>
    <xf numFmtId="0" fontId="18" fillId="8" borderId="10" xfId="0" applyFont="1" applyFill="1" applyBorder="1"/>
    <xf numFmtId="0" fontId="12" fillId="8" borderId="0" xfId="0" applyFont="1" applyFill="1"/>
    <xf numFmtId="0" fontId="10" fillId="8" borderId="0" xfId="0" applyFont="1" applyFill="1"/>
    <xf numFmtId="1" fontId="4" fillId="3" borderId="10" xfId="0" applyNumberFormat="1" applyFont="1" applyFill="1" applyBorder="1" applyAlignment="1">
      <alignment horizontal="center" shrinkToFit="1"/>
    </xf>
    <xf numFmtId="1" fontId="4" fillId="5" borderId="10" xfId="0" applyNumberFormat="1" applyFont="1" applyFill="1" applyBorder="1" applyAlignment="1">
      <alignment horizontal="center" shrinkToFit="1"/>
    </xf>
    <xf numFmtId="0" fontId="18" fillId="0" borderId="23" xfId="0" applyFont="1" applyFill="1" applyBorder="1"/>
    <xf numFmtId="0" fontId="1" fillId="5" borderId="19" xfId="0" applyFont="1" applyFill="1" applyBorder="1"/>
    <xf numFmtId="0" fontId="3" fillId="5" borderId="20" xfId="0" applyFont="1" applyFill="1" applyBorder="1"/>
    <xf numFmtId="0" fontId="3" fillId="5" borderId="21" xfId="0" applyFont="1" applyFill="1" applyBorder="1"/>
    <xf numFmtId="0" fontId="3" fillId="9" borderId="6" xfId="0" applyFont="1" applyFill="1" applyBorder="1"/>
    <xf numFmtId="0" fontId="1" fillId="9" borderId="19" xfId="0" applyFont="1" applyFill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3" fillId="9" borderId="21" xfId="0" applyFont="1" applyFill="1" applyBorder="1" applyAlignment="1">
      <alignment vertical="center"/>
    </xf>
    <xf numFmtId="0" fontId="1" fillId="9" borderId="7" xfId="0" applyFont="1" applyFill="1" applyBorder="1"/>
    <xf numFmtId="0" fontId="3" fillId="9" borderId="8" xfId="0" applyFont="1" applyFill="1" applyBorder="1"/>
    <xf numFmtId="0" fontId="3" fillId="9" borderId="1" xfId="0" applyFont="1" applyFill="1" applyBorder="1"/>
    <xf numFmtId="0" fontId="3" fillId="9" borderId="4" xfId="0" applyFont="1" applyFill="1" applyBorder="1"/>
    <xf numFmtId="0" fontId="5" fillId="9" borderId="5" xfId="0" applyFont="1" applyFill="1" applyBorder="1"/>
    <xf numFmtId="0" fontId="28" fillId="5" borderId="10" xfId="1" applyFont="1" applyFill="1" applyBorder="1" applyAlignment="1">
      <alignment horizontal="center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6" xfId="0" quotePrefix="1" applyFont="1" applyBorder="1" applyAlignment="1">
      <alignment horizontal="center" vertical="center" shrinkToFit="1"/>
    </xf>
    <xf numFmtId="0" fontId="18" fillId="10" borderId="10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18" fillId="0" borderId="10" xfId="0" applyFont="1" applyFill="1" applyBorder="1"/>
    <xf numFmtId="0" fontId="18" fillId="5" borderId="10" xfId="0" applyFont="1" applyFill="1" applyBorder="1"/>
    <xf numFmtId="0" fontId="5" fillId="0" borderId="0" xfId="0" applyFont="1" applyAlignment="1"/>
    <xf numFmtId="0" fontId="15" fillId="0" borderId="0" xfId="0" applyFont="1" applyAlignment="1"/>
    <xf numFmtId="0" fontId="27" fillId="0" borderId="0" xfId="0" applyFont="1" applyAlignment="1"/>
    <xf numFmtId="0" fontId="27" fillId="0" borderId="0" xfId="0" applyFont="1"/>
    <xf numFmtId="0" fontId="25" fillId="0" borderId="0" xfId="0" applyFont="1" applyAlignment="1"/>
    <xf numFmtId="0" fontId="29" fillId="0" borderId="0" xfId="0" applyFont="1" applyFill="1"/>
    <xf numFmtId="0" fontId="30" fillId="0" borderId="0" xfId="0" applyFont="1" applyAlignment="1">
      <alignment horizontal="right"/>
    </xf>
    <xf numFmtId="0" fontId="30" fillId="0" borderId="0" xfId="0" applyFont="1" applyFill="1" applyAlignment="1">
      <alignment horizontal="right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 applyFill="1" applyBorder="1"/>
    <xf numFmtId="0" fontId="34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35" fillId="13" borderId="19" xfId="0" applyFont="1" applyFill="1" applyBorder="1" applyAlignment="1">
      <alignment horizontal="center" vertical="center" shrinkToFit="1"/>
    </xf>
    <xf numFmtId="0" fontId="35" fillId="13" borderId="20" xfId="0" applyFont="1" applyFill="1" applyBorder="1" applyAlignment="1">
      <alignment horizontal="center" vertical="center" shrinkToFit="1"/>
    </xf>
    <xf numFmtId="0" fontId="35" fillId="13" borderId="21" xfId="0" applyFont="1" applyFill="1" applyBorder="1" applyAlignment="1">
      <alignment horizontal="center" vertical="center" shrinkToFit="1"/>
    </xf>
    <xf numFmtId="0" fontId="18" fillId="0" borderId="23" xfId="0" applyFont="1" applyBorder="1" applyAlignment="1">
      <alignment horizontal="center" textRotation="90"/>
    </xf>
    <xf numFmtId="0" fontId="18" fillId="0" borderId="24" xfId="0" applyFont="1" applyBorder="1" applyAlignment="1">
      <alignment horizontal="center" textRotation="90"/>
    </xf>
    <xf numFmtId="0" fontId="18" fillId="0" borderId="22" xfId="0" applyFont="1" applyBorder="1" applyAlignment="1">
      <alignment horizontal="center" textRotation="90"/>
    </xf>
    <xf numFmtId="0" fontId="13" fillId="11" borderId="19" xfId="0" applyFont="1" applyFill="1" applyBorder="1" applyAlignment="1">
      <alignment horizontal="center" vertical="center" shrinkToFit="1"/>
    </xf>
    <xf numFmtId="0" fontId="13" fillId="11" borderId="20" xfId="0" applyFont="1" applyFill="1" applyBorder="1" applyAlignment="1">
      <alignment horizontal="center" vertical="center" shrinkToFit="1"/>
    </xf>
    <xf numFmtId="0" fontId="13" fillId="11" borderId="21" xfId="0" applyFont="1" applyFill="1" applyBorder="1" applyAlignment="1">
      <alignment horizontal="center" vertical="center" shrinkToFit="1"/>
    </xf>
    <xf numFmtId="0" fontId="35" fillId="12" borderId="19" xfId="0" applyFont="1" applyFill="1" applyBorder="1" applyAlignment="1">
      <alignment horizontal="center" vertical="center" shrinkToFit="1"/>
    </xf>
    <xf numFmtId="0" fontId="35" fillId="12" borderId="20" xfId="0" applyFont="1" applyFill="1" applyBorder="1" applyAlignment="1">
      <alignment horizontal="center" vertical="center" shrinkToFit="1"/>
    </xf>
    <xf numFmtId="0" fontId="35" fillId="12" borderId="21" xfId="0" applyFont="1" applyFill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13" fillId="0" borderId="4" xfId="0" quotePrefix="1" applyFont="1" applyBorder="1" applyAlignment="1">
      <alignment horizontal="center" vertical="center" shrinkToFit="1"/>
    </xf>
    <xf numFmtId="0" fontId="13" fillId="0" borderId="5" xfId="0" quotePrefix="1" applyFont="1" applyBorder="1" applyAlignment="1">
      <alignment horizontal="center" vertical="center" shrinkToFit="1"/>
    </xf>
    <xf numFmtId="0" fontId="13" fillId="0" borderId="6" xfId="0" quotePrefix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textRotation="90"/>
    </xf>
    <xf numFmtId="0" fontId="18" fillId="10" borderId="23" xfId="0" applyFont="1" applyFill="1" applyBorder="1" applyAlignment="1">
      <alignment horizontal="center" textRotation="90"/>
    </xf>
    <xf numFmtId="0" fontId="18" fillId="10" borderId="24" xfId="0" applyFont="1" applyFill="1" applyBorder="1" applyAlignment="1">
      <alignment horizontal="center" textRotation="90"/>
    </xf>
    <xf numFmtId="0" fontId="18" fillId="10" borderId="22" xfId="0" applyFont="1" applyFill="1" applyBorder="1" applyAlignment="1">
      <alignment horizontal="center" textRotation="90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5" borderId="23" xfId="0" applyFont="1" applyFill="1" applyBorder="1" applyAlignment="1">
      <alignment horizontal="center" textRotation="88"/>
    </xf>
    <xf numFmtId="0" fontId="18" fillId="5" borderId="24" xfId="0" applyFont="1" applyFill="1" applyBorder="1" applyAlignment="1">
      <alignment horizontal="center" textRotation="88"/>
    </xf>
    <xf numFmtId="0" fontId="18" fillId="5" borderId="22" xfId="0" applyFont="1" applyFill="1" applyBorder="1" applyAlignment="1">
      <alignment horizontal="center" textRotation="88"/>
    </xf>
    <xf numFmtId="0" fontId="18" fillId="0" borderId="10" xfId="0" applyFont="1" applyBorder="1" applyAlignment="1">
      <alignment horizontal="center" textRotation="90"/>
    </xf>
    <xf numFmtId="0" fontId="13" fillId="0" borderId="2" xfId="0" applyFont="1" applyBorder="1" applyAlignment="1">
      <alignment horizontal="center" vertical="center" shrinkToFit="1"/>
    </xf>
    <xf numFmtId="0" fontId="18" fillId="10" borderId="10" xfId="0" applyFont="1" applyFill="1" applyBorder="1" applyAlignment="1">
      <alignment horizontal="center" textRotation="90"/>
    </xf>
    <xf numFmtId="0" fontId="18" fillId="0" borderId="10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textRotation="90"/>
    </xf>
    <xf numFmtId="0" fontId="18" fillId="5" borderId="10" xfId="0" applyFont="1" applyFill="1" applyBorder="1" applyAlignment="1">
      <alignment horizontal="center" textRotation="88"/>
    </xf>
    <xf numFmtId="0" fontId="13" fillId="12" borderId="19" xfId="0" applyFont="1" applyFill="1" applyBorder="1" applyAlignment="1">
      <alignment horizontal="center" vertical="center" shrinkToFit="1"/>
    </xf>
    <xf numFmtId="0" fontId="13" fillId="12" borderId="20" xfId="0" applyFont="1" applyFill="1" applyBorder="1" applyAlignment="1">
      <alignment horizontal="center" vertical="center" shrinkToFit="1"/>
    </xf>
    <xf numFmtId="0" fontId="13" fillId="12" borderId="21" xfId="0" applyFont="1" applyFill="1" applyBorder="1" applyAlignment="1">
      <alignment horizontal="center" vertical="center" shrinkToFit="1"/>
    </xf>
    <xf numFmtId="0" fontId="13" fillId="13" borderId="19" xfId="0" applyFont="1" applyFill="1" applyBorder="1" applyAlignment="1">
      <alignment horizontal="center" vertical="center" shrinkToFit="1"/>
    </xf>
    <xf numFmtId="0" fontId="13" fillId="13" borderId="20" xfId="0" applyFont="1" applyFill="1" applyBorder="1" applyAlignment="1">
      <alignment horizontal="center" vertical="center" shrinkToFit="1"/>
    </xf>
    <xf numFmtId="0" fontId="13" fillId="13" borderId="21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/>
    </xf>
    <xf numFmtId="0" fontId="18" fillId="12" borderId="19" xfId="0" applyFont="1" applyFill="1" applyBorder="1" applyAlignment="1">
      <alignment horizontal="center"/>
    </xf>
    <xf numFmtId="0" fontId="18" fillId="12" borderId="20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 textRotation="90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24</xdr:row>
      <xdr:rowOff>28575</xdr:rowOff>
    </xdr:from>
    <xdr:to>
      <xdr:col>2</xdr:col>
      <xdr:colOff>1181100</xdr:colOff>
      <xdr:row>24</xdr:row>
      <xdr:rowOff>28575</xdr:rowOff>
    </xdr:to>
    <xdr:sp macro="" textlink="">
      <xdr:nvSpPr>
        <xdr:cNvPr id="2049" name="Line 5"/>
        <xdr:cNvSpPr>
          <a:spLocks noChangeShapeType="1"/>
        </xdr:cNvSpPr>
      </xdr:nvSpPr>
      <xdr:spPr bwMode="auto">
        <a:xfrm>
          <a:off x="2305050" y="68580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1457325</xdr:colOff>
      <xdr:row>24</xdr:row>
      <xdr:rowOff>28575</xdr:rowOff>
    </xdr:from>
    <xdr:to>
      <xdr:col>4</xdr:col>
      <xdr:colOff>685800</xdr:colOff>
      <xdr:row>24</xdr:row>
      <xdr:rowOff>28575</xdr:rowOff>
    </xdr:to>
    <xdr:sp macro="" textlink="">
      <xdr:nvSpPr>
        <xdr:cNvPr id="2050" name="Line 6"/>
        <xdr:cNvSpPr>
          <a:spLocks noChangeShapeType="1"/>
        </xdr:cNvSpPr>
      </xdr:nvSpPr>
      <xdr:spPr bwMode="auto">
        <a:xfrm>
          <a:off x="4162425" y="68580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333375</xdr:colOff>
      <xdr:row>20</xdr:row>
      <xdr:rowOff>0</xdr:rowOff>
    </xdr:from>
    <xdr:to>
      <xdr:col>2</xdr:col>
      <xdr:colOff>581025</xdr:colOff>
      <xdr:row>20</xdr:row>
      <xdr:rowOff>0</xdr:rowOff>
    </xdr:to>
    <xdr:sp macro="" textlink="">
      <xdr:nvSpPr>
        <xdr:cNvPr id="2051" name="Line 5"/>
        <xdr:cNvSpPr>
          <a:spLocks noChangeShapeType="1"/>
        </xdr:cNvSpPr>
      </xdr:nvSpPr>
      <xdr:spPr bwMode="auto">
        <a:xfrm>
          <a:off x="942975" y="5791200"/>
          <a:ext cx="2343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20</xdr:row>
      <xdr:rowOff>266700</xdr:rowOff>
    </xdr:from>
    <xdr:to>
      <xdr:col>4</xdr:col>
      <xdr:colOff>647700</xdr:colOff>
      <xdr:row>21</xdr:row>
      <xdr:rowOff>9525</xdr:rowOff>
    </xdr:to>
    <xdr:sp macro="" textlink="">
      <xdr:nvSpPr>
        <xdr:cNvPr id="2052" name="Line 5"/>
        <xdr:cNvSpPr>
          <a:spLocks noChangeShapeType="1"/>
        </xdr:cNvSpPr>
      </xdr:nvSpPr>
      <xdr:spPr bwMode="auto">
        <a:xfrm>
          <a:off x="914400" y="6057900"/>
          <a:ext cx="47910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1266825</xdr:colOff>
      <xdr:row>111</xdr:row>
      <xdr:rowOff>0</xdr:rowOff>
    </xdr:from>
    <xdr:to>
      <xdr:col>2</xdr:col>
      <xdr:colOff>1390650</xdr:colOff>
      <xdr:row>111</xdr:row>
      <xdr:rowOff>0</xdr:rowOff>
    </xdr:to>
    <xdr:sp macro="" textlink="">
      <xdr:nvSpPr>
        <xdr:cNvPr id="2053" name="Line 7"/>
        <xdr:cNvSpPr>
          <a:spLocks noChangeShapeType="1"/>
        </xdr:cNvSpPr>
      </xdr:nvSpPr>
      <xdr:spPr bwMode="auto">
        <a:xfrm>
          <a:off x="1876425" y="321754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1238250</xdr:colOff>
      <xdr:row>147</xdr:row>
      <xdr:rowOff>390525</xdr:rowOff>
    </xdr:from>
    <xdr:to>
      <xdr:col>2</xdr:col>
      <xdr:colOff>1590675</xdr:colOff>
      <xdr:row>147</xdr:row>
      <xdr:rowOff>390525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 flipV="1">
          <a:off x="1847850" y="4383405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304800</xdr:colOff>
      <xdr:row>147</xdr:row>
      <xdr:rowOff>342900</xdr:rowOff>
    </xdr:from>
    <xdr:to>
      <xdr:col>5</xdr:col>
      <xdr:colOff>381000</xdr:colOff>
      <xdr:row>147</xdr:row>
      <xdr:rowOff>342900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5362575" y="4378642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1257300</xdr:colOff>
      <xdr:row>149</xdr:row>
      <xdr:rowOff>400050</xdr:rowOff>
    </xdr:from>
    <xdr:to>
      <xdr:col>2</xdr:col>
      <xdr:colOff>1704975</xdr:colOff>
      <xdr:row>149</xdr:row>
      <xdr:rowOff>400050</xdr:rowOff>
    </xdr:to>
    <xdr:sp macro="" textlink="">
      <xdr:nvSpPr>
        <xdr:cNvPr id="2056" name="Line 7"/>
        <xdr:cNvSpPr>
          <a:spLocks noChangeShapeType="1"/>
        </xdr:cNvSpPr>
      </xdr:nvSpPr>
      <xdr:spPr bwMode="auto">
        <a:xfrm flipV="1">
          <a:off x="1866900" y="44453175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704850</xdr:colOff>
      <xdr:row>178</xdr:row>
      <xdr:rowOff>342900</xdr:rowOff>
    </xdr:from>
    <xdr:to>
      <xdr:col>2</xdr:col>
      <xdr:colOff>590550</xdr:colOff>
      <xdr:row>178</xdr:row>
      <xdr:rowOff>342900</xdr:rowOff>
    </xdr:to>
    <xdr:sp macro="" textlink="">
      <xdr:nvSpPr>
        <xdr:cNvPr id="2057" name="Line 7"/>
        <xdr:cNvSpPr>
          <a:spLocks noChangeShapeType="1"/>
        </xdr:cNvSpPr>
      </xdr:nvSpPr>
      <xdr:spPr bwMode="auto">
        <a:xfrm>
          <a:off x="1314450" y="53330475"/>
          <a:ext cx="1981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1200150</xdr:colOff>
      <xdr:row>206</xdr:row>
      <xdr:rowOff>0</xdr:rowOff>
    </xdr:from>
    <xdr:to>
      <xdr:col>2</xdr:col>
      <xdr:colOff>1323975</xdr:colOff>
      <xdr:row>206</xdr:row>
      <xdr:rowOff>0</xdr:rowOff>
    </xdr:to>
    <xdr:sp macro="" textlink="">
      <xdr:nvSpPr>
        <xdr:cNvPr id="2058" name="Line 7"/>
        <xdr:cNvSpPr>
          <a:spLocks noChangeShapeType="1"/>
        </xdr:cNvSpPr>
      </xdr:nvSpPr>
      <xdr:spPr bwMode="auto">
        <a:xfrm>
          <a:off x="1809750" y="6159817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1181100</xdr:colOff>
      <xdr:row>209</xdr:row>
      <xdr:rowOff>0</xdr:rowOff>
    </xdr:from>
    <xdr:to>
      <xdr:col>2</xdr:col>
      <xdr:colOff>390525</xdr:colOff>
      <xdr:row>209</xdr:row>
      <xdr:rowOff>0</xdr:rowOff>
    </xdr:to>
    <xdr:sp macro="" textlink="">
      <xdr:nvSpPr>
        <xdr:cNvPr id="2059" name="Line 7"/>
        <xdr:cNvSpPr>
          <a:spLocks noChangeShapeType="1"/>
        </xdr:cNvSpPr>
      </xdr:nvSpPr>
      <xdr:spPr bwMode="auto">
        <a:xfrm>
          <a:off x="1790700" y="62512575"/>
          <a:ext cx="1304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19</xdr:row>
      <xdr:rowOff>342900</xdr:rowOff>
    </xdr:from>
    <xdr:to>
      <xdr:col>4</xdr:col>
      <xdr:colOff>657225</xdr:colOff>
      <xdr:row>19</xdr:row>
      <xdr:rowOff>342900</xdr:rowOff>
    </xdr:to>
    <xdr:sp macro="" textlink="">
      <xdr:nvSpPr>
        <xdr:cNvPr id="2060" name="Line 5"/>
        <xdr:cNvSpPr>
          <a:spLocks noChangeShapeType="1"/>
        </xdr:cNvSpPr>
      </xdr:nvSpPr>
      <xdr:spPr bwMode="auto">
        <a:xfrm>
          <a:off x="3524250" y="5781675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866775</xdr:colOff>
      <xdr:row>83</xdr:row>
      <xdr:rowOff>9525</xdr:rowOff>
    </xdr:from>
    <xdr:to>
      <xdr:col>2</xdr:col>
      <xdr:colOff>228600</xdr:colOff>
      <xdr:row>83</xdr:row>
      <xdr:rowOff>9525</xdr:rowOff>
    </xdr:to>
    <xdr:sp macro="" textlink="">
      <xdr:nvSpPr>
        <xdr:cNvPr id="2061" name="Line 7"/>
        <xdr:cNvSpPr>
          <a:spLocks noChangeShapeType="1"/>
        </xdr:cNvSpPr>
      </xdr:nvSpPr>
      <xdr:spPr bwMode="auto">
        <a:xfrm>
          <a:off x="1476375" y="237648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83</xdr:row>
      <xdr:rowOff>28575</xdr:rowOff>
    </xdr:from>
    <xdr:to>
      <xdr:col>3</xdr:col>
      <xdr:colOff>400050</xdr:colOff>
      <xdr:row>83</xdr:row>
      <xdr:rowOff>28575</xdr:rowOff>
    </xdr:to>
    <xdr:sp macro="" textlink="">
      <xdr:nvSpPr>
        <xdr:cNvPr id="2062" name="Line 8"/>
        <xdr:cNvSpPr>
          <a:spLocks noChangeShapeType="1"/>
        </xdr:cNvSpPr>
      </xdr:nvSpPr>
      <xdr:spPr bwMode="auto">
        <a:xfrm>
          <a:off x="3267075" y="237839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485775</xdr:colOff>
      <xdr:row>50</xdr:row>
      <xdr:rowOff>0</xdr:rowOff>
    </xdr:from>
    <xdr:to>
      <xdr:col>4</xdr:col>
      <xdr:colOff>352425</xdr:colOff>
      <xdr:row>50</xdr:row>
      <xdr:rowOff>0</xdr:rowOff>
    </xdr:to>
    <xdr:sp macro="" textlink="">
      <xdr:nvSpPr>
        <xdr:cNvPr id="2063" name="Line 7"/>
        <xdr:cNvSpPr>
          <a:spLocks noChangeShapeType="1"/>
        </xdr:cNvSpPr>
      </xdr:nvSpPr>
      <xdr:spPr bwMode="auto">
        <a:xfrm>
          <a:off x="3190875" y="14097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81642</xdr:colOff>
      <xdr:row>25</xdr:row>
      <xdr:rowOff>250545</xdr:rowOff>
    </xdr:from>
    <xdr:to>
      <xdr:col>60</xdr:col>
      <xdr:colOff>81642</xdr:colOff>
      <xdr:row>31</xdr:row>
      <xdr:rowOff>272141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092792" y="10032720"/>
          <a:ext cx="4019550" cy="23552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2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2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…………………...…….........……….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(…………………...........……………..)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ตำแหน่ง ผอ.ร.ร.…....……………..... 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วัน / เดือน /ปี .......................................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112259</xdr:colOff>
      <xdr:row>11</xdr:row>
      <xdr:rowOff>5616</xdr:rowOff>
    </xdr:from>
    <xdr:to>
      <xdr:col>54</xdr:col>
      <xdr:colOff>89297</xdr:colOff>
      <xdr:row>16</xdr:row>
      <xdr:rowOff>491133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2479876" y="5021124"/>
          <a:ext cx="4233523" cy="23607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2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2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…………………...…….........……….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(…………………...........……………..)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ตำแหน่ง ผอ.ร.ร.…....……………..... 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วัน / เดือน /ปี 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F228"/>
  <sheetViews>
    <sheetView zoomScale="130" zoomScaleNormal="130" workbookViewId="0">
      <selection activeCell="D217" sqref="D217"/>
    </sheetView>
  </sheetViews>
  <sheetFormatPr defaultRowHeight="24"/>
  <cols>
    <col min="1" max="1" width="9.140625" style="12"/>
    <col min="2" max="2" width="31.42578125" style="12" customWidth="1"/>
    <col min="3" max="3" width="26.140625" style="12" customWidth="1"/>
    <col min="4" max="4" width="9.140625" style="12"/>
    <col min="5" max="5" width="14" style="12" customWidth="1"/>
    <col min="6" max="6" width="11.42578125" style="12" customWidth="1"/>
    <col min="7" max="7" width="1.28515625" style="12" customWidth="1"/>
    <col min="8" max="16384" width="9.140625" style="12"/>
  </cols>
  <sheetData>
    <row r="1" spans="1:6" ht="34.5" customHeight="1">
      <c r="A1" s="173" t="s">
        <v>84</v>
      </c>
      <c r="B1" s="173"/>
      <c r="C1" s="173"/>
      <c r="D1" s="173"/>
      <c r="E1" s="173"/>
      <c r="F1" s="173"/>
    </row>
    <row r="2" spans="1:6" ht="15.75" customHeight="1"/>
    <row r="3" spans="1:6" s="1" customFormat="1" ht="24.75" customHeight="1">
      <c r="A3" s="13" t="s">
        <v>85</v>
      </c>
      <c r="B3" s="14"/>
      <c r="C3" s="14"/>
      <c r="D3" s="14"/>
      <c r="E3" s="14"/>
      <c r="F3" s="2"/>
    </row>
    <row r="4" spans="1:6" s="1" customFormat="1" ht="15.75" customHeight="1">
      <c r="A4" s="3"/>
      <c r="B4" s="11"/>
      <c r="C4" s="11"/>
      <c r="D4" s="11"/>
      <c r="E4" s="11"/>
      <c r="F4" s="4"/>
    </row>
    <row r="5" spans="1:6" s="1" customFormat="1" ht="21.75">
      <c r="A5" s="5" t="s">
        <v>25</v>
      </c>
      <c r="B5" s="11"/>
      <c r="C5" s="11"/>
      <c r="D5" s="11"/>
      <c r="E5" s="11"/>
      <c r="F5" s="4"/>
    </row>
    <row r="6" spans="1:6" s="1" customFormat="1" ht="21.75">
      <c r="A6" s="5" t="s">
        <v>26</v>
      </c>
      <c r="B6" s="11"/>
      <c r="C6" s="11"/>
      <c r="D6" s="11"/>
      <c r="E6" s="11"/>
      <c r="F6" s="4"/>
    </row>
    <row r="7" spans="1:6" s="1" customFormat="1" ht="21.75">
      <c r="A7" s="5" t="s">
        <v>27</v>
      </c>
      <c r="B7" s="11"/>
      <c r="C7" s="11"/>
      <c r="D7" s="11"/>
      <c r="E7" s="11"/>
      <c r="F7" s="4"/>
    </row>
    <row r="8" spans="1:6" s="1" customFormat="1" ht="21.75">
      <c r="A8" s="5" t="s">
        <v>28</v>
      </c>
      <c r="B8" s="11"/>
      <c r="C8" s="11"/>
      <c r="D8" s="11"/>
      <c r="E8" s="11"/>
      <c r="F8" s="4"/>
    </row>
    <row r="9" spans="1:6" s="1" customFormat="1" ht="21.75">
      <c r="A9" s="5" t="s">
        <v>29</v>
      </c>
      <c r="B9" s="11"/>
      <c r="C9" s="11"/>
      <c r="D9" s="11"/>
      <c r="E9" s="11"/>
      <c r="F9" s="4"/>
    </row>
    <row r="10" spans="1:6" s="1" customFormat="1" ht="21.75">
      <c r="A10" s="5" t="s">
        <v>30</v>
      </c>
      <c r="B10" s="11"/>
      <c r="C10" s="11"/>
      <c r="D10" s="11"/>
      <c r="E10" s="11"/>
      <c r="F10" s="4"/>
    </row>
    <row r="11" spans="1:6" s="1" customFormat="1" ht="14.25" customHeight="1">
      <c r="A11" s="6"/>
      <c r="B11" s="7"/>
      <c r="C11" s="7"/>
      <c r="D11" s="7"/>
      <c r="E11" s="7"/>
      <c r="F11" s="8"/>
    </row>
    <row r="12" spans="1:6" s="1" customFormat="1" ht="15" customHeight="1">
      <c r="A12" s="11"/>
      <c r="B12" s="11"/>
      <c r="C12" s="11"/>
      <c r="D12" s="11"/>
      <c r="E12" s="11"/>
      <c r="F12" s="11"/>
    </row>
    <row r="13" spans="1:6" s="1" customFormat="1" ht="30" customHeight="1">
      <c r="A13" s="13" t="s">
        <v>86</v>
      </c>
      <c r="B13" s="14"/>
      <c r="C13" s="14"/>
      <c r="D13" s="14"/>
      <c r="E13" s="14"/>
      <c r="F13" s="2"/>
    </row>
    <row r="14" spans="1:6" s="1" customFormat="1" ht="12" customHeight="1">
      <c r="A14" s="5"/>
      <c r="B14" s="11"/>
      <c r="C14" s="11"/>
      <c r="D14" s="11"/>
      <c r="E14" s="11"/>
      <c r="F14" s="4"/>
    </row>
    <row r="15" spans="1:6" s="1" customFormat="1" ht="27" customHeight="1">
      <c r="A15" s="9" t="s">
        <v>31</v>
      </c>
      <c r="B15" s="11"/>
      <c r="C15" s="11"/>
      <c r="D15" s="10" t="s">
        <v>32</v>
      </c>
      <c r="E15" s="15"/>
      <c r="F15" s="4"/>
    </row>
    <row r="16" spans="1:6" s="1" customFormat="1" ht="21.75">
      <c r="A16" s="9" t="s">
        <v>33</v>
      </c>
      <c r="B16" s="11"/>
      <c r="C16" s="11"/>
      <c r="D16" s="10" t="s">
        <v>34</v>
      </c>
      <c r="E16" s="15"/>
      <c r="F16" s="4"/>
    </row>
    <row r="17" spans="1:6" s="1" customFormat="1" ht="27" customHeight="1">
      <c r="A17" s="9" t="s">
        <v>35</v>
      </c>
      <c r="B17" s="11"/>
      <c r="C17" s="11"/>
      <c r="D17" s="10" t="s">
        <v>32</v>
      </c>
      <c r="E17" s="15"/>
      <c r="F17" s="4"/>
    </row>
    <row r="18" spans="1:6" s="1" customFormat="1" ht="21.75">
      <c r="A18" s="9" t="s">
        <v>33</v>
      </c>
      <c r="B18" s="11"/>
      <c r="C18" s="11"/>
      <c r="D18" s="10" t="s">
        <v>36</v>
      </c>
      <c r="E18" s="15"/>
      <c r="F18" s="4"/>
    </row>
    <row r="19" spans="1:6" s="1" customFormat="1" ht="38.25" customHeight="1">
      <c r="A19" s="9" t="s">
        <v>188</v>
      </c>
      <c r="B19" s="11"/>
      <c r="C19" s="11"/>
      <c r="D19" s="11"/>
      <c r="E19" s="11"/>
      <c r="F19" s="4"/>
    </row>
    <row r="20" spans="1:6" s="17" customFormat="1" ht="27.75" customHeight="1">
      <c r="A20" s="9" t="s">
        <v>189</v>
      </c>
      <c r="B20" s="15"/>
      <c r="C20" s="15"/>
      <c r="D20" s="15"/>
      <c r="E20" s="15"/>
      <c r="F20" s="16"/>
    </row>
    <row r="21" spans="1:6" s="17" customFormat="1" ht="21">
      <c r="A21" s="9"/>
      <c r="B21" s="15" t="s">
        <v>87</v>
      </c>
      <c r="C21" s="15"/>
      <c r="D21" s="39" t="s">
        <v>88</v>
      </c>
      <c r="E21" s="15"/>
      <c r="F21" s="16"/>
    </row>
    <row r="22" spans="1:6" s="17" customFormat="1" ht="21">
      <c r="A22" s="9"/>
      <c r="B22" s="15"/>
      <c r="C22" s="40">
        <v>2</v>
      </c>
      <c r="D22" s="15"/>
      <c r="E22" s="15"/>
      <c r="F22" s="16"/>
    </row>
    <row r="23" spans="1:6" s="17" customFormat="1" ht="12" customHeight="1" thickBot="1">
      <c r="A23" s="9"/>
      <c r="B23" s="15"/>
      <c r="C23" s="15"/>
      <c r="D23" s="15"/>
      <c r="E23" s="15"/>
      <c r="F23" s="16"/>
    </row>
    <row r="24" spans="1:6" s="17" customFormat="1" ht="27.75" customHeight="1">
      <c r="A24" s="9"/>
      <c r="B24" s="41" t="s">
        <v>193</v>
      </c>
      <c r="C24" s="42"/>
      <c r="D24" s="42"/>
      <c r="E24" s="43"/>
      <c r="F24" s="16"/>
    </row>
    <row r="25" spans="1:6" s="17" customFormat="1" ht="24.75" customHeight="1" thickBot="1">
      <c r="A25" s="9"/>
      <c r="B25" s="44"/>
      <c r="C25" s="45" t="s">
        <v>37</v>
      </c>
      <c r="D25" s="45" t="s">
        <v>37</v>
      </c>
      <c r="E25" s="46"/>
      <c r="F25" s="16"/>
    </row>
    <row r="26" spans="1:6" s="17" customFormat="1" ht="12" customHeight="1">
      <c r="A26" s="9"/>
      <c r="B26" s="15"/>
      <c r="C26" s="15"/>
      <c r="D26" s="15"/>
      <c r="E26" s="15"/>
      <c r="F26" s="16"/>
    </row>
    <row r="27" spans="1:6" s="1" customFormat="1" ht="21.75">
      <c r="A27" s="9" t="s">
        <v>38</v>
      </c>
      <c r="B27" s="11"/>
      <c r="C27" s="11"/>
      <c r="D27" s="11"/>
      <c r="E27" s="11"/>
      <c r="F27" s="4"/>
    </row>
    <row r="28" spans="1:6" s="1" customFormat="1" ht="21.75">
      <c r="A28" s="5" t="s">
        <v>39</v>
      </c>
      <c r="B28" s="11"/>
      <c r="C28" s="11"/>
      <c r="D28" s="11"/>
      <c r="E28" s="11"/>
      <c r="F28" s="4"/>
    </row>
    <row r="29" spans="1:6" s="1" customFormat="1" ht="21.75">
      <c r="A29" s="5" t="s">
        <v>40</v>
      </c>
      <c r="B29" s="11"/>
      <c r="C29" s="11"/>
      <c r="D29" s="11"/>
      <c r="E29" s="11"/>
      <c r="F29" s="4"/>
    </row>
    <row r="30" spans="1:6" s="1" customFormat="1" ht="21.75">
      <c r="A30" s="5" t="s">
        <v>41</v>
      </c>
      <c r="B30" s="11"/>
      <c r="C30" s="11"/>
      <c r="D30" s="11"/>
      <c r="E30" s="11"/>
      <c r="F30" s="4"/>
    </row>
    <row r="31" spans="1:6" s="1" customFormat="1" ht="21.75">
      <c r="A31" s="5" t="s">
        <v>42</v>
      </c>
      <c r="B31" s="11"/>
      <c r="C31" s="11"/>
      <c r="D31" s="11"/>
      <c r="E31" s="11"/>
      <c r="F31" s="4"/>
    </row>
    <row r="32" spans="1:6" s="1" customFormat="1" ht="21.75">
      <c r="A32" s="5" t="s">
        <v>43</v>
      </c>
      <c r="B32" s="11"/>
      <c r="C32" s="11"/>
      <c r="D32" s="11"/>
      <c r="E32" s="11"/>
      <c r="F32" s="4"/>
    </row>
    <row r="33" spans="1:6" s="1" customFormat="1" ht="7.5" customHeight="1">
      <c r="A33" s="5"/>
      <c r="B33" s="11"/>
      <c r="C33" s="11"/>
      <c r="D33" s="11"/>
      <c r="E33" s="11"/>
      <c r="F33" s="4"/>
    </row>
    <row r="34" spans="1:6" s="1" customFormat="1" ht="21.75">
      <c r="A34" s="3" t="s">
        <v>44</v>
      </c>
      <c r="B34" s="11"/>
      <c r="C34" s="11"/>
      <c r="D34" s="11"/>
      <c r="E34" s="11"/>
      <c r="F34" s="4"/>
    </row>
    <row r="35" spans="1:6" s="1" customFormat="1" ht="21.75">
      <c r="A35" s="5" t="s">
        <v>131</v>
      </c>
      <c r="B35" s="11"/>
      <c r="C35" s="11"/>
      <c r="D35" s="11"/>
      <c r="E35" s="11"/>
      <c r="F35" s="4"/>
    </row>
    <row r="36" spans="1:6" s="1" customFormat="1" ht="24" customHeight="1">
      <c r="A36" s="6" t="s">
        <v>132</v>
      </c>
      <c r="B36" s="7"/>
      <c r="C36" s="7"/>
      <c r="D36" s="7"/>
      <c r="E36" s="7"/>
      <c r="F36" s="8"/>
    </row>
    <row r="37" spans="1:6" s="1" customFormat="1" ht="6" customHeight="1"/>
    <row r="38" spans="1:6" s="1" customFormat="1" ht="14.25" customHeight="1"/>
    <row r="39" spans="1:6" s="1" customFormat="1" ht="34.5" customHeight="1">
      <c r="A39" s="13" t="s">
        <v>196</v>
      </c>
      <c r="B39" s="14"/>
      <c r="C39" s="14"/>
      <c r="D39" s="14"/>
      <c r="E39" s="14"/>
      <c r="F39" s="2"/>
    </row>
    <row r="40" spans="1:6" s="1" customFormat="1" ht="21.75">
      <c r="A40" s="5"/>
      <c r="B40" s="11"/>
      <c r="C40" s="11"/>
      <c r="D40" s="11"/>
      <c r="E40" s="11"/>
      <c r="F40" s="4"/>
    </row>
    <row r="41" spans="1:6" s="1" customFormat="1" ht="27" customHeight="1">
      <c r="A41" s="9" t="s">
        <v>31</v>
      </c>
      <c r="B41" s="11"/>
      <c r="C41" s="11"/>
      <c r="D41" s="10" t="s">
        <v>47</v>
      </c>
      <c r="E41" s="11"/>
      <c r="F41" s="4"/>
    </row>
    <row r="42" spans="1:6" s="1" customFormat="1" ht="21.75">
      <c r="A42" s="9" t="s">
        <v>33</v>
      </c>
      <c r="B42" s="11"/>
      <c r="C42" s="11"/>
      <c r="D42" s="10" t="s">
        <v>48</v>
      </c>
      <c r="E42" s="11"/>
      <c r="F42" s="4"/>
    </row>
    <row r="43" spans="1:6" s="1" customFormat="1" ht="27" customHeight="1">
      <c r="A43" s="9" t="s">
        <v>35</v>
      </c>
      <c r="B43" s="11"/>
      <c r="C43" s="11"/>
      <c r="D43" s="10" t="s">
        <v>47</v>
      </c>
      <c r="E43" s="11"/>
      <c r="F43" s="4"/>
    </row>
    <row r="44" spans="1:6" s="1" customFormat="1" ht="21.75">
      <c r="A44" s="9" t="s">
        <v>33</v>
      </c>
      <c r="B44" s="11"/>
      <c r="C44" s="11"/>
      <c r="D44" s="10" t="s">
        <v>49</v>
      </c>
      <c r="E44" s="11"/>
      <c r="F44" s="4"/>
    </row>
    <row r="45" spans="1:6" s="1" customFormat="1" ht="27" customHeight="1">
      <c r="A45" s="9" t="s">
        <v>50</v>
      </c>
      <c r="B45" s="11"/>
      <c r="C45" s="11"/>
      <c r="D45" s="10" t="s">
        <v>51</v>
      </c>
      <c r="E45" s="11"/>
      <c r="F45" s="4"/>
    </row>
    <row r="46" spans="1:6" s="1" customFormat="1" ht="21.75">
      <c r="A46" s="9" t="s">
        <v>33</v>
      </c>
      <c r="B46" s="11"/>
      <c r="C46" s="11"/>
      <c r="D46" s="10" t="s">
        <v>49</v>
      </c>
      <c r="E46" s="11"/>
      <c r="F46" s="4"/>
    </row>
    <row r="47" spans="1:6" s="1" customFormat="1" ht="21.75">
      <c r="A47" s="9"/>
      <c r="B47" s="11"/>
      <c r="C47" s="11"/>
      <c r="D47" s="11"/>
      <c r="E47" s="11"/>
      <c r="F47" s="4"/>
    </row>
    <row r="48" spans="1:6" s="1" customFormat="1" ht="28.5" customHeight="1">
      <c r="A48" s="9" t="s">
        <v>190</v>
      </c>
      <c r="B48" s="11"/>
      <c r="C48" s="11"/>
      <c r="D48" s="11"/>
      <c r="E48" s="11"/>
      <c r="F48" s="4"/>
    </row>
    <row r="49" spans="1:6" s="1" customFormat="1" ht="28.5" customHeight="1">
      <c r="A49" s="9" t="s">
        <v>202</v>
      </c>
      <c r="B49" s="11"/>
      <c r="C49" s="11"/>
      <c r="D49" s="11"/>
      <c r="E49" s="11"/>
      <c r="F49" s="4"/>
    </row>
    <row r="50" spans="1:6" s="1" customFormat="1" ht="28.5" customHeight="1">
      <c r="A50" s="5"/>
      <c r="B50" s="15" t="s">
        <v>203</v>
      </c>
      <c r="C50" s="11"/>
      <c r="D50" s="11"/>
      <c r="E50" s="11"/>
      <c r="F50" s="4"/>
    </row>
    <row r="51" spans="1:6" s="1" customFormat="1" ht="21.75" customHeight="1">
      <c r="A51" s="9"/>
      <c r="B51" s="11"/>
      <c r="C51" s="50" t="s">
        <v>204</v>
      </c>
      <c r="D51" s="11"/>
      <c r="E51" s="11"/>
      <c r="F51" s="4"/>
    </row>
    <row r="52" spans="1:6" s="1" customFormat="1" ht="18" customHeight="1" thickBot="1">
      <c r="A52" s="5"/>
      <c r="B52" s="11"/>
      <c r="C52" s="11"/>
      <c r="D52" s="11"/>
      <c r="E52" s="11"/>
      <c r="F52" s="4"/>
    </row>
    <row r="53" spans="1:6" s="17" customFormat="1" ht="29.25" customHeight="1">
      <c r="A53" s="47" t="s">
        <v>205</v>
      </c>
      <c r="B53" s="42"/>
      <c r="C53" s="42"/>
      <c r="D53" s="42"/>
      <c r="E53" s="43"/>
      <c r="F53" s="18"/>
    </row>
    <row r="54" spans="1:6" s="17" customFormat="1" ht="15.75" customHeight="1" thickBot="1">
      <c r="A54" s="48"/>
      <c r="B54" s="49"/>
      <c r="C54" s="45"/>
      <c r="D54" s="45"/>
      <c r="E54" s="46"/>
      <c r="F54" s="18"/>
    </row>
    <row r="55" spans="1:6" s="1" customFormat="1" ht="21.75">
      <c r="A55" s="5"/>
      <c r="B55" s="11"/>
      <c r="C55" s="11"/>
      <c r="D55" s="11"/>
      <c r="E55" s="11"/>
      <c r="F55" s="4"/>
    </row>
    <row r="56" spans="1:6" s="1" customFormat="1" ht="25.5" customHeight="1">
      <c r="A56" s="9" t="s">
        <v>38</v>
      </c>
      <c r="B56" s="11"/>
      <c r="C56" s="11"/>
      <c r="D56" s="11"/>
      <c r="E56" s="11"/>
      <c r="F56" s="4"/>
    </row>
    <row r="57" spans="1:6" s="1" customFormat="1" ht="26.25" customHeight="1">
      <c r="A57" s="5" t="s">
        <v>39</v>
      </c>
      <c r="B57" s="11"/>
      <c r="C57" s="11"/>
      <c r="D57" s="11"/>
      <c r="E57" s="11"/>
      <c r="F57" s="4"/>
    </row>
    <row r="58" spans="1:6" s="1" customFormat="1" ht="26.25" customHeight="1">
      <c r="A58" s="5" t="s">
        <v>40</v>
      </c>
      <c r="B58" s="11"/>
      <c r="C58" s="11"/>
      <c r="D58" s="11"/>
      <c r="E58" s="11"/>
      <c r="F58" s="4"/>
    </row>
    <row r="59" spans="1:6" s="1" customFormat="1" ht="26.25" customHeight="1">
      <c r="A59" s="5" t="s">
        <v>41</v>
      </c>
      <c r="B59" s="11"/>
      <c r="C59" s="11"/>
      <c r="D59" s="11"/>
      <c r="E59" s="11"/>
      <c r="F59" s="4"/>
    </row>
    <row r="60" spans="1:6" s="1" customFormat="1" ht="26.25" customHeight="1">
      <c r="A60" s="5" t="s">
        <v>42</v>
      </c>
      <c r="B60" s="11"/>
      <c r="C60" s="11"/>
      <c r="D60" s="11"/>
      <c r="E60" s="11"/>
      <c r="F60" s="4"/>
    </row>
    <row r="61" spans="1:6" s="1" customFormat="1" ht="26.25" customHeight="1">
      <c r="A61" s="5" t="s">
        <v>43</v>
      </c>
      <c r="B61" s="11"/>
      <c r="C61" s="11"/>
      <c r="D61" s="11"/>
      <c r="E61" s="11"/>
      <c r="F61" s="4"/>
    </row>
    <row r="62" spans="1:6" s="1" customFormat="1" ht="21.75">
      <c r="A62" s="5"/>
      <c r="B62" s="11"/>
      <c r="C62" s="11"/>
      <c r="D62" s="11"/>
      <c r="E62" s="11"/>
      <c r="F62" s="4"/>
    </row>
    <row r="63" spans="1:6" s="1" customFormat="1" ht="21.75">
      <c r="A63" s="3" t="s">
        <v>44</v>
      </c>
      <c r="B63" s="11"/>
      <c r="C63" s="11"/>
      <c r="D63" s="11"/>
      <c r="E63" s="11"/>
      <c r="F63" s="4"/>
    </row>
    <row r="64" spans="1:6" s="1" customFormat="1" ht="21.75">
      <c r="A64" s="5" t="s">
        <v>45</v>
      </c>
      <c r="B64" s="11"/>
      <c r="C64" s="11"/>
      <c r="D64" s="11"/>
      <c r="E64" s="11"/>
      <c r="F64" s="4"/>
    </row>
    <row r="65" spans="1:6" s="11" customFormat="1" ht="23.25" customHeight="1">
      <c r="A65" s="5" t="s">
        <v>46</v>
      </c>
      <c r="F65" s="4"/>
    </row>
    <row r="66" spans="1:6" s="1" customFormat="1" ht="21.75">
      <c r="A66" s="6"/>
      <c r="B66" s="7"/>
      <c r="C66" s="7"/>
      <c r="D66" s="7"/>
      <c r="E66" s="7"/>
      <c r="F66" s="8"/>
    </row>
    <row r="67" spans="1:6" s="1" customFormat="1" ht="21.75"/>
    <row r="68" spans="1:6" s="1" customFormat="1" ht="21.75"/>
    <row r="69" spans="1:6" s="1" customFormat="1" ht="21.75"/>
    <row r="70" spans="1:6" s="1" customFormat="1" ht="21.75"/>
    <row r="71" spans="1:6" s="1" customFormat="1" ht="21.75"/>
    <row r="72" spans="1:6" s="1" customFormat="1" ht="35.25" customHeight="1">
      <c r="A72" s="13" t="s">
        <v>197</v>
      </c>
      <c r="B72" s="14"/>
      <c r="C72" s="14"/>
      <c r="D72" s="14"/>
      <c r="E72" s="14"/>
      <c r="F72" s="2"/>
    </row>
    <row r="73" spans="1:6" s="1" customFormat="1" ht="21.75">
      <c r="A73" s="5"/>
      <c r="B73" s="11"/>
      <c r="C73" s="11"/>
      <c r="D73" s="11"/>
      <c r="E73" s="11"/>
      <c r="F73" s="4"/>
    </row>
    <row r="74" spans="1:6" s="1" customFormat="1" ht="21.75">
      <c r="A74" s="9" t="s">
        <v>31</v>
      </c>
      <c r="B74" s="11"/>
      <c r="C74" s="11"/>
      <c r="D74" s="10" t="s">
        <v>47</v>
      </c>
      <c r="E74" s="11"/>
      <c r="F74" s="4"/>
    </row>
    <row r="75" spans="1:6" s="1" customFormat="1" ht="21.75">
      <c r="A75" s="9" t="s">
        <v>33</v>
      </c>
      <c r="B75" s="11"/>
      <c r="C75" s="11"/>
      <c r="D75" s="10" t="s">
        <v>48</v>
      </c>
      <c r="E75" s="11"/>
      <c r="F75" s="4"/>
    </row>
    <row r="76" spans="1:6" s="1" customFormat="1" ht="21.75">
      <c r="A76" s="9" t="s">
        <v>35</v>
      </c>
      <c r="B76" s="11"/>
      <c r="C76" s="11"/>
      <c r="D76" s="10" t="s">
        <v>47</v>
      </c>
      <c r="E76" s="11"/>
      <c r="F76" s="4"/>
    </row>
    <row r="77" spans="1:6" s="1" customFormat="1" ht="21.75">
      <c r="A77" s="9" t="s">
        <v>33</v>
      </c>
      <c r="B77" s="11"/>
      <c r="C77" s="11"/>
      <c r="D77" s="10" t="s">
        <v>49</v>
      </c>
      <c r="E77" s="11"/>
      <c r="F77" s="4"/>
    </row>
    <row r="78" spans="1:6" s="1" customFormat="1" ht="21.75">
      <c r="A78" s="9" t="s">
        <v>50</v>
      </c>
      <c r="B78" s="11"/>
      <c r="C78" s="11"/>
      <c r="D78" s="10" t="s">
        <v>51</v>
      </c>
      <c r="E78" s="11"/>
      <c r="F78" s="4"/>
    </row>
    <row r="79" spans="1:6" s="1" customFormat="1" ht="21.75">
      <c r="A79" s="9" t="s">
        <v>33</v>
      </c>
      <c r="B79" s="11"/>
      <c r="C79" s="11"/>
      <c r="D79" s="10" t="s">
        <v>49</v>
      </c>
      <c r="E79" s="11"/>
      <c r="F79" s="4"/>
    </row>
    <row r="80" spans="1:6" s="1" customFormat="1" ht="21.75">
      <c r="A80" s="9"/>
      <c r="B80" s="11"/>
      <c r="C80" s="11"/>
      <c r="D80" s="11"/>
      <c r="E80" s="11"/>
      <c r="F80" s="4"/>
    </row>
    <row r="81" spans="1:6" s="1" customFormat="1" ht="21.75">
      <c r="A81" s="9" t="s">
        <v>190</v>
      </c>
      <c r="B81" s="11"/>
      <c r="C81" s="11"/>
      <c r="D81" s="11"/>
      <c r="E81" s="11"/>
      <c r="F81" s="4"/>
    </row>
    <row r="82" spans="1:6" s="1" customFormat="1" ht="22.5" thickBot="1">
      <c r="A82" s="5"/>
      <c r="B82" s="11"/>
      <c r="C82" s="11"/>
      <c r="D82" s="11"/>
      <c r="E82" s="11"/>
      <c r="F82" s="4"/>
    </row>
    <row r="83" spans="1:6" s="1" customFormat="1" ht="24.75" customHeight="1">
      <c r="A83" s="47" t="s">
        <v>192</v>
      </c>
      <c r="B83" s="42"/>
      <c r="C83" s="42"/>
      <c r="D83" s="42"/>
      <c r="E83" s="43"/>
      <c r="F83" s="18"/>
    </row>
    <row r="84" spans="1:6" s="1" customFormat="1" ht="22.5" thickBot="1">
      <c r="A84" s="48"/>
      <c r="B84" s="49" t="s">
        <v>52</v>
      </c>
      <c r="C84" s="45" t="s">
        <v>201</v>
      </c>
      <c r="D84" s="45"/>
      <c r="E84" s="46"/>
      <c r="F84" s="18"/>
    </row>
    <row r="85" spans="1:6" s="1" customFormat="1" ht="21.75">
      <c r="A85" s="5"/>
      <c r="B85" s="11"/>
      <c r="C85" s="11"/>
      <c r="D85" s="11"/>
      <c r="E85" s="11"/>
      <c r="F85" s="4"/>
    </row>
    <row r="86" spans="1:6" s="1" customFormat="1" ht="21.75">
      <c r="A86" s="9" t="s">
        <v>38</v>
      </c>
      <c r="B86" s="11"/>
      <c r="C86" s="11"/>
      <c r="D86" s="11"/>
      <c r="E86" s="11"/>
      <c r="F86" s="4"/>
    </row>
    <row r="87" spans="1:6" s="1" customFormat="1" ht="21.75">
      <c r="A87" s="5" t="s">
        <v>39</v>
      </c>
      <c r="B87" s="11"/>
      <c r="C87" s="11"/>
      <c r="D87" s="11"/>
      <c r="E87" s="11"/>
      <c r="F87" s="4"/>
    </row>
    <row r="88" spans="1:6" s="1" customFormat="1" ht="21.75">
      <c r="A88" s="5" t="s">
        <v>40</v>
      </c>
      <c r="B88" s="11"/>
      <c r="C88" s="11"/>
      <c r="D88" s="11"/>
      <c r="E88" s="11"/>
      <c r="F88" s="4"/>
    </row>
    <row r="89" spans="1:6" s="1" customFormat="1" ht="21.75">
      <c r="A89" s="5" t="s">
        <v>41</v>
      </c>
      <c r="B89" s="11"/>
      <c r="C89" s="11"/>
      <c r="D89" s="11"/>
      <c r="E89" s="11"/>
      <c r="F89" s="4"/>
    </row>
    <row r="90" spans="1:6" s="1" customFormat="1" ht="24" customHeight="1">
      <c r="A90" s="5" t="s">
        <v>42</v>
      </c>
      <c r="B90" s="11"/>
      <c r="C90" s="11"/>
      <c r="D90" s="11"/>
      <c r="E90" s="11"/>
      <c r="F90" s="4"/>
    </row>
    <row r="91" spans="1:6" s="1" customFormat="1" ht="33.75" customHeight="1">
      <c r="A91" s="5" t="s">
        <v>43</v>
      </c>
      <c r="B91" s="11"/>
      <c r="C91" s="11"/>
      <c r="D91" s="11"/>
      <c r="E91" s="11"/>
      <c r="F91" s="4"/>
    </row>
    <row r="92" spans="1:6" s="1" customFormat="1" ht="19.5" customHeight="1">
      <c r="A92" s="5"/>
      <c r="B92" s="11"/>
      <c r="C92" s="11"/>
      <c r="D92" s="11"/>
      <c r="E92" s="11"/>
      <c r="F92" s="4"/>
    </row>
    <row r="93" spans="1:6" s="1" customFormat="1" ht="21.75">
      <c r="A93" s="3" t="s">
        <v>44</v>
      </c>
      <c r="B93" s="11"/>
      <c r="C93" s="11"/>
      <c r="D93" s="11"/>
      <c r="E93" s="11"/>
      <c r="F93" s="4"/>
    </row>
    <row r="94" spans="1:6" s="1" customFormat="1" ht="21.75">
      <c r="A94" s="5" t="s">
        <v>45</v>
      </c>
      <c r="B94" s="11"/>
      <c r="C94" s="11"/>
      <c r="D94" s="11"/>
      <c r="E94" s="11"/>
      <c r="F94" s="4"/>
    </row>
    <row r="95" spans="1:6" s="1" customFormat="1" ht="26.25" customHeight="1">
      <c r="A95" s="5" t="s">
        <v>46</v>
      </c>
      <c r="B95" s="11"/>
      <c r="C95" s="11"/>
      <c r="D95" s="11"/>
      <c r="E95" s="11"/>
      <c r="F95" s="4"/>
    </row>
    <row r="96" spans="1:6" s="1" customFormat="1" ht="21.75">
      <c r="A96" s="6"/>
      <c r="B96" s="7"/>
      <c r="C96" s="7"/>
      <c r="D96" s="7"/>
      <c r="E96" s="7"/>
      <c r="F96" s="8"/>
    </row>
    <row r="97" spans="1:6" s="1" customFormat="1" ht="21.75"/>
    <row r="98" spans="1:6" s="1" customFormat="1" ht="21.75"/>
    <row r="99" spans="1:6" s="70" customFormat="1" ht="33" customHeight="1">
      <c r="A99" s="1"/>
      <c r="B99" s="1"/>
      <c r="C99" s="1"/>
      <c r="D99" s="1"/>
      <c r="E99" s="1"/>
      <c r="F99" s="1"/>
    </row>
    <row r="100" spans="1:6" s="1" customFormat="1" ht="14.25" customHeight="1"/>
    <row r="101" spans="1:6" s="1" customFormat="1" ht="24.75" customHeight="1"/>
    <row r="102" spans="1:6" s="1" customFormat="1" ht="21.75"/>
    <row r="103" spans="1:6" s="1" customFormat="1" ht="21.75"/>
    <row r="104" spans="1:6" s="1" customFormat="1" ht="21.75"/>
    <row r="105" spans="1:6" s="1" customFormat="1" ht="21.75"/>
    <row r="106" spans="1:6" s="11" customFormat="1" ht="38.25" customHeight="1">
      <c r="A106" s="13" t="s">
        <v>198</v>
      </c>
      <c r="B106" s="14"/>
      <c r="C106" s="14"/>
      <c r="D106" s="14"/>
      <c r="E106" s="14"/>
      <c r="F106" s="2"/>
    </row>
    <row r="107" spans="1:6" s="11" customFormat="1" ht="21.75" customHeight="1">
      <c r="A107" s="5"/>
      <c r="F107" s="4"/>
    </row>
    <row r="108" spans="1:6" s="11" customFormat="1" ht="26.25" customHeight="1">
      <c r="A108" s="9" t="s">
        <v>53</v>
      </c>
      <c r="F108" s="4"/>
    </row>
    <row r="109" spans="1:6" s="1" customFormat="1" ht="34.5" customHeight="1">
      <c r="A109" s="9" t="s">
        <v>54</v>
      </c>
      <c r="B109" s="11"/>
      <c r="C109" s="11"/>
      <c r="D109" s="11"/>
      <c r="E109" s="11"/>
      <c r="F109" s="4"/>
    </row>
    <row r="110" spans="1:6" s="1" customFormat="1" ht="18" customHeight="1">
      <c r="A110" s="9"/>
      <c r="B110" s="11"/>
      <c r="C110" s="11"/>
      <c r="D110" s="11"/>
      <c r="E110" s="11"/>
      <c r="F110" s="4"/>
    </row>
    <row r="111" spans="1:6" s="1" customFormat="1" ht="21.75">
      <c r="A111" s="9" t="s">
        <v>89</v>
      </c>
      <c r="B111" s="11"/>
      <c r="C111" s="11"/>
      <c r="D111" s="11"/>
      <c r="E111" s="11"/>
      <c r="F111" s="4"/>
    </row>
    <row r="112" spans="1:6" s="1" customFormat="1" ht="21.75">
      <c r="A112" s="9"/>
      <c r="B112" s="50" t="s">
        <v>90</v>
      </c>
      <c r="C112" s="11"/>
      <c r="D112" s="11"/>
      <c r="E112" s="11"/>
      <c r="F112" s="4"/>
    </row>
    <row r="113" spans="1:6" s="1" customFormat="1" ht="21.75">
      <c r="A113" s="9"/>
      <c r="B113" s="11"/>
      <c r="C113" s="11"/>
      <c r="D113" s="11"/>
      <c r="E113" s="11"/>
      <c r="F113" s="4"/>
    </row>
    <row r="114" spans="1:6" s="1" customFormat="1" ht="33.75" customHeight="1">
      <c r="A114" s="65" t="s">
        <v>191</v>
      </c>
      <c r="B114" s="66"/>
      <c r="C114" s="66"/>
      <c r="D114" s="67"/>
      <c r="E114" s="68"/>
      <c r="F114" s="69"/>
    </row>
    <row r="115" spans="1:6" s="1" customFormat="1" ht="24" customHeight="1">
      <c r="A115" s="5"/>
      <c r="B115" s="11"/>
      <c r="C115" s="11"/>
      <c r="D115" s="11"/>
      <c r="E115" s="11"/>
      <c r="F115" s="4"/>
    </row>
    <row r="116" spans="1:6" s="1" customFormat="1" ht="27.75" customHeight="1">
      <c r="A116" s="9" t="s">
        <v>38</v>
      </c>
      <c r="B116" s="11"/>
      <c r="C116" s="11"/>
      <c r="D116" s="11"/>
      <c r="E116" s="11"/>
      <c r="F116" s="4"/>
    </row>
    <row r="117" spans="1:6" s="1" customFormat="1" ht="27.75" customHeight="1">
      <c r="A117" s="5" t="s">
        <v>39</v>
      </c>
      <c r="B117" s="11"/>
      <c r="C117" s="11"/>
      <c r="D117" s="11"/>
      <c r="E117" s="11"/>
      <c r="F117" s="4"/>
    </row>
    <row r="118" spans="1:6" s="1" customFormat="1" ht="27.75" customHeight="1">
      <c r="A118" s="5" t="s">
        <v>40</v>
      </c>
      <c r="B118" s="11"/>
      <c r="C118" s="11"/>
      <c r="D118" s="11"/>
      <c r="E118" s="11"/>
      <c r="F118" s="4"/>
    </row>
    <row r="119" spans="1:6" s="1" customFormat="1" ht="27.75" customHeight="1">
      <c r="A119" s="5" t="s">
        <v>41</v>
      </c>
      <c r="B119" s="11"/>
      <c r="C119" s="11"/>
      <c r="D119" s="11"/>
      <c r="E119" s="11"/>
      <c r="F119" s="4"/>
    </row>
    <row r="120" spans="1:6" s="1" customFormat="1" ht="27.75" customHeight="1">
      <c r="A120" s="5" t="s">
        <v>42</v>
      </c>
      <c r="B120" s="11"/>
      <c r="C120" s="11"/>
      <c r="D120" s="11"/>
      <c r="E120" s="11"/>
      <c r="F120" s="4"/>
    </row>
    <row r="121" spans="1:6" s="1" customFormat="1" ht="27.75" customHeight="1">
      <c r="A121" s="5" t="s">
        <v>43</v>
      </c>
      <c r="B121" s="11"/>
      <c r="C121" s="11"/>
      <c r="D121" s="11"/>
      <c r="E121" s="11"/>
      <c r="F121" s="4"/>
    </row>
    <row r="122" spans="1:6" s="1" customFormat="1" ht="21.75">
      <c r="A122" s="5"/>
      <c r="B122" s="11"/>
      <c r="C122" s="11"/>
      <c r="D122" s="11"/>
      <c r="E122" s="11"/>
      <c r="F122" s="4"/>
    </row>
    <row r="123" spans="1:6" s="1" customFormat="1" ht="27" customHeight="1">
      <c r="A123" s="3" t="s">
        <v>44</v>
      </c>
      <c r="B123" s="11"/>
      <c r="C123" s="11"/>
      <c r="D123" s="11"/>
      <c r="E123" s="11"/>
      <c r="F123" s="4"/>
    </row>
    <row r="124" spans="1:6" s="1" customFormat="1" ht="27" customHeight="1">
      <c r="A124" s="5" t="s">
        <v>45</v>
      </c>
      <c r="B124" s="11"/>
      <c r="C124" s="11"/>
      <c r="D124" s="11"/>
      <c r="E124" s="11"/>
      <c r="F124" s="4"/>
    </row>
    <row r="125" spans="1:6" s="1" customFormat="1" ht="26.25" customHeight="1">
      <c r="A125" s="5" t="s">
        <v>133</v>
      </c>
      <c r="B125" s="11"/>
      <c r="C125" s="11"/>
      <c r="D125" s="11"/>
      <c r="E125" s="11"/>
      <c r="F125" s="4"/>
    </row>
    <row r="126" spans="1:6" s="1" customFormat="1" ht="14.25" customHeight="1">
      <c r="A126" s="6"/>
      <c r="B126" s="7"/>
      <c r="C126" s="7"/>
      <c r="D126" s="7"/>
      <c r="E126" s="7"/>
      <c r="F126" s="8"/>
    </row>
    <row r="127" spans="1:6" s="1" customFormat="1" ht="25.5" customHeight="1">
      <c r="A127" s="11"/>
      <c r="B127" s="11"/>
      <c r="C127" s="11"/>
      <c r="D127" s="11"/>
      <c r="E127" s="11"/>
      <c r="F127" s="11"/>
    </row>
    <row r="128" spans="1:6" s="1" customFormat="1" ht="21.75">
      <c r="A128" s="11"/>
      <c r="B128" s="11"/>
      <c r="C128" s="11"/>
      <c r="D128" s="11"/>
      <c r="E128" s="11"/>
      <c r="F128" s="11"/>
    </row>
    <row r="129" spans="1:6" s="1" customFormat="1" ht="21.75">
      <c r="A129" s="11"/>
      <c r="B129" s="11"/>
      <c r="C129" s="11"/>
      <c r="D129" s="11"/>
      <c r="E129" s="11"/>
      <c r="F129" s="11"/>
    </row>
    <row r="130" spans="1:6" s="1" customFormat="1" ht="21.75">
      <c r="A130" s="11"/>
      <c r="B130" s="11"/>
      <c r="C130" s="11"/>
      <c r="D130" s="11"/>
      <c r="E130" s="11"/>
      <c r="F130" s="11"/>
    </row>
    <row r="131" spans="1:6" s="1" customFormat="1" ht="21.75">
      <c r="A131" s="11"/>
      <c r="B131" s="11"/>
      <c r="C131" s="11"/>
      <c r="D131" s="11"/>
      <c r="E131" s="11"/>
      <c r="F131" s="11"/>
    </row>
    <row r="132" spans="1:6" s="1" customFormat="1" ht="21.75">
      <c r="A132" s="11"/>
      <c r="B132" s="11"/>
      <c r="C132" s="11"/>
      <c r="D132" s="11"/>
      <c r="E132" s="11"/>
      <c r="F132" s="11"/>
    </row>
    <row r="133" spans="1:6" s="1" customFormat="1" ht="21.75">
      <c r="A133" s="11"/>
      <c r="B133" s="11"/>
      <c r="C133" s="11"/>
      <c r="D133" s="11"/>
      <c r="E133" s="11"/>
      <c r="F133" s="11"/>
    </row>
    <row r="134" spans="1:6" s="1" customFormat="1" ht="21.75">
      <c r="A134" s="11"/>
      <c r="B134" s="11"/>
      <c r="C134" s="11"/>
      <c r="D134" s="11"/>
      <c r="E134" s="11"/>
      <c r="F134" s="11"/>
    </row>
    <row r="135" spans="1:6" s="1" customFormat="1" ht="21.75">
      <c r="A135" s="11"/>
      <c r="B135" s="11"/>
      <c r="C135" s="11"/>
      <c r="D135" s="11"/>
      <c r="E135" s="11"/>
      <c r="F135" s="11"/>
    </row>
    <row r="136" spans="1:6" s="11" customFormat="1" ht="21.75"/>
    <row r="137" spans="1:6" s="1" customFormat="1" ht="21.75">
      <c r="A137" s="11"/>
      <c r="B137" s="11"/>
      <c r="C137" s="11"/>
      <c r="D137" s="11"/>
      <c r="E137" s="11"/>
      <c r="F137" s="11"/>
    </row>
    <row r="138" spans="1:6" s="1" customFormat="1" ht="35.25" customHeight="1">
      <c r="A138" s="13" t="s">
        <v>206</v>
      </c>
      <c r="B138" s="14"/>
      <c r="C138" s="14"/>
      <c r="D138" s="14"/>
      <c r="E138" s="14"/>
      <c r="F138" s="2"/>
    </row>
    <row r="139" spans="1:6" s="20" customFormat="1" ht="27.75" customHeight="1">
      <c r="A139" s="5"/>
      <c r="B139" s="11"/>
      <c r="C139" s="11"/>
      <c r="D139" s="11"/>
      <c r="E139" s="11"/>
      <c r="F139" s="4"/>
    </row>
    <row r="140" spans="1:6" s="20" customFormat="1" ht="21.75">
      <c r="A140" s="9" t="s">
        <v>194</v>
      </c>
      <c r="B140" s="11"/>
      <c r="C140" s="11"/>
      <c r="D140" s="11"/>
      <c r="E140" s="11"/>
      <c r="F140" s="4"/>
    </row>
    <row r="141" spans="1:6" s="20" customFormat="1" ht="27.75" customHeight="1">
      <c r="A141" s="9" t="s">
        <v>91</v>
      </c>
      <c r="B141" s="11"/>
      <c r="C141" s="11"/>
      <c r="D141" s="11"/>
      <c r="E141" s="11"/>
      <c r="F141" s="4"/>
    </row>
    <row r="142" spans="1:6" s="20" customFormat="1" ht="21.75">
      <c r="A142" s="9" t="s">
        <v>92</v>
      </c>
      <c r="B142" s="11"/>
      <c r="C142" s="11"/>
      <c r="D142" s="11"/>
      <c r="E142" s="11"/>
      <c r="F142" s="4"/>
    </row>
    <row r="143" spans="1:6" s="20" customFormat="1" ht="30" customHeight="1">
      <c r="A143" s="9" t="s">
        <v>93</v>
      </c>
      <c r="B143" s="11"/>
      <c r="C143" s="11"/>
      <c r="D143" s="11"/>
      <c r="E143" s="11"/>
      <c r="F143" s="4"/>
    </row>
    <row r="144" spans="1:6" s="20" customFormat="1" ht="21.75">
      <c r="A144" s="51" t="s">
        <v>94</v>
      </c>
      <c r="B144" s="52"/>
      <c r="C144" s="52"/>
      <c r="D144" s="52"/>
      <c r="E144" s="52"/>
      <c r="F144" s="53"/>
    </row>
    <row r="145" spans="1:6" s="1" customFormat="1" ht="27.75" customHeight="1">
      <c r="A145" s="51" t="s">
        <v>95</v>
      </c>
      <c r="B145" s="11"/>
      <c r="C145" s="11"/>
      <c r="D145" s="11"/>
      <c r="E145" s="11"/>
      <c r="F145" s="4"/>
    </row>
    <row r="146" spans="1:6" s="1" customFormat="1" ht="24.75" customHeight="1">
      <c r="A146" s="51" t="s">
        <v>96</v>
      </c>
      <c r="B146" s="11"/>
      <c r="C146" s="11"/>
      <c r="D146" s="11"/>
      <c r="E146" s="11"/>
      <c r="F146" s="4"/>
    </row>
    <row r="147" spans="1:6" s="1" customFormat="1" ht="21.75">
      <c r="A147" s="9" t="s">
        <v>97</v>
      </c>
      <c r="B147" s="11"/>
      <c r="C147" s="11"/>
      <c r="D147" s="11"/>
      <c r="E147" s="11"/>
      <c r="F147" s="4"/>
    </row>
    <row r="148" spans="1:6" s="70" customFormat="1" ht="32.25" customHeight="1">
      <c r="A148" s="51" t="s">
        <v>98</v>
      </c>
      <c r="B148" s="11"/>
      <c r="C148" s="11"/>
      <c r="D148" s="54" t="s">
        <v>99</v>
      </c>
      <c r="E148" s="55"/>
      <c r="F148" s="56"/>
    </row>
    <row r="149" spans="1:6" s="1" customFormat="1" ht="21.75">
      <c r="A149" s="51"/>
      <c r="B149" s="52" t="s">
        <v>100</v>
      </c>
      <c r="C149" s="11"/>
      <c r="D149" s="57"/>
      <c r="E149" s="58">
        <v>12</v>
      </c>
      <c r="F149" s="59"/>
    </row>
    <row r="150" spans="1:6" s="1" customFormat="1" ht="25.5" customHeight="1">
      <c r="A150" s="51" t="s">
        <v>101</v>
      </c>
      <c r="B150" s="11"/>
      <c r="C150" s="11"/>
      <c r="D150" s="71" t="s">
        <v>102</v>
      </c>
      <c r="E150" s="72"/>
      <c r="F150" s="73"/>
    </row>
    <row r="151" spans="1:6" s="1" customFormat="1" ht="21.75">
      <c r="A151" s="51"/>
      <c r="B151" s="52" t="s">
        <v>100</v>
      </c>
      <c r="C151" s="11"/>
      <c r="D151" s="11"/>
      <c r="E151" s="60"/>
      <c r="F151" s="4"/>
    </row>
    <row r="152" spans="1:6" s="1" customFormat="1" ht="21.75">
      <c r="A152" s="9"/>
      <c r="B152" s="11"/>
      <c r="C152" s="11"/>
      <c r="D152" s="11"/>
      <c r="E152" s="11"/>
      <c r="F152" s="4"/>
    </row>
    <row r="153" spans="1:6" s="1" customFormat="1" ht="27" customHeight="1">
      <c r="A153" s="138" t="s">
        <v>103</v>
      </c>
      <c r="B153" s="139"/>
      <c r="C153" s="139"/>
      <c r="D153" s="140"/>
      <c r="E153" s="11"/>
      <c r="F153" s="4"/>
    </row>
    <row r="154" spans="1:6" s="1" customFormat="1" ht="25.5" customHeight="1">
      <c r="A154" s="131" t="s">
        <v>104</v>
      </c>
      <c r="B154" s="132"/>
      <c r="C154" s="132"/>
      <c r="D154" s="133"/>
      <c r="E154" s="11"/>
      <c r="F154" s="4"/>
    </row>
    <row r="155" spans="1:6" s="1" customFormat="1" ht="21.75">
      <c r="A155" s="5"/>
      <c r="B155" s="11"/>
      <c r="C155" s="11"/>
      <c r="D155" s="11"/>
      <c r="E155" s="11"/>
      <c r="F155" s="4"/>
    </row>
    <row r="156" spans="1:6" s="1" customFormat="1" ht="21.75">
      <c r="A156" s="9" t="s">
        <v>38</v>
      </c>
      <c r="B156" s="11"/>
      <c r="C156" s="11"/>
      <c r="D156" s="11"/>
      <c r="E156" s="11"/>
      <c r="F156" s="4"/>
    </row>
    <row r="157" spans="1:6" s="1" customFormat="1" ht="23.25" customHeight="1">
      <c r="A157" s="5" t="s">
        <v>105</v>
      </c>
      <c r="B157" s="11"/>
      <c r="C157" s="11"/>
      <c r="D157" s="11"/>
      <c r="E157" s="11"/>
      <c r="F157" s="4"/>
    </row>
    <row r="158" spans="1:6" s="1" customFormat="1" ht="23.25" customHeight="1">
      <c r="A158" s="5" t="s">
        <v>106</v>
      </c>
      <c r="B158" s="11"/>
      <c r="C158" s="11"/>
      <c r="D158" s="11"/>
      <c r="E158" s="11"/>
      <c r="F158" s="4"/>
    </row>
    <row r="159" spans="1:6" s="1" customFormat="1" ht="23.25" customHeight="1">
      <c r="A159" s="5" t="s">
        <v>107</v>
      </c>
      <c r="B159" s="11"/>
      <c r="C159" s="11"/>
      <c r="D159" s="11"/>
      <c r="E159" s="11"/>
      <c r="F159" s="4"/>
    </row>
    <row r="160" spans="1:6" s="1" customFormat="1" ht="23.25" customHeight="1">
      <c r="A160" s="5" t="s">
        <v>108</v>
      </c>
      <c r="B160" s="11"/>
      <c r="C160" s="11"/>
      <c r="D160" s="11"/>
      <c r="E160" s="11"/>
      <c r="F160" s="4"/>
    </row>
    <row r="161" spans="1:6" s="1" customFormat="1" ht="23.25" customHeight="1">
      <c r="A161" s="5" t="s">
        <v>109</v>
      </c>
      <c r="B161" s="11"/>
      <c r="C161" s="11"/>
      <c r="D161" s="11"/>
      <c r="E161" s="11"/>
      <c r="F161" s="4"/>
    </row>
    <row r="162" spans="1:6" s="1" customFormat="1" ht="21.75">
      <c r="A162" s="5"/>
      <c r="B162" s="11"/>
      <c r="C162" s="11"/>
      <c r="D162" s="11"/>
      <c r="E162" s="11"/>
      <c r="F162" s="4"/>
    </row>
    <row r="163" spans="1:6" s="1" customFormat="1" ht="21.75">
      <c r="A163" s="3" t="s">
        <v>44</v>
      </c>
      <c r="B163" s="11"/>
      <c r="C163" s="11"/>
      <c r="D163" s="11"/>
      <c r="E163" s="11"/>
      <c r="F163" s="4"/>
    </row>
    <row r="164" spans="1:6" s="1" customFormat="1" ht="21.75">
      <c r="A164" s="5" t="s">
        <v>45</v>
      </c>
      <c r="B164" s="11"/>
      <c r="C164" s="11"/>
      <c r="D164" s="11"/>
      <c r="E164" s="11"/>
      <c r="F164" s="4"/>
    </row>
    <row r="165" spans="1:6" s="1" customFormat="1" ht="21.75">
      <c r="A165" s="5" t="s">
        <v>46</v>
      </c>
      <c r="B165" s="11"/>
      <c r="C165" s="11"/>
      <c r="D165" s="11"/>
      <c r="E165" s="11"/>
      <c r="F165" s="4"/>
    </row>
    <row r="166" spans="1:6" s="1" customFormat="1" ht="21.75">
      <c r="A166" s="6"/>
      <c r="B166" s="7"/>
      <c r="C166" s="7"/>
      <c r="D166" s="7"/>
      <c r="E166" s="7"/>
      <c r="F166" s="8"/>
    </row>
    <row r="167" spans="1:6" s="1" customFormat="1" ht="21.75">
      <c r="A167" s="11"/>
      <c r="B167" s="11"/>
      <c r="C167" s="11"/>
      <c r="D167" s="11"/>
      <c r="E167" s="11"/>
      <c r="F167" s="11"/>
    </row>
    <row r="168" spans="1:6" s="1" customFormat="1" ht="21.75">
      <c r="A168" s="11"/>
      <c r="B168" s="11"/>
      <c r="C168" s="11"/>
      <c r="D168" s="11"/>
      <c r="E168" s="11"/>
      <c r="F168" s="11"/>
    </row>
    <row r="169" spans="1:6" s="1" customFormat="1" ht="21.75">
      <c r="A169" s="11"/>
      <c r="B169" s="11"/>
      <c r="C169" s="11"/>
      <c r="D169" s="11"/>
      <c r="E169" s="11"/>
      <c r="F169" s="11"/>
    </row>
    <row r="170" spans="1:6" s="1" customFormat="1" ht="25.5" customHeight="1"/>
    <row r="171" spans="1:6" s="1" customFormat="1" ht="39.75" customHeight="1">
      <c r="A171" s="13" t="s">
        <v>199</v>
      </c>
      <c r="B171" s="14"/>
      <c r="C171" s="14"/>
      <c r="D171" s="14"/>
      <c r="E171" s="14"/>
      <c r="F171" s="2"/>
    </row>
    <row r="172" spans="1:6" s="1" customFormat="1" ht="25.5" customHeight="1">
      <c r="A172" s="51" t="s">
        <v>110</v>
      </c>
      <c r="B172" s="52"/>
      <c r="C172" s="52" t="s">
        <v>111</v>
      </c>
      <c r="D172" s="52"/>
      <c r="E172" s="52"/>
      <c r="F172" s="53"/>
    </row>
    <row r="173" spans="1:6" s="1" customFormat="1" ht="35.25" customHeight="1">
      <c r="A173" s="51"/>
      <c r="B173" s="52"/>
      <c r="C173" s="52" t="s">
        <v>112</v>
      </c>
      <c r="D173" s="52"/>
      <c r="E173" s="52"/>
      <c r="F173" s="53"/>
    </row>
    <row r="174" spans="1:6" s="1" customFormat="1" ht="21.75">
      <c r="A174" s="51" t="s">
        <v>113</v>
      </c>
      <c r="B174" s="52"/>
      <c r="C174" s="52" t="s">
        <v>114</v>
      </c>
      <c r="D174" s="52"/>
      <c r="E174" s="52"/>
      <c r="F174" s="53"/>
    </row>
    <row r="175" spans="1:6" s="1" customFormat="1" ht="21.75">
      <c r="A175" s="51"/>
      <c r="B175" s="52"/>
      <c r="C175" s="52" t="s">
        <v>115</v>
      </c>
      <c r="D175" s="52"/>
      <c r="E175" s="52"/>
      <c r="F175" s="53"/>
    </row>
    <row r="176" spans="1:6" s="1" customFormat="1" ht="25.5" customHeight="1">
      <c r="A176" s="51" t="s">
        <v>136</v>
      </c>
      <c r="B176" s="52"/>
      <c r="C176" s="52" t="s">
        <v>116</v>
      </c>
      <c r="D176" s="52"/>
      <c r="E176" s="52"/>
      <c r="F176" s="53"/>
    </row>
    <row r="177" spans="1:6" s="1" customFormat="1" ht="25.5" customHeight="1">
      <c r="A177" s="51"/>
      <c r="B177" s="52"/>
      <c r="C177" s="52" t="s">
        <v>117</v>
      </c>
      <c r="D177" s="52"/>
      <c r="E177" s="52"/>
      <c r="F177" s="53"/>
    </row>
    <row r="178" spans="1:6" s="1" customFormat="1" ht="21.75">
      <c r="A178" s="9" t="s">
        <v>97</v>
      </c>
      <c r="B178" s="11"/>
      <c r="C178" s="11"/>
      <c r="D178" s="11"/>
      <c r="E178" s="11"/>
      <c r="F178" s="4"/>
    </row>
    <row r="179" spans="1:6" s="1" customFormat="1" ht="27" customHeight="1">
      <c r="A179" s="51" t="s">
        <v>118</v>
      </c>
      <c r="B179" s="11"/>
      <c r="C179" s="11"/>
      <c r="D179" s="11"/>
      <c r="E179" s="11"/>
      <c r="F179" s="4"/>
    </row>
    <row r="180" spans="1:6" s="1" customFormat="1" ht="21.75">
      <c r="A180" s="51"/>
      <c r="B180" s="52" t="s">
        <v>119</v>
      </c>
      <c r="C180" s="11"/>
      <c r="D180" s="11"/>
      <c r="E180" s="60"/>
      <c r="F180" s="4"/>
    </row>
    <row r="181" spans="1:6" s="1" customFormat="1" ht="25.5" customHeight="1">
      <c r="A181" s="135" t="s">
        <v>120</v>
      </c>
      <c r="B181" s="136"/>
      <c r="C181" s="137"/>
      <c r="D181" s="68"/>
      <c r="E181" s="68"/>
      <c r="F181" s="69"/>
    </row>
    <row r="182" spans="1:6" s="1" customFormat="1" ht="21.75">
      <c r="A182" s="5"/>
      <c r="B182" s="11"/>
      <c r="C182" s="11"/>
      <c r="D182" s="11"/>
      <c r="E182" s="11"/>
      <c r="F182" s="4"/>
    </row>
    <row r="183" spans="1:6" s="1" customFormat="1" ht="26.25" customHeight="1">
      <c r="A183" s="131" t="s">
        <v>56</v>
      </c>
      <c r="B183" s="132"/>
      <c r="C183" s="133"/>
      <c r="D183" s="11"/>
      <c r="E183" s="11"/>
      <c r="F183" s="4"/>
    </row>
    <row r="184" spans="1:6" s="1" customFormat="1" ht="21.75">
      <c r="A184" s="5"/>
      <c r="B184" s="11"/>
      <c r="C184" s="11"/>
      <c r="D184" s="11"/>
      <c r="E184" s="11"/>
      <c r="F184" s="4"/>
    </row>
    <row r="185" spans="1:6" s="1" customFormat="1" ht="21.75">
      <c r="A185" s="9" t="s">
        <v>38</v>
      </c>
      <c r="B185" s="11"/>
      <c r="C185" s="11"/>
      <c r="D185" s="11"/>
      <c r="E185" s="11"/>
      <c r="F185" s="4"/>
    </row>
    <row r="186" spans="1:6" s="1" customFormat="1" ht="21.75">
      <c r="A186" s="5" t="s">
        <v>121</v>
      </c>
      <c r="B186" s="11"/>
      <c r="C186" s="11"/>
      <c r="D186" s="11"/>
      <c r="E186" s="11"/>
      <c r="F186" s="4"/>
    </row>
    <row r="187" spans="1:6" s="1" customFormat="1" ht="21.75">
      <c r="A187" s="5" t="s">
        <v>122</v>
      </c>
      <c r="B187" s="11"/>
      <c r="C187" s="11"/>
      <c r="D187" s="11"/>
      <c r="E187" s="11"/>
      <c r="F187" s="4"/>
    </row>
    <row r="188" spans="1:6" s="1" customFormat="1" ht="21.75">
      <c r="A188" s="5" t="s">
        <v>123</v>
      </c>
      <c r="B188" s="11"/>
      <c r="C188" s="11"/>
      <c r="D188" s="11"/>
      <c r="E188" s="11"/>
      <c r="F188" s="4"/>
    </row>
    <row r="189" spans="1:6">
      <c r="A189" s="5" t="s">
        <v>124</v>
      </c>
      <c r="B189" s="11"/>
      <c r="C189" s="11"/>
      <c r="D189" s="11"/>
      <c r="E189" s="11"/>
      <c r="F189" s="4"/>
    </row>
    <row r="190" spans="1:6">
      <c r="A190" s="5" t="s">
        <v>125</v>
      </c>
      <c r="B190" s="11"/>
      <c r="C190" s="11"/>
      <c r="D190" s="11"/>
      <c r="E190" s="11"/>
      <c r="F190" s="4"/>
    </row>
    <row r="191" spans="1:6">
      <c r="A191" s="5"/>
      <c r="B191" s="11"/>
      <c r="C191" s="11"/>
      <c r="D191" s="11"/>
      <c r="E191" s="11"/>
      <c r="F191" s="4"/>
    </row>
    <row r="192" spans="1:6">
      <c r="A192" s="19" t="s">
        <v>134</v>
      </c>
      <c r="B192" s="7"/>
      <c r="C192" s="7"/>
      <c r="D192" s="7"/>
      <c r="E192" s="7"/>
      <c r="F192" s="8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 ht="39" customHeight="1">
      <c r="A203" s="13" t="s">
        <v>200</v>
      </c>
      <c r="B203" s="14"/>
      <c r="C203" s="14"/>
      <c r="D203" s="14"/>
      <c r="E203" s="14"/>
      <c r="F203" s="2"/>
    </row>
    <row r="204" spans="1:6">
      <c r="A204" s="9" t="s">
        <v>55</v>
      </c>
      <c r="B204" s="11"/>
      <c r="C204" s="11"/>
      <c r="D204" s="11"/>
      <c r="E204" s="11"/>
      <c r="F204" s="4"/>
    </row>
    <row r="205" spans="1:6">
      <c r="A205" s="9" t="s">
        <v>127</v>
      </c>
      <c r="B205" s="11"/>
      <c r="C205" s="11"/>
      <c r="D205" s="11"/>
      <c r="E205" s="11"/>
      <c r="F205" s="4"/>
    </row>
    <row r="206" spans="1:6">
      <c r="A206" s="9" t="s">
        <v>128</v>
      </c>
      <c r="B206" s="11"/>
      <c r="C206" s="11"/>
      <c r="D206" s="11"/>
      <c r="E206" s="11"/>
      <c r="F206" s="4"/>
    </row>
    <row r="207" spans="1:6">
      <c r="A207" s="9"/>
      <c r="B207" s="50" t="s">
        <v>90</v>
      </c>
      <c r="C207" s="11"/>
      <c r="D207" s="11"/>
      <c r="E207" s="11"/>
      <c r="F207" s="4"/>
    </row>
    <row r="208" spans="1:6">
      <c r="A208" s="5"/>
      <c r="B208" s="11"/>
      <c r="C208" s="11"/>
      <c r="D208" s="11"/>
      <c r="E208" s="11"/>
      <c r="F208" s="4"/>
    </row>
    <row r="209" spans="1:6">
      <c r="A209" s="138" t="s">
        <v>195</v>
      </c>
      <c r="B209" s="139"/>
      <c r="C209" s="140"/>
      <c r="D209" s="11"/>
      <c r="E209" s="11"/>
      <c r="F209" s="4"/>
    </row>
    <row r="210" spans="1:6">
      <c r="A210" s="141"/>
      <c r="B210" s="142">
        <v>12</v>
      </c>
      <c r="C210" s="134"/>
      <c r="D210" s="11"/>
      <c r="E210" s="11"/>
      <c r="F210" s="4"/>
    </row>
    <row r="211" spans="1:6">
      <c r="A211" s="5"/>
      <c r="B211" s="11"/>
      <c r="C211" s="11"/>
      <c r="D211" s="11"/>
      <c r="E211" s="11"/>
      <c r="F211" s="4"/>
    </row>
    <row r="212" spans="1:6">
      <c r="A212" s="131" t="s">
        <v>56</v>
      </c>
      <c r="B212" s="132"/>
      <c r="C212" s="133"/>
      <c r="D212" s="11"/>
      <c r="E212" s="11"/>
      <c r="F212" s="4"/>
    </row>
    <row r="213" spans="1:6">
      <c r="A213" s="5"/>
      <c r="B213" s="11"/>
      <c r="C213" s="11"/>
      <c r="D213" s="11"/>
      <c r="E213" s="11"/>
      <c r="F213" s="4"/>
    </row>
    <row r="214" spans="1:6">
      <c r="A214" s="9" t="s">
        <v>38</v>
      </c>
      <c r="B214" s="11"/>
      <c r="C214" s="11"/>
      <c r="D214" s="11"/>
      <c r="E214" s="11"/>
      <c r="F214" s="4"/>
    </row>
    <row r="215" spans="1:6">
      <c r="A215" s="5" t="s">
        <v>57</v>
      </c>
      <c r="B215" s="11"/>
      <c r="C215" s="11"/>
      <c r="D215" s="11"/>
      <c r="E215" s="11"/>
      <c r="F215" s="4"/>
    </row>
    <row r="216" spans="1:6">
      <c r="A216" s="5" t="s">
        <v>58</v>
      </c>
      <c r="B216" s="11"/>
      <c r="C216" s="11"/>
      <c r="D216" s="11"/>
      <c r="E216" s="11"/>
      <c r="F216" s="4"/>
    </row>
    <row r="217" spans="1:6">
      <c r="A217" s="5" t="s">
        <v>59</v>
      </c>
      <c r="B217" s="11"/>
      <c r="C217" s="11"/>
      <c r="D217" s="11"/>
      <c r="E217" s="11"/>
      <c r="F217" s="4"/>
    </row>
    <row r="218" spans="1:6">
      <c r="A218" s="5" t="s">
        <v>60</v>
      </c>
      <c r="B218" s="11"/>
      <c r="C218" s="11"/>
      <c r="D218" s="11"/>
      <c r="E218" s="11"/>
      <c r="F218" s="4"/>
    </row>
    <row r="219" spans="1:6">
      <c r="A219" s="5" t="s">
        <v>61</v>
      </c>
      <c r="B219" s="11"/>
      <c r="C219" s="11"/>
      <c r="D219" s="11"/>
      <c r="E219" s="11"/>
      <c r="F219" s="4"/>
    </row>
    <row r="220" spans="1:6">
      <c r="A220" s="5"/>
      <c r="B220" s="11"/>
      <c r="C220" s="11"/>
      <c r="D220" s="11"/>
      <c r="E220" s="11"/>
      <c r="F220" s="4"/>
    </row>
    <row r="221" spans="1:6">
      <c r="A221" s="9" t="s">
        <v>126</v>
      </c>
      <c r="B221" s="11" t="s">
        <v>129</v>
      </c>
      <c r="C221" s="11"/>
      <c r="D221" s="11"/>
      <c r="E221" s="11"/>
      <c r="F221" s="4"/>
    </row>
    <row r="222" spans="1:6">
      <c r="A222" s="5"/>
      <c r="B222" s="11"/>
      <c r="C222" s="11"/>
      <c r="D222" s="61"/>
      <c r="E222" s="61"/>
      <c r="F222" s="62"/>
    </row>
    <row r="223" spans="1:6">
      <c r="A223" s="6"/>
      <c r="B223" s="7"/>
      <c r="C223" s="7"/>
      <c r="D223" s="63"/>
      <c r="E223" s="63"/>
      <c r="F223" s="64"/>
    </row>
    <row r="224" spans="1:6">
      <c r="F224" s="74" t="s">
        <v>135</v>
      </c>
    </row>
    <row r="225" spans="5:6">
      <c r="F225" s="75" t="s">
        <v>211</v>
      </c>
    </row>
    <row r="228" spans="5:6">
      <c r="E228" s="12" t="s">
        <v>130</v>
      </c>
    </row>
  </sheetData>
  <mergeCells count="1">
    <mergeCell ref="A1:F1"/>
  </mergeCells>
  <phoneticPr fontId="6" type="noConversion"/>
  <pageMargins left="0.70511811023621995" right="0.15748031496063" top="0.78740157480314998" bottom="0.58740157480315003" header="0.118110236220472" footer="0.118110236220472"/>
  <pageSetup paperSize="9" orientation="portrait" r:id="rId1"/>
  <headerFooter alignWithMargins="0">
    <oddHeader>&amp;Cหน้าที่ &amp;P&amp;R&amp;A</oddHeader>
    <oddFooter>&amp;C&amp;10&amp;F&amp;R&amp;10กผอ.สพร.สพฐ.(sunisa2556)</oddFooter>
  </headerFooter>
  <ignoredErrors>
    <ignoredError sqref="C25:D25 B84:C8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BJ51"/>
  <sheetViews>
    <sheetView tabSelected="1" topLeftCell="A29" zoomScale="70" zoomScaleNormal="70" workbookViewId="0">
      <selection activeCell="AC40" sqref="AC40"/>
    </sheetView>
  </sheetViews>
  <sheetFormatPr defaultRowHeight="21.75"/>
  <cols>
    <col min="1" max="1" width="4.140625" customWidth="1"/>
    <col min="2" max="2" width="4" customWidth="1"/>
    <col min="3" max="3" width="5" customWidth="1"/>
    <col min="4" max="4" width="4.140625" customWidth="1"/>
    <col min="5" max="5" width="5" customWidth="1"/>
    <col min="6" max="6" width="4.42578125" customWidth="1"/>
    <col min="7" max="7" width="5" customWidth="1"/>
    <col min="8" max="8" width="4" customWidth="1"/>
    <col min="9" max="9" width="5" customWidth="1"/>
    <col min="10" max="10" width="4.28515625" customWidth="1"/>
    <col min="11" max="11" width="5" customWidth="1"/>
    <col min="12" max="12" width="4.42578125" customWidth="1"/>
    <col min="13" max="13" width="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42578125" customWidth="1"/>
    <col min="19" max="19" width="5" customWidth="1"/>
    <col min="20" max="20" width="4.425781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5" customWidth="1"/>
    <col min="26" max="26" width="3.85546875" customWidth="1"/>
    <col min="27" max="27" width="4.42578125" customWidth="1"/>
    <col min="28" max="28" width="4.28515625" customWidth="1"/>
    <col min="29" max="29" width="5" customWidth="1"/>
    <col min="30" max="30" width="4" customWidth="1"/>
    <col min="31" max="33" width="5" customWidth="1"/>
    <col min="34" max="34" width="4.140625" customWidth="1"/>
    <col min="35" max="36" width="5" customWidth="1"/>
    <col min="37" max="37" width="4" customWidth="1"/>
    <col min="38" max="38" width="4.7109375" customWidth="1"/>
    <col min="39" max="40" width="4.5703125" customWidth="1"/>
    <col min="41" max="41" width="4.28515625" customWidth="1"/>
    <col min="42" max="42" width="4.7109375" customWidth="1"/>
    <col min="43" max="43" width="3.7109375" customWidth="1"/>
    <col min="44" max="44" width="4.5703125" customWidth="1"/>
    <col min="45" max="45" width="3.7109375" customWidth="1"/>
    <col min="46" max="46" width="4.7109375" customWidth="1"/>
    <col min="47" max="59" width="3" customWidth="1"/>
    <col min="60" max="60" width="3.5703125" customWidth="1"/>
    <col min="61" max="61" width="4" customWidth="1"/>
    <col min="62" max="62" width="4.85546875" customWidth="1"/>
  </cols>
  <sheetData>
    <row r="1" spans="1:60" s="23" customFormat="1" ht="28.5" hidden="1" customHeight="1">
      <c r="A1" s="25">
        <v>5</v>
      </c>
      <c r="B1" s="77">
        <f>IF(A1=0,0,IF(A1&lt;10,1,IF(MOD(A1,30)&lt;10,ROUNDDOWN(A1/30,0),ROUNDUP(A1/30,0))))</f>
        <v>1</v>
      </c>
      <c r="C1" s="25">
        <v>19</v>
      </c>
      <c r="D1" s="77">
        <f>IF(C1=0,0,IF(C1&lt;10,1,IF(MOD(C1,30)&lt;10,ROUNDDOWN(C1/30,0),ROUNDUP(C1/30,0))))</f>
        <v>1</v>
      </c>
      <c r="E1" s="25">
        <v>39</v>
      </c>
      <c r="F1" s="77">
        <f>IF(E1=0,0,IF(E1&lt;10,1,IF(MOD(E1,40)&lt;10,ROUNDDOWN(E1/40,0),ROUNDUP(E1/40,0))))</f>
        <v>1</v>
      </c>
      <c r="G1" s="25">
        <v>49</v>
      </c>
      <c r="H1" s="77">
        <f>IF(G1=0,0,IF(G1&lt;10,1,IF(MOD(G1,40)&lt;10,ROUNDDOWN(G1/40,0),ROUNDUP(G1/40,0))))</f>
        <v>1</v>
      </c>
      <c r="I1" s="25">
        <v>50</v>
      </c>
      <c r="J1" s="77">
        <f>IF(I1=0,0,IF(I1&lt;10,1,IF(MOD(I1,40)&lt;10,ROUNDDOWN(I1/40,0),ROUNDUP(I1/40,0))))</f>
        <v>2</v>
      </c>
      <c r="K1" s="25">
        <v>6</v>
      </c>
      <c r="L1" s="77">
        <f>IF(K1=0,0,IF(K1&lt;10,1,IF(MOD(K1,40)&lt;10,ROUNDDOWN(K1/40,0),ROUNDUP(K1/40,0))))</f>
        <v>1</v>
      </c>
      <c r="M1" s="25">
        <v>7</v>
      </c>
      <c r="N1" s="77">
        <f>IF(M1=0,0,IF(M1&lt;10,1,IF(MOD(M1,40)&lt;10,ROUNDDOWN(M1/40,0),ROUNDUP(M1/40,0))))</f>
        <v>1</v>
      </c>
      <c r="O1" s="25">
        <v>12</v>
      </c>
      <c r="P1" s="77">
        <f>IF(O1=0,0,IF(O1&lt;10,1,IF(MOD(O1,40)&lt;10,ROUNDDOWN(O1/40,0),ROUNDUP(O1/40,0))))</f>
        <v>1</v>
      </c>
      <c r="Q1" s="25">
        <v>20</v>
      </c>
      <c r="R1" s="77">
        <f>IF(Q1=0,0,IF(Q1&lt;10,1,IF(MOD(Q1,40)&lt;10,ROUNDDOWN(Q1/40,0),ROUNDUP(Q1/40,0))))</f>
        <v>1</v>
      </c>
      <c r="S1" s="25">
        <v>50</v>
      </c>
      <c r="T1" s="77">
        <f>IF(S1=0,0,IF(S1&lt;10,1,IF(MOD(S1,40)&lt;10,ROUNDDOWN(S1/40,0),ROUNDUP(S1/40,0))))</f>
        <v>2</v>
      </c>
      <c r="U1" s="25">
        <v>45</v>
      </c>
      <c r="V1" s="77">
        <f>IF(U1=0,0,IF(U1&lt;10,1,IF(MOD(U1,40)&lt;10,ROUNDDOWN(U1/40,0),ROUNDUP(U1/40,0))))</f>
        <v>1</v>
      </c>
      <c r="W1" s="25">
        <v>79</v>
      </c>
      <c r="X1" s="77">
        <f>IF(W1=0,0,IF(W1&lt;10,1,IF(MOD(W1,40)&lt;10,ROUNDDOWN(W1/40,0),ROUNDUP(W1/40,0))))</f>
        <v>2</v>
      </c>
      <c r="Y1" s="25">
        <v>35</v>
      </c>
      <c r="Z1" s="77">
        <f>IF(Y1=0,0,IF(Y1&lt;10,1,IF(MOD(Y1,40)&lt;10,ROUNDDOWN(Y1/40,0),ROUNDUP(Y1/40,0))))</f>
        <v>1</v>
      </c>
      <c r="AA1" s="25">
        <v>36</v>
      </c>
      <c r="AB1" s="77">
        <f>IF(AA1=0,0,IF(AA1&lt;10,1,IF(MOD(AA1,40)&lt;10,ROUNDDOWN(AA1/40,0),ROUNDUP(AA1/40,0))))</f>
        <v>1</v>
      </c>
      <c r="AC1" s="24">
        <f>A1+C1+E1+G1+I1+K1+M1+O1+Q1+S1+U1+W1+Y1+AA1</f>
        <v>452</v>
      </c>
      <c r="AD1" s="24">
        <f>B1+D1+F1+H1+J1+L1+N1+P1+R1+T1+V1+X1+Z1+AB1</f>
        <v>17</v>
      </c>
      <c r="AE1" s="25">
        <v>3</v>
      </c>
      <c r="AF1" s="25">
        <v>14</v>
      </c>
      <c r="AG1" s="24">
        <f>SUM(AE1:AF1)</f>
        <v>17</v>
      </c>
      <c r="AH1" s="78">
        <f>IF(AC1&lt;=0,0,IF(AC1&lt;=359,1,IF(AC1&lt;=719,2,IF(AC1&lt;=1079,3,IF(AC1&lt;=1679,4,IF(AC1&lt;=1680,5,IF(AC1&lt;=1680,1,5)))))))</f>
        <v>2</v>
      </c>
      <c r="AI1" s="79">
        <f>IF((A1+C1+E1+G1+I1+K1+M1+O1)&lt;=0,0,IF((A1+C1+E1+G1+I1+K1+M1+O1)&lt;=20,1,IF((A1+C1+E1+G1+I1+K1+M1+O1)&lt;=40,2,IF((A1+C1+E1+G1+I1+K1+M1+O1)&lt;=60,3,IF((A1+C1+E1+G1+I1+K1+M1+O1)&lt;=80,4,IF((A1+C1+E1+G1+I1+K1+M1+O1)&lt;=100,5,IF((A1+C1+E1+G1+I1+K1+M1+O1)&lt;=120,6,0)))))))+((R1+T1+V1+X1+Z1+AB1)*2)</f>
        <v>16</v>
      </c>
      <c r="AJ1" s="24">
        <f>SUM(AH1:AI1)</f>
        <v>18</v>
      </c>
      <c r="AK1" s="24">
        <f>SUM(AE1)-AH1</f>
        <v>1</v>
      </c>
      <c r="AL1" s="24">
        <f>SUM(AF1)-AI1</f>
        <v>-2</v>
      </c>
      <c r="AM1" s="24">
        <f>SUM(AG1)-AJ1</f>
        <v>-1</v>
      </c>
      <c r="AN1" s="26">
        <f>SUM(AM1)/AJ1*100</f>
        <v>-5.5555555555555554</v>
      </c>
      <c r="AO1" s="25">
        <v>2</v>
      </c>
      <c r="AP1" s="25">
        <v>1</v>
      </c>
      <c r="AQ1" s="25">
        <v>0</v>
      </c>
      <c r="AR1" s="25">
        <v>2</v>
      </c>
      <c r="AS1" s="24">
        <f>SUM(AM1)-AO1-AP1+AQ1+AR1</f>
        <v>-2</v>
      </c>
      <c r="AT1" s="26">
        <f>SUM(AS1)/AJ1*100</f>
        <v>-11.111111111111111</v>
      </c>
      <c r="AW1" s="115" t="s">
        <v>172</v>
      </c>
      <c r="AX1" s="116"/>
      <c r="AY1" s="116"/>
      <c r="AZ1" s="116"/>
      <c r="BA1" s="116"/>
      <c r="BB1" s="117"/>
      <c r="BC1" s="117"/>
      <c r="BD1" s="117"/>
      <c r="BE1" s="118"/>
    </row>
    <row r="2" spans="1:60" ht="40.5" customHeight="1">
      <c r="A2" s="189" t="s">
        <v>217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</row>
    <row r="3" spans="1:60" ht="35.25" customHeight="1">
      <c r="A3" s="189" t="s">
        <v>137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</row>
    <row r="4" spans="1:60" ht="35.25" customHeight="1">
      <c r="A4" s="189" t="s">
        <v>238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</row>
    <row r="5" spans="1:60" ht="12" customHeight="1"/>
    <row r="6" spans="1:60" s="93" customFormat="1" ht="32.25" customHeight="1">
      <c r="A6" s="92" t="s">
        <v>208</v>
      </c>
    </row>
    <row r="7" spans="1:60" s="93" customFormat="1" ht="30.75">
      <c r="A7" s="93" t="s">
        <v>218</v>
      </c>
    </row>
    <row r="8" spans="1:60" s="93" customFormat="1" ht="32.25" customHeight="1">
      <c r="A8" s="93" t="s">
        <v>179</v>
      </c>
    </row>
    <row r="9" spans="1:60" s="93" customFormat="1" ht="32.25" customHeight="1">
      <c r="A9" s="93" t="s">
        <v>68</v>
      </c>
    </row>
    <row r="10" spans="1:60" s="93" customFormat="1" ht="32.25" customHeight="1">
      <c r="A10" s="93" t="s">
        <v>70</v>
      </c>
    </row>
    <row r="11" spans="1:60" s="93" customFormat="1" ht="32.25" customHeight="1">
      <c r="A11" s="93" t="s">
        <v>71</v>
      </c>
    </row>
    <row r="12" spans="1:60" s="93" customFormat="1" ht="32.25" customHeight="1">
      <c r="A12" s="93" t="s">
        <v>69</v>
      </c>
    </row>
    <row r="13" spans="1:60" s="83" customFormat="1" ht="23.25" customHeight="1">
      <c r="A13" s="186" t="s">
        <v>0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8"/>
      <c r="AE13" s="186" t="s">
        <v>8</v>
      </c>
      <c r="AF13" s="187"/>
      <c r="AG13" s="187"/>
      <c r="AH13" s="187"/>
      <c r="AI13" s="187"/>
      <c r="AJ13" s="188"/>
      <c r="AK13" s="193" t="s">
        <v>160</v>
      </c>
      <c r="AL13" s="194"/>
      <c r="AM13" s="195"/>
      <c r="AN13" s="99" t="s">
        <v>154</v>
      </c>
      <c r="AO13" s="150"/>
      <c r="AP13" s="147" t="s">
        <v>5</v>
      </c>
      <c r="AQ13" s="147" t="s">
        <v>5</v>
      </c>
      <c r="AR13" s="147" t="s">
        <v>163</v>
      </c>
      <c r="AS13" s="150" t="s">
        <v>11</v>
      </c>
      <c r="AT13" s="99" t="s">
        <v>154</v>
      </c>
    </row>
    <row r="14" spans="1:60" s="83" customFormat="1" ht="24.75" customHeight="1">
      <c r="A14" s="193" t="s">
        <v>72</v>
      </c>
      <c r="B14" s="195"/>
      <c r="C14" s="193" t="s">
        <v>73</v>
      </c>
      <c r="D14" s="195"/>
      <c r="E14" s="193" t="s">
        <v>74</v>
      </c>
      <c r="F14" s="195"/>
      <c r="G14" s="193" t="s">
        <v>75</v>
      </c>
      <c r="H14" s="195"/>
      <c r="I14" s="193" t="s">
        <v>76</v>
      </c>
      <c r="J14" s="195"/>
      <c r="K14" s="193" t="s">
        <v>77</v>
      </c>
      <c r="L14" s="195"/>
      <c r="M14" s="193" t="s">
        <v>78</v>
      </c>
      <c r="N14" s="195"/>
      <c r="O14" s="193" t="s">
        <v>79</v>
      </c>
      <c r="P14" s="195"/>
      <c r="Q14" s="193" t="s">
        <v>19</v>
      </c>
      <c r="R14" s="195"/>
      <c r="S14" s="193" t="s">
        <v>20</v>
      </c>
      <c r="T14" s="195"/>
      <c r="U14" s="193" t="s">
        <v>21</v>
      </c>
      <c r="V14" s="195"/>
      <c r="W14" s="193" t="s">
        <v>22</v>
      </c>
      <c r="X14" s="195"/>
      <c r="Y14" s="193" t="s">
        <v>23</v>
      </c>
      <c r="Z14" s="195"/>
      <c r="AA14" s="193" t="s">
        <v>24</v>
      </c>
      <c r="AB14" s="195"/>
      <c r="AC14" s="193" t="s">
        <v>3</v>
      </c>
      <c r="AD14" s="195"/>
      <c r="AE14" s="186" t="s">
        <v>9</v>
      </c>
      <c r="AF14" s="187"/>
      <c r="AG14" s="188"/>
      <c r="AH14" s="186" t="s">
        <v>62</v>
      </c>
      <c r="AI14" s="187"/>
      <c r="AJ14" s="188"/>
      <c r="AK14" s="190" t="s">
        <v>7</v>
      </c>
      <c r="AL14" s="191"/>
      <c r="AM14" s="192"/>
      <c r="AN14" s="100" t="s">
        <v>17</v>
      </c>
      <c r="AO14" s="96" t="s">
        <v>5</v>
      </c>
      <c r="AP14" s="149" t="s">
        <v>13</v>
      </c>
      <c r="AQ14" s="149" t="s">
        <v>15</v>
      </c>
      <c r="AR14" s="149" t="s">
        <v>164</v>
      </c>
      <c r="AS14" s="94" t="s">
        <v>16</v>
      </c>
      <c r="AT14" s="100" t="s">
        <v>17</v>
      </c>
    </row>
    <row r="15" spans="1:60" s="83" customFormat="1" ht="24.75" customHeight="1">
      <c r="A15" s="196"/>
      <c r="B15" s="197"/>
      <c r="C15" s="196"/>
      <c r="D15" s="197"/>
      <c r="E15" s="196"/>
      <c r="F15" s="197"/>
      <c r="G15" s="196"/>
      <c r="H15" s="197"/>
      <c r="I15" s="196"/>
      <c r="J15" s="197"/>
      <c r="K15" s="196"/>
      <c r="L15" s="197"/>
      <c r="M15" s="196"/>
      <c r="N15" s="197"/>
      <c r="O15" s="196"/>
      <c r="P15" s="197"/>
      <c r="Q15" s="196"/>
      <c r="R15" s="197"/>
      <c r="S15" s="196"/>
      <c r="T15" s="197"/>
      <c r="U15" s="196"/>
      <c r="V15" s="197"/>
      <c r="W15" s="196"/>
      <c r="X15" s="197"/>
      <c r="Y15" s="196"/>
      <c r="Z15" s="197"/>
      <c r="AA15" s="196"/>
      <c r="AB15" s="197"/>
      <c r="AC15" s="196"/>
      <c r="AD15" s="197"/>
      <c r="AE15" s="198" t="s">
        <v>4</v>
      </c>
      <c r="AF15" s="95" t="s">
        <v>5</v>
      </c>
      <c r="AG15" s="198" t="s">
        <v>3</v>
      </c>
      <c r="AH15" s="198" t="s">
        <v>4</v>
      </c>
      <c r="AI15" s="95" t="s">
        <v>5</v>
      </c>
      <c r="AJ15" s="198" t="s">
        <v>3</v>
      </c>
      <c r="AK15" s="198" t="s">
        <v>4</v>
      </c>
      <c r="AL15" s="95" t="s">
        <v>5</v>
      </c>
      <c r="AM15" s="198" t="s">
        <v>3</v>
      </c>
      <c r="AN15" s="149" t="s">
        <v>158</v>
      </c>
      <c r="AO15" s="96" t="s">
        <v>155</v>
      </c>
      <c r="AP15" s="149" t="s">
        <v>14</v>
      </c>
      <c r="AQ15" s="149" t="s">
        <v>14</v>
      </c>
      <c r="AR15" s="149" t="s">
        <v>165</v>
      </c>
      <c r="AS15" s="96" t="s">
        <v>17</v>
      </c>
      <c r="AT15" s="96" t="s">
        <v>18</v>
      </c>
    </row>
    <row r="16" spans="1:60" s="83" customFormat="1" ht="21.75" customHeight="1">
      <c r="A16" s="198" t="s">
        <v>1</v>
      </c>
      <c r="B16" s="198" t="s">
        <v>2</v>
      </c>
      <c r="C16" s="198" t="s">
        <v>1</v>
      </c>
      <c r="D16" s="198" t="s">
        <v>2</v>
      </c>
      <c r="E16" s="198" t="s">
        <v>1</v>
      </c>
      <c r="F16" s="198" t="s">
        <v>2</v>
      </c>
      <c r="G16" s="198" t="s">
        <v>1</v>
      </c>
      <c r="H16" s="198" t="s">
        <v>2</v>
      </c>
      <c r="I16" s="198" t="s">
        <v>1</v>
      </c>
      <c r="J16" s="198" t="s">
        <v>2</v>
      </c>
      <c r="K16" s="198" t="s">
        <v>1</v>
      </c>
      <c r="L16" s="198" t="s">
        <v>2</v>
      </c>
      <c r="M16" s="198" t="s">
        <v>1</v>
      </c>
      <c r="N16" s="198" t="s">
        <v>2</v>
      </c>
      <c r="O16" s="198" t="s">
        <v>1</v>
      </c>
      <c r="P16" s="198" t="s">
        <v>2</v>
      </c>
      <c r="Q16" s="198" t="s">
        <v>1</v>
      </c>
      <c r="R16" s="198" t="s">
        <v>2</v>
      </c>
      <c r="S16" s="198" t="s">
        <v>1</v>
      </c>
      <c r="T16" s="198" t="s">
        <v>2</v>
      </c>
      <c r="U16" s="198" t="s">
        <v>1</v>
      </c>
      <c r="V16" s="198" t="s">
        <v>2</v>
      </c>
      <c r="W16" s="198" t="s">
        <v>1</v>
      </c>
      <c r="X16" s="198" t="s">
        <v>2</v>
      </c>
      <c r="Y16" s="198" t="s">
        <v>1</v>
      </c>
      <c r="Z16" s="198" t="s">
        <v>2</v>
      </c>
      <c r="AA16" s="198" t="s">
        <v>1</v>
      </c>
      <c r="AB16" s="198" t="s">
        <v>2</v>
      </c>
      <c r="AC16" s="198" t="s">
        <v>1</v>
      </c>
      <c r="AD16" s="198" t="s">
        <v>2</v>
      </c>
      <c r="AE16" s="199"/>
      <c r="AF16" s="149" t="s">
        <v>161</v>
      </c>
      <c r="AG16" s="199"/>
      <c r="AH16" s="199"/>
      <c r="AI16" s="149" t="s">
        <v>161</v>
      </c>
      <c r="AJ16" s="199"/>
      <c r="AK16" s="199"/>
      <c r="AL16" s="149" t="s">
        <v>161</v>
      </c>
      <c r="AM16" s="199"/>
      <c r="AN16" s="149" t="s">
        <v>159</v>
      </c>
      <c r="AO16" s="96" t="s">
        <v>209</v>
      </c>
      <c r="AP16" s="149" t="s">
        <v>156</v>
      </c>
      <c r="AQ16" s="149" t="s">
        <v>156</v>
      </c>
      <c r="AR16" s="149" t="s">
        <v>5</v>
      </c>
      <c r="AS16" s="96" t="s">
        <v>18</v>
      </c>
      <c r="AT16" s="149" t="s">
        <v>158</v>
      </c>
    </row>
    <row r="17" spans="1:62" s="83" customFormat="1" ht="21.75" customHeight="1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148" t="s">
        <v>162</v>
      </c>
      <c r="AG17" s="200"/>
      <c r="AH17" s="200"/>
      <c r="AI17" s="148" t="s">
        <v>162</v>
      </c>
      <c r="AJ17" s="200"/>
      <c r="AK17" s="200"/>
      <c r="AL17" s="148" t="s">
        <v>162</v>
      </c>
      <c r="AM17" s="200"/>
      <c r="AN17" s="101"/>
      <c r="AO17" s="151"/>
      <c r="AP17" s="148" t="s">
        <v>157</v>
      </c>
      <c r="AQ17" s="148" t="s">
        <v>157</v>
      </c>
      <c r="AR17" s="97" t="s">
        <v>6</v>
      </c>
      <c r="AS17" s="97"/>
      <c r="AT17" s="149" t="s">
        <v>159</v>
      </c>
    </row>
    <row r="18" spans="1:62" s="88" customFormat="1" ht="28.5" customHeight="1">
      <c r="A18" s="86"/>
      <c r="B18" s="76">
        <f>IF(A18=0,0,IF(A18&lt;10,1,IF(MOD(A18,30)&lt;10,ROUNDDOWN(A18/30,0),ROUNDUP(A18/30,0))))</f>
        <v>0</v>
      </c>
      <c r="C18" s="86"/>
      <c r="D18" s="76">
        <f>IF(C18=0,0,IF(C18&lt;10,1,IF(MOD(C18,30)&lt;10,ROUNDDOWN(C18/30,0),ROUNDUP(C18/30,0))))</f>
        <v>0</v>
      </c>
      <c r="E18" s="86"/>
      <c r="F18" s="76">
        <f>IF(E18=0,0,IF(E18&lt;10,1,IF(MOD(E18,40)&lt;10,ROUNDDOWN(E18/40,0),ROUNDUP(E18/40,0))))</f>
        <v>0</v>
      </c>
      <c r="G18" s="86"/>
      <c r="H18" s="143">
        <f>IF(G18=0,0,IF(G18&lt;10,1,IF(MOD(G18,40)&lt;10,ROUNDDOWN(G18/40,0),ROUNDUP(G18/40,0))))</f>
        <v>0</v>
      </c>
      <c r="I18" s="86"/>
      <c r="J18" s="76">
        <f>IF(I18=0,0,IF(I18&lt;10,1,IF(MOD(I18,40)&lt;10,ROUNDDOWN(I18/40,0),ROUNDUP(I18/40,0))))</f>
        <v>0</v>
      </c>
      <c r="K18" s="86"/>
      <c r="L18" s="76">
        <f>IF(K18=0,0,IF(K18&lt;10,1,IF(MOD(K18,40)&lt;10,ROUNDDOWN(K18/40,0),ROUNDUP(K18/40,0))))</f>
        <v>0</v>
      </c>
      <c r="M18" s="86"/>
      <c r="N18" s="76">
        <f>IF(M18=0,0,IF(M18&lt;10,1,IF(MOD(M18,40)&lt;10,ROUNDDOWN(M18/40,0),ROUNDUP(M18/40,0))))</f>
        <v>0</v>
      </c>
      <c r="O18" s="86"/>
      <c r="P18" s="76">
        <f>IF(O18=0,0,IF(O18&lt;10,1,IF(MOD(O18,40)&lt;10,ROUNDDOWN(O18/40,0),ROUNDUP(O18/40,0))))</f>
        <v>0</v>
      </c>
      <c r="Q18" s="86"/>
      <c r="R18" s="76">
        <f>IF(Q18=0,0,IF(Q18&lt;10,1,IF(MOD(Q18,40)&lt;10,ROUNDDOWN(Q18/40,0),ROUNDUP(Q18/40,0))))</f>
        <v>0</v>
      </c>
      <c r="S18" s="86"/>
      <c r="T18" s="76">
        <f>IF(S18=0,0,IF(S18&lt;10,1,IF(MOD(S18,40)&lt;10,ROUNDDOWN(S18/40,0),ROUNDUP(S18/40,0))))</f>
        <v>0</v>
      </c>
      <c r="U18" s="86"/>
      <c r="V18" s="76">
        <f>IF(U18=0,0,IF(U18&lt;10,1,IF(MOD(U18,40)&lt;10,ROUNDDOWN(U18/40,0),ROUNDUP(U18/40,0))))</f>
        <v>0</v>
      </c>
      <c r="W18" s="86"/>
      <c r="X18" s="76">
        <f>IF(W18=0,0,IF(W18&lt;10,1,IF(MOD(W18,40)&lt;10,ROUNDDOWN(W18/40,0),ROUNDUP(W18/40,0))))</f>
        <v>0</v>
      </c>
      <c r="Y18" s="86"/>
      <c r="Z18" s="76">
        <f>IF(Y18=0,0,IF(Y18&lt;10,1,IF(MOD(Y18,40)&lt;10,ROUNDDOWN(Y18/40,0),ROUNDUP(Y18/40,0))))</f>
        <v>0</v>
      </c>
      <c r="AA18" s="86"/>
      <c r="AB18" s="76">
        <f>IF(AA18=0,0,IF(AA18&lt;10,1,IF(MOD(AA18,40)&lt;10,ROUNDDOWN(AA18/40,0),ROUNDUP(AA18/40,0))))</f>
        <v>0</v>
      </c>
      <c r="AC18" s="82">
        <f>A18+C18+E18+G18+I18+K18+M18+O18+Q18+S18+U18+W18+Y18+AA18</f>
        <v>0</v>
      </c>
      <c r="AD18" s="82">
        <f>B18+D18+F18+H18+J18+L18+N18+P18+R18+T18+V18+X18+Z18+AB18</f>
        <v>0</v>
      </c>
      <c r="AE18" s="86"/>
      <c r="AF18" s="86"/>
      <c r="AG18" s="122">
        <f>SUM(AE18)+AF18</f>
        <v>0</v>
      </c>
      <c r="AH18" s="80">
        <f>IF(AC18&lt;=0,0,IF(AC18&lt;=359,1,IF(AC18&lt;=719,2,IF(AC18&lt;=1079,3,IF(AC18&lt;=1679,4,IF(AC18&lt;=1680,5,IF(AC18&lt;=1680,1,5)))))))</f>
        <v>0</v>
      </c>
      <c r="AI18" s="81">
        <f>IF((A18+C18+E18+G18+I18+K18+M18+O18)&lt;=0,0,IF((A18+C18+E18+G18+I18+K18+M18+O18)&lt;=20,1,IF((A18+C18+E18+G18+I18+K18+M18+O18)&lt;=40,2,IF((A18+C18+E18+G18+I18+K18+M18+O18)&lt;=60,3,IF((A18+C18+E18+G18+I18+K18+M18+O18)&lt;=80,4,IF((A18+C18+E18+G18+I18+K18+M18+O18)&lt;=100,5,IF((A18+C18+E18+G18+I18+K18+M18+O18)&lt;=120,6,0)))))))+((R18+T18+V18+X18+Z18+AB18)*2)</f>
        <v>0</v>
      </c>
      <c r="AJ18" s="122">
        <f>SUM(AH18)+AI18</f>
        <v>0</v>
      </c>
      <c r="AK18" s="82">
        <f>SUM(AE18)-AH18</f>
        <v>0</v>
      </c>
      <c r="AL18" s="82">
        <f>SUM(AF18)-AI18</f>
        <v>0</v>
      </c>
      <c r="AM18" s="82">
        <f>SUM(AG18)-AJ18</f>
        <v>0</v>
      </c>
      <c r="AN18" s="123" t="e">
        <f>SUM(AM18)/AJ18*100</f>
        <v>#DIV/0!</v>
      </c>
      <c r="AO18" s="86"/>
      <c r="AP18" s="86"/>
      <c r="AQ18" s="86"/>
      <c r="AR18" s="86"/>
      <c r="AS18" s="82">
        <f>SUM(AM18)-AO18-AP18+AQ18+AR18</f>
        <v>0</v>
      </c>
      <c r="AT18" s="123" t="e">
        <f>SUM(AS18)/AJ18*100</f>
        <v>#DIV/0!</v>
      </c>
    </row>
    <row r="19" spans="1:62" s="84" customFormat="1" ht="12" customHeight="1"/>
    <row r="20" spans="1:62" s="83" customFormat="1" ht="29.25" customHeight="1">
      <c r="A20" s="83" t="s">
        <v>234</v>
      </c>
    </row>
    <row r="21" spans="1:62" s="83" customFormat="1" ht="28.5" customHeight="1">
      <c r="A21" s="180" t="s">
        <v>233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2"/>
      <c r="AD21" s="186" t="s">
        <v>166</v>
      </c>
      <c r="AE21" s="187"/>
      <c r="AF21" s="188"/>
      <c r="AG21" s="186" t="s">
        <v>63</v>
      </c>
      <c r="AH21" s="187"/>
      <c r="AI21" s="188"/>
      <c r="AJ21" s="183" t="s">
        <v>153</v>
      </c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5"/>
    </row>
    <row r="22" spans="1:62" s="84" customFormat="1" ht="21.75" customHeight="1">
      <c r="A22" s="177" t="s">
        <v>4</v>
      </c>
      <c r="B22" s="177" t="s">
        <v>139</v>
      </c>
      <c r="C22" s="177" t="s">
        <v>12</v>
      </c>
      <c r="D22" s="177" t="s">
        <v>64</v>
      </c>
      <c r="E22" s="177" t="s">
        <v>65</v>
      </c>
      <c r="F22" s="177" t="s">
        <v>140</v>
      </c>
      <c r="G22" s="177" t="s">
        <v>141</v>
      </c>
      <c r="H22" s="177" t="s">
        <v>142</v>
      </c>
      <c r="I22" s="177" t="s">
        <v>143</v>
      </c>
      <c r="J22" s="177" t="s">
        <v>144</v>
      </c>
      <c r="K22" s="177" t="s">
        <v>66</v>
      </c>
      <c r="L22" s="177" t="s">
        <v>67</v>
      </c>
      <c r="M22" s="177" t="s">
        <v>145</v>
      </c>
      <c r="N22" s="177" t="s">
        <v>146</v>
      </c>
      <c r="O22" s="177" t="s">
        <v>147</v>
      </c>
      <c r="P22" s="177" t="s">
        <v>148</v>
      </c>
      <c r="Q22" s="177" t="s">
        <v>149</v>
      </c>
      <c r="R22" s="177" t="s">
        <v>150</v>
      </c>
      <c r="S22" s="177" t="s">
        <v>151</v>
      </c>
      <c r="T22" s="177" t="s">
        <v>180</v>
      </c>
      <c r="U22" s="177" t="s">
        <v>152</v>
      </c>
      <c r="V22" s="177" t="s">
        <v>184</v>
      </c>
      <c r="W22" s="177" t="s">
        <v>185</v>
      </c>
      <c r="X22" s="177" t="s">
        <v>182</v>
      </c>
      <c r="Y22" s="177" t="s">
        <v>183</v>
      </c>
      <c r="Z22" s="177" t="s">
        <v>187</v>
      </c>
      <c r="AA22" s="202" t="s">
        <v>213</v>
      </c>
      <c r="AB22" s="202" t="s">
        <v>216</v>
      </c>
      <c r="AC22" s="201" t="s">
        <v>10</v>
      </c>
      <c r="AD22" s="205" t="s">
        <v>4</v>
      </c>
      <c r="AE22" s="205" t="s">
        <v>6</v>
      </c>
      <c r="AF22" s="205" t="s">
        <v>3</v>
      </c>
      <c r="AG22" s="205" t="s">
        <v>4</v>
      </c>
      <c r="AH22" s="205" t="s">
        <v>6</v>
      </c>
      <c r="AI22" s="205" t="s">
        <v>3</v>
      </c>
      <c r="AJ22" s="177" t="s">
        <v>4</v>
      </c>
      <c r="AK22" s="177" t="s">
        <v>139</v>
      </c>
      <c r="AL22" s="177" t="s">
        <v>12</v>
      </c>
      <c r="AM22" s="177" t="s">
        <v>64</v>
      </c>
      <c r="AN22" s="177" t="s">
        <v>65</v>
      </c>
      <c r="AO22" s="177" t="s">
        <v>140</v>
      </c>
      <c r="AP22" s="177" t="s">
        <v>141</v>
      </c>
      <c r="AQ22" s="177" t="s">
        <v>142</v>
      </c>
      <c r="AR22" s="177" t="s">
        <v>143</v>
      </c>
      <c r="AS22" s="177" t="s">
        <v>144</v>
      </c>
      <c r="AT22" s="177" t="s">
        <v>66</v>
      </c>
      <c r="AU22" s="177" t="s">
        <v>67</v>
      </c>
      <c r="AV22" s="177" t="s">
        <v>145</v>
      </c>
      <c r="AW22" s="177" t="s">
        <v>146</v>
      </c>
      <c r="AX22" s="177" t="s">
        <v>147</v>
      </c>
      <c r="AY22" s="177" t="s">
        <v>148</v>
      </c>
      <c r="AZ22" s="177" t="s">
        <v>149</v>
      </c>
      <c r="BA22" s="177" t="s">
        <v>150</v>
      </c>
      <c r="BB22" s="177" t="s">
        <v>151</v>
      </c>
      <c r="BC22" s="177" t="s">
        <v>180</v>
      </c>
      <c r="BD22" s="177" t="s">
        <v>152</v>
      </c>
      <c r="BE22" s="177" t="s">
        <v>184</v>
      </c>
      <c r="BF22" s="177" t="s">
        <v>185</v>
      </c>
      <c r="BG22" s="177" t="s">
        <v>182</v>
      </c>
      <c r="BH22" s="177" t="s">
        <v>183</v>
      </c>
      <c r="BI22" s="177" t="s">
        <v>187</v>
      </c>
      <c r="BJ22" s="201" t="s">
        <v>10</v>
      </c>
    </row>
    <row r="23" spans="1:62" s="84" customFormat="1" ht="21.75" customHeight="1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203"/>
      <c r="AB23" s="203"/>
      <c r="AC23" s="201"/>
      <c r="AD23" s="206"/>
      <c r="AE23" s="206"/>
      <c r="AF23" s="206"/>
      <c r="AG23" s="206"/>
      <c r="AH23" s="206"/>
      <c r="AI23" s="206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201"/>
    </row>
    <row r="24" spans="1:62" s="84" customFormat="1" ht="80.25" customHeight="1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204"/>
      <c r="AB24" s="204"/>
      <c r="AC24" s="201"/>
      <c r="AD24" s="207"/>
      <c r="AE24" s="207"/>
      <c r="AF24" s="207"/>
      <c r="AG24" s="207"/>
      <c r="AH24" s="207"/>
      <c r="AI24" s="207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201"/>
    </row>
    <row r="25" spans="1:62" s="88" customFormat="1" ht="30.75" customHeight="1">
      <c r="A25" s="122">
        <f>SUM(AE18)</f>
        <v>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152"/>
      <c r="AB25" s="152"/>
      <c r="AC25" s="122">
        <f>SUM(A25:AB25)</f>
        <v>0</v>
      </c>
      <c r="AD25" s="122">
        <f t="shared" ref="AD25:AI25" si="0">SUM(AH18)</f>
        <v>0</v>
      </c>
      <c r="AE25" s="122">
        <f t="shared" si="0"/>
        <v>0</v>
      </c>
      <c r="AF25" s="122">
        <f t="shared" si="0"/>
        <v>0</v>
      </c>
      <c r="AG25" s="122">
        <f t="shared" si="0"/>
        <v>0</v>
      </c>
      <c r="AH25" s="122">
        <f t="shared" si="0"/>
        <v>0</v>
      </c>
      <c r="AI25" s="122">
        <f t="shared" si="0"/>
        <v>0</v>
      </c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122">
        <f>SUM(AJ25:BI25)</f>
        <v>0</v>
      </c>
    </row>
    <row r="26" spans="1:62" s="88" customFormat="1" ht="29.25" customHeight="1">
      <c r="K26" s="89"/>
      <c r="L26" s="90"/>
      <c r="T26" s="90"/>
      <c r="U26" s="90"/>
      <c r="V26" s="119"/>
      <c r="W26" s="119"/>
      <c r="AA26" s="120" t="s">
        <v>81</v>
      </c>
      <c r="AB26" s="90"/>
      <c r="AC26" s="153">
        <f>SUM(AG18)-AC25</f>
        <v>0</v>
      </c>
      <c r="AD26" s="90"/>
      <c r="AE26" s="90"/>
      <c r="BD26" s="130"/>
      <c r="BH26" s="121" t="s">
        <v>82</v>
      </c>
      <c r="BJ26" s="125">
        <f>SUM(AI25)+BJ25</f>
        <v>0</v>
      </c>
    </row>
    <row r="27" spans="1:62" s="169" customFormat="1" ht="29.25" customHeight="1">
      <c r="K27" s="170"/>
      <c r="X27" s="171"/>
      <c r="AC27" s="170"/>
      <c r="BG27" s="172" t="s">
        <v>178</v>
      </c>
    </row>
    <row r="28" spans="1:62" s="88" customFormat="1" ht="32.25" customHeight="1">
      <c r="A28" s="105"/>
      <c r="B28" s="144" t="s">
        <v>5</v>
      </c>
      <c r="C28" s="106" t="s">
        <v>5</v>
      </c>
      <c r="D28" s="144" t="s">
        <v>163</v>
      </c>
      <c r="E28" s="107" t="s">
        <v>11</v>
      </c>
      <c r="F28" s="113" t="s">
        <v>154</v>
      </c>
      <c r="G28" s="174" t="s">
        <v>80</v>
      </c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6"/>
    </row>
    <row r="29" spans="1:62" s="88" customFormat="1" ht="40.5" customHeight="1">
      <c r="A29" s="108" t="s">
        <v>5</v>
      </c>
      <c r="B29" s="145" t="s">
        <v>13</v>
      </c>
      <c r="C29" s="85" t="s">
        <v>15</v>
      </c>
      <c r="D29" s="145" t="s">
        <v>164</v>
      </c>
      <c r="E29" s="104" t="s">
        <v>16</v>
      </c>
      <c r="F29" s="145" t="s">
        <v>17</v>
      </c>
      <c r="G29" s="177" t="s">
        <v>4</v>
      </c>
      <c r="H29" s="177" t="s">
        <v>139</v>
      </c>
      <c r="I29" s="177" t="s">
        <v>12</v>
      </c>
      <c r="J29" s="177" t="s">
        <v>64</v>
      </c>
      <c r="K29" s="177" t="s">
        <v>65</v>
      </c>
      <c r="L29" s="177" t="s">
        <v>140</v>
      </c>
      <c r="M29" s="177" t="s">
        <v>141</v>
      </c>
      <c r="N29" s="177" t="s">
        <v>142</v>
      </c>
      <c r="O29" s="177" t="s">
        <v>143</v>
      </c>
      <c r="P29" s="177" t="s">
        <v>144</v>
      </c>
      <c r="Q29" s="177" t="s">
        <v>66</v>
      </c>
      <c r="R29" s="177" t="s">
        <v>67</v>
      </c>
      <c r="S29" s="177" t="s">
        <v>145</v>
      </c>
      <c r="T29" s="177" t="s">
        <v>146</v>
      </c>
      <c r="U29" s="177" t="s">
        <v>147</v>
      </c>
      <c r="V29" s="177" t="s">
        <v>148</v>
      </c>
      <c r="W29" s="177" t="s">
        <v>149</v>
      </c>
      <c r="X29" s="177" t="s">
        <v>150</v>
      </c>
      <c r="Y29" s="177" t="s">
        <v>151</v>
      </c>
      <c r="Z29" s="177" t="s">
        <v>180</v>
      </c>
      <c r="AA29" s="177" t="s">
        <v>152</v>
      </c>
      <c r="AB29" s="177" t="s">
        <v>184</v>
      </c>
      <c r="AC29" s="177" t="s">
        <v>185</v>
      </c>
      <c r="AD29" s="177" t="s">
        <v>182</v>
      </c>
      <c r="AE29" s="177" t="s">
        <v>183</v>
      </c>
      <c r="AF29" s="177" t="s">
        <v>187</v>
      </c>
      <c r="AG29" s="208" t="s">
        <v>10</v>
      </c>
    </row>
    <row r="30" spans="1:62" s="88" customFormat="1" ht="30.75" customHeight="1">
      <c r="A30" s="108" t="s">
        <v>155</v>
      </c>
      <c r="B30" s="145" t="s">
        <v>14</v>
      </c>
      <c r="C30" s="85" t="s">
        <v>14</v>
      </c>
      <c r="D30" s="145" t="s">
        <v>165</v>
      </c>
      <c r="E30" s="103" t="s">
        <v>17</v>
      </c>
      <c r="F30" s="145" t="s">
        <v>18</v>
      </c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209"/>
    </row>
    <row r="31" spans="1:62" s="88" customFormat="1" ht="30.75" customHeight="1">
      <c r="A31" s="108" t="s">
        <v>209</v>
      </c>
      <c r="B31" s="112" t="s">
        <v>156</v>
      </c>
      <c r="C31" s="90" t="s">
        <v>156</v>
      </c>
      <c r="D31" s="145" t="s">
        <v>5</v>
      </c>
      <c r="E31" s="103" t="s">
        <v>18</v>
      </c>
      <c r="F31" s="145" t="s">
        <v>158</v>
      </c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209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4" t="s">
        <v>211</v>
      </c>
      <c r="BG31" s="163"/>
    </row>
    <row r="32" spans="1:62" s="88" customFormat="1" ht="30.75" customHeight="1">
      <c r="A32" s="109"/>
      <c r="B32" s="146" t="s">
        <v>157</v>
      </c>
      <c r="C32" s="110" t="s">
        <v>157</v>
      </c>
      <c r="D32" s="146" t="s">
        <v>6</v>
      </c>
      <c r="E32" s="111"/>
      <c r="F32" s="146" t="s">
        <v>159</v>
      </c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210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5" t="s">
        <v>212</v>
      </c>
      <c r="BG32" s="163"/>
    </row>
    <row r="33" spans="1:39" s="88" customFormat="1" ht="34.5" customHeight="1">
      <c r="A33" s="122">
        <f t="shared" ref="A33:F33" si="1">SUM(AO18)</f>
        <v>0</v>
      </c>
      <c r="B33" s="122">
        <f t="shared" si="1"/>
        <v>0</v>
      </c>
      <c r="C33" s="122">
        <f t="shared" si="1"/>
        <v>0</v>
      </c>
      <c r="D33" s="122">
        <f t="shared" si="1"/>
        <v>0</v>
      </c>
      <c r="E33" s="122">
        <f t="shared" si="1"/>
        <v>0</v>
      </c>
      <c r="F33" s="124" t="e">
        <f t="shared" si="1"/>
        <v>#DIV/0!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122">
        <f>SUM(G33:AF33)</f>
        <v>0</v>
      </c>
    </row>
    <row r="34" spans="1:39" s="88" customFormat="1" ht="29.25" customHeight="1">
      <c r="K34" s="89"/>
      <c r="L34" s="90"/>
      <c r="X34" s="84"/>
      <c r="AB34" s="90"/>
      <c r="AC34" s="91"/>
      <c r="AE34" s="121" t="s">
        <v>83</v>
      </c>
      <c r="AG34" s="125">
        <f>SUM(A33)-AG33</f>
        <v>0</v>
      </c>
    </row>
    <row r="35" spans="1:39" s="88" customFormat="1" ht="21.75" customHeight="1">
      <c r="K35" s="89"/>
      <c r="L35" s="90"/>
      <c r="X35" s="84"/>
      <c r="AB35" s="90"/>
      <c r="AC35" s="91"/>
      <c r="AD35" s="90"/>
      <c r="AE35" s="90"/>
    </row>
    <row r="36" spans="1:39" s="88" customFormat="1" ht="27.75" customHeight="1">
      <c r="A36" s="92" t="s">
        <v>229</v>
      </c>
      <c r="B36" s="92"/>
      <c r="C36" s="92"/>
      <c r="D36" s="92"/>
      <c r="K36" s="89"/>
      <c r="L36" s="90"/>
      <c r="X36" s="84"/>
      <c r="AB36" s="90"/>
      <c r="AC36" s="91"/>
      <c r="AD36" s="90"/>
      <c r="AE36" s="90"/>
    </row>
    <row r="37" spans="1:39" ht="27.75" customHeight="1">
      <c r="A37" s="92"/>
      <c r="B37" s="92"/>
      <c r="C37" s="92"/>
      <c r="D37" s="92" t="s">
        <v>230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39" ht="25.5" customHeight="1">
      <c r="A38" s="92"/>
      <c r="D38" s="92" t="s">
        <v>241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39" ht="30.75" customHeight="1">
      <c r="A39" s="92"/>
      <c r="C39" s="92"/>
      <c r="D39" s="92" t="s">
        <v>242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39" ht="29.25">
      <c r="A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39" ht="18.75" customHeight="1"/>
    <row r="42" spans="1:39" ht="16.5" customHeight="1"/>
    <row r="44" spans="1:39" s="30" customFormat="1" ht="33">
      <c r="E44" s="31" t="s">
        <v>138</v>
      </c>
      <c r="F44" s="31"/>
      <c r="G44" s="32"/>
      <c r="Q44" s="31"/>
      <c r="R44" s="31"/>
      <c r="S44" s="31"/>
      <c r="T44" s="31"/>
      <c r="U44" s="31"/>
      <c r="V44" s="31"/>
      <c r="W44" s="31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30" customFormat="1" ht="33">
      <c r="E45" s="33" t="s">
        <v>174</v>
      </c>
      <c r="F45" s="33"/>
      <c r="G45" s="33"/>
      <c r="H45" s="34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9" s="30" customFormat="1" ht="33">
      <c r="E46" s="33"/>
      <c r="F46" s="33"/>
      <c r="G46" s="33"/>
      <c r="H46" s="34"/>
      <c r="L46" s="32" t="s">
        <v>175</v>
      </c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9" s="30" customFormat="1" ht="33">
      <c r="E47" s="35" t="s">
        <v>176</v>
      </c>
      <c r="F47" s="35"/>
      <c r="G47" s="35"/>
      <c r="H47" s="36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30" customFormat="1" ht="33">
      <c r="E48" s="126" t="s">
        <v>177</v>
      </c>
      <c r="F48" s="126"/>
      <c r="G48" s="126"/>
      <c r="H48" s="127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5" s="30" customFormat="1" ht="35.25">
      <c r="A49" s="37"/>
    </row>
    <row r="50" spans="1:5" ht="29.25">
      <c r="E50" s="92" t="s">
        <v>239</v>
      </c>
    </row>
    <row r="51" spans="1:5" ht="29.25">
      <c r="E51" s="92" t="s">
        <v>240</v>
      </c>
    </row>
  </sheetData>
  <mergeCells count="154">
    <mergeCell ref="S29:S32"/>
    <mergeCell ref="T29:T32"/>
    <mergeCell ref="U29:U32"/>
    <mergeCell ref="V29:V32"/>
    <mergeCell ref="W29:W32"/>
    <mergeCell ref="X29:X32"/>
    <mergeCell ref="AG29:AG32"/>
    <mergeCell ref="Y29:Y32"/>
    <mergeCell ref="Z29:Z32"/>
    <mergeCell ref="AA29:AA32"/>
    <mergeCell ref="AD29:AD32"/>
    <mergeCell ref="AE29:AE32"/>
    <mergeCell ref="AF29:AF32"/>
    <mergeCell ref="AB29:AB32"/>
    <mergeCell ref="AC29:AC32"/>
    <mergeCell ref="G29:G32"/>
    <mergeCell ref="H29:H32"/>
    <mergeCell ref="I29:I32"/>
    <mergeCell ref="J29:J32"/>
    <mergeCell ref="K29:K32"/>
    <mergeCell ref="L29:L32"/>
    <mergeCell ref="M29:M32"/>
    <mergeCell ref="N29:N32"/>
    <mergeCell ref="O29:O32"/>
    <mergeCell ref="P29:P32"/>
    <mergeCell ref="Q29:Q32"/>
    <mergeCell ref="R29:R32"/>
    <mergeCell ref="AL22:AL24"/>
    <mergeCell ref="AM22:AM24"/>
    <mergeCell ref="AN22:AN24"/>
    <mergeCell ref="AO22:AO24"/>
    <mergeCell ref="AP22:AP24"/>
    <mergeCell ref="AQ22:AQ24"/>
    <mergeCell ref="V22:V24"/>
    <mergeCell ref="AA22:AA24"/>
    <mergeCell ref="AB22:AB24"/>
    <mergeCell ref="AC22:AC24"/>
    <mergeCell ref="AD22:AD24"/>
    <mergeCell ref="AE22:AE24"/>
    <mergeCell ref="W22:W24"/>
    <mergeCell ref="X22:X24"/>
    <mergeCell ref="Y22:Y24"/>
    <mergeCell ref="Z22:Z24"/>
    <mergeCell ref="AF22:AF24"/>
    <mergeCell ref="AG22:AG24"/>
    <mergeCell ref="AH22:AH24"/>
    <mergeCell ref="AI22:AI24"/>
    <mergeCell ref="AJ22:AJ24"/>
    <mergeCell ref="AK15:AK17"/>
    <mergeCell ref="BG22:BG24"/>
    <mergeCell ref="BH22:BH24"/>
    <mergeCell ref="BI22:BI24"/>
    <mergeCell ref="BJ22:BJ24"/>
    <mergeCell ref="AX22:AX24"/>
    <mergeCell ref="AY22:AY24"/>
    <mergeCell ref="AZ22:AZ24"/>
    <mergeCell ref="BA22:BA24"/>
    <mergeCell ref="BB22:BB24"/>
    <mergeCell ref="BC22:BC24"/>
    <mergeCell ref="BE22:BE24"/>
    <mergeCell ref="BF22:BF24"/>
    <mergeCell ref="AR22:AR24"/>
    <mergeCell ref="AS22:AS24"/>
    <mergeCell ref="AT22:AT24"/>
    <mergeCell ref="AU22:AU24"/>
    <mergeCell ref="AV22:AV24"/>
    <mergeCell ref="AW22:AW24"/>
    <mergeCell ref="BD22:BD24"/>
    <mergeCell ref="T16:T17"/>
    <mergeCell ref="AA16:AA17"/>
    <mergeCell ref="AB16:AB17"/>
    <mergeCell ref="AC16:AC17"/>
    <mergeCell ref="AD16:AD17"/>
    <mergeCell ref="U16:U17"/>
    <mergeCell ref="V16:V17"/>
    <mergeCell ref="W16:W17"/>
    <mergeCell ref="X16:X17"/>
    <mergeCell ref="Y16:Y17"/>
    <mergeCell ref="Z16:Z17"/>
    <mergeCell ref="M14:N15"/>
    <mergeCell ref="O14:P15"/>
    <mergeCell ref="Q14:R15"/>
    <mergeCell ref="H16:H17"/>
    <mergeCell ref="Y14:Z15"/>
    <mergeCell ref="AA14:AB15"/>
    <mergeCell ref="AC14:AD15"/>
    <mergeCell ref="AE14:AG14"/>
    <mergeCell ref="AH14:AJ14"/>
    <mergeCell ref="AE15:AE17"/>
    <mergeCell ref="AG15:AG17"/>
    <mergeCell ref="AH15:AH17"/>
    <mergeCell ref="AJ15:AJ17"/>
    <mergeCell ref="N16:N17"/>
    <mergeCell ref="I16:I17"/>
    <mergeCell ref="J16:J17"/>
    <mergeCell ref="K16:K17"/>
    <mergeCell ref="L16:L17"/>
    <mergeCell ref="M16:M17"/>
    <mergeCell ref="O16:O17"/>
    <mergeCell ref="P16:P17"/>
    <mergeCell ref="Q16:Q17"/>
    <mergeCell ref="R16:R17"/>
    <mergeCell ref="S16:S17"/>
    <mergeCell ref="A2:BH2"/>
    <mergeCell ref="A3:BH3"/>
    <mergeCell ref="A4:BH4"/>
    <mergeCell ref="AK14:AM14"/>
    <mergeCell ref="A13:AD13"/>
    <mergeCell ref="AE13:AJ13"/>
    <mergeCell ref="AK13:AM13"/>
    <mergeCell ref="S14:T15"/>
    <mergeCell ref="U14:V15"/>
    <mergeCell ref="W14:X15"/>
    <mergeCell ref="A14:B15"/>
    <mergeCell ref="C14:D15"/>
    <mergeCell ref="E14:F15"/>
    <mergeCell ref="G14:H15"/>
    <mergeCell ref="AM15:AM17"/>
    <mergeCell ref="A16:A17"/>
    <mergeCell ref="B16:B17"/>
    <mergeCell ref="C16:C17"/>
    <mergeCell ref="D16:D17"/>
    <mergeCell ref="E16:E17"/>
    <mergeCell ref="F16:F17"/>
    <mergeCell ref="G16:G17"/>
    <mergeCell ref="I14:J15"/>
    <mergeCell ref="K14:L15"/>
    <mergeCell ref="A21:AC21"/>
    <mergeCell ref="AJ21:BJ21"/>
    <mergeCell ref="AG21:AI21"/>
    <mergeCell ref="AD21:AF21"/>
    <mergeCell ref="R22:R24"/>
    <mergeCell ref="S22:S24"/>
    <mergeCell ref="T22:T24"/>
    <mergeCell ref="U22:U24"/>
    <mergeCell ref="J22:J24"/>
    <mergeCell ref="K22:K24"/>
    <mergeCell ref="L22:L24"/>
    <mergeCell ref="M22:M24"/>
    <mergeCell ref="O22:O24"/>
    <mergeCell ref="AK22:AK24"/>
    <mergeCell ref="N22:N24"/>
    <mergeCell ref="G28:AG28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P22:P24"/>
    <mergeCell ref="Q22:Q24"/>
  </mergeCells>
  <pageMargins left="0.25" right="0.15" top="0.15" bottom="0.2" header="0.11" footer="0.11"/>
  <pageSetup paperSize="9" scale="60" orientation="landscape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BJ51"/>
  <sheetViews>
    <sheetView topLeftCell="A16" zoomScale="70" zoomScaleNormal="70" workbookViewId="0">
      <selection activeCell="Q42" sqref="Q42"/>
    </sheetView>
  </sheetViews>
  <sheetFormatPr defaultRowHeight="21.75"/>
  <cols>
    <col min="1" max="1" width="4.140625" customWidth="1"/>
    <col min="2" max="2" width="4" customWidth="1"/>
    <col min="3" max="3" width="5" customWidth="1"/>
    <col min="4" max="4" width="4.140625" customWidth="1"/>
    <col min="5" max="5" width="5" customWidth="1"/>
    <col min="6" max="6" width="4.42578125" customWidth="1"/>
    <col min="7" max="7" width="5" customWidth="1"/>
    <col min="8" max="8" width="4" customWidth="1"/>
    <col min="9" max="9" width="5" customWidth="1"/>
    <col min="10" max="10" width="4.28515625" customWidth="1"/>
    <col min="11" max="11" width="5" customWidth="1"/>
    <col min="12" max="12" width="3.7109375" customWidth="1"/>
    <col min="13" max="13" width="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28515625" customWidth="1"/>
    <col min="19" max="19" width="5" customWidth="1"/>
    <col min="20" max="20" width="4.285156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4.85546875" customWidth="1"/>
    <col min="26" max="26" width="3.85546875" customWidth="1"/>
    <col min="27" max="27" width="4.42578125" customWidth="1"/>
    <col min="28" max="28" width="4.5703125" customWidth="1"/>
    <col min="29" max="30" width="5" customWidth="1"/>
    <col min="31" max="31" width="4" customWidth="1"/>
    <col min="32" max="33" width="5" customWidth="1"/>
    <col min="34" max="34" width="4" customWidth="1"/>
    <col min="35" max="35" width="4.5703125" customWidth="1"/>
    <col min="36" max="36" width="5" customWidth="1"/>
    <col min="37" max="37" width="4" customWidth="1"/>
    <col min="38" max="40" width="4.7109375" customWidth="1"/>
    <col min="41" max="42" width="4.140625" customWidth="1"/>
    <col min="43" max="44" width="4.28515625" customWidth="1"/>
    <col min="45" max="45" width="3.85546875" customWidth="1"/>
    <col min="46" max="46" width="4.7109375" customWidth="1"/>
    <col min="47" max="51" width="3.140625" customWidth="1"/>
    <col min="52" max="52" width="3" customWidth="1"/>
    <col min="53" max="60" width="3.28515625" customWidth="1"/>
    <col min="61" max="61" width="3.42578125" customWidth="1"/>
    <col min="62" max="62" width="5" customWidth="1"/>
  </cols>
  <sheetData>
    <row r="1" spans="1:60" s="23" customFormat="1" ht="28.5" hidden="1" customHeight="1">
      <c r="A1" s="25">
        <v>5</v>
      </c>
      <c r="B1" s="77">
        <f>IF(A1=0,0,IF(A1&lt;10,1,IF(MOD(A1,30)&lt;10,ROUNDDOWN(A1/30,0),ROUNDUP(A1/30,0))))</f>
        <v>1</v>
      </c>
      <c r="C1" s="25">
        <v>19</v>
      </c>
      <c r="D1" s="77">
        <f>IF(C1=0,0,IF(C1&lt;10,1,IF(MOD(C1,30)&lt;10,ROUNDDOWN(C1/30,0),ROUNDUP(C1/30,0))))</f>
        <v>1</v>
      </c>
      <c r="E1" s="25">
        <v>39</v>
      </c>
      <c r="F1" s="77">
        <f>IF(E1=0,0,IF(E1&lt;10,1,IF(MOD(E1,40)&lt;10,ROUNDDOWN(E1/40,0),ROUNDUP(E1/40,0))))</f>
        <v>1</v>
      </c>
      <c r="G1" s="25">
        <v>49</v>
      </c>
      <c r="H1" s="77">
        <f>IF(G1=0,0,IF(G1&lt;10,1,IF(MOD(G1,40)&lt;10,ROUNDDOWN(G1/40,0),ROUNDUP(G1/40,0))))</f>
        <v>1</v>
      </c>
      <c r="I1" s="25">
        <v>50</v>
      </c>
      <c r="J1" s="77">
        <f>IF(I1=0,0,IF(I1&lt;10,1,IF(MOD(I1,40)&lt;10,ROUNDDOWN(I1/40,0),ROUNDUP(I1/40,0))))</f>
        <v>2</v>
      </c>
      <c r="K1" s="25">
        <v>6</v>
      </c>
      <c r="L1" s="77">
        <f>IF(K1=0,0,IF(K1&lt;10,1,IF(MOD(K1,40)&lt;10,ROUNDDOWN(K1/40,0),ROUNDUP(K1/40,0))))</f>
        <v>1</v>
      </c>
      <c r="M1" s="25">
        <v>7</v>
      </c>
      <c r="N1" s="77">
        <f>IF(M1=0,0,IF(M1&lt;10,1,IF(MOD(M1,40)&lt;10,ROUNDDOWN(M1/40,0),ROUNDUP(M1/40,0))))</f>
        <v>1</v>
      </c>
      <c r="O1" s="25">
        <v>12</v>
      </c>
      <c r="P1" s="77">
        <f>IF(O1=0,0,IF(O1&lt;10,1,IF(MOD(O1,40)&lt;10,ROUNDDOWN(O1/40,0),ROUNDUP(O1/40,0))))</f>
        <v>1</v>
      </c>
      <c r="Q1" s="25">
        <v>20</v>
      </c>
      <c r="R1" s="77">
        <f>IF(Q1=0,0,IF(Q1&lt;10,1,IF(MOD(Q1,40)&lt;10,ROUNDDOWN(Q1/40,0),ROUNDUP(Q1/40,0))))</f>
        <v>1</v>
      </c>
      <c r="S1" s="25">
        <v>50</v>
      </c>
      <c r="T1" s="77">
        <f>IF(S1=0,0,IF(S1&lt;10,1,IF(MOD(S1,40)&lt;10,ROUNDDOWN(S1/40,0),ROUNDUP(S1/40,0))))</f>
        <v>2</v>
      </c>
      <c r="U1" s="25">
        <v>45</v>
      </c>
      <c r="V1" s="77">
        <f>IF(U1=0,0,IF(U1&lt;10,1,IF(MOD(U1,40)&lt;10,ROUNDDOWN(U1/40,0),ROUNDUP(U1/40,0))))</f>
        <v>1</v>
      </c>
      <c r="W1" s="25">
        <v>79</v>
      </c>
      <c r="X1" s="77">
        <f>IF(W1=0,0,IF(W1&lt;10,1,IF(MOD(W1,40)&lt;10,ROUNDDOWN(W1/40,0),ROUNDUP(W1/40,0))))</f>
        <v>2</v>
      </c>
      <c r="Y1" s="25">
        <v>35</v>
      </c>
      <c r="Z1" s="77">
        <f>IF(Y1=0,0,IF(Y1&lt;10,1,IF(MOD(Y1,40)&lt;10,ROUNDDOWN(Y1/40,0),ROUNDUP(Y1/40,0))))</f>
        <v>1</v>
      </c>
      <c r="AA1" s="25">
        <v>36</v>
      </c>
      <c r="AB1" s="77">
        <f>IF(AA1=0,0,IF(AA1&lt;10,1,IF(MOD(AA1,40)&lt;10,ROUNDDOWN(AA1/40,0),ROUNDUP(AA1/40,0))))</f>
        <v>1</v>
      </c>
      <c r="AC1" s="24">
        <f>A1+C1+E1+G1+I1+K1+M1+O1+Q1+S1+U1+W1+Y1+AA1</f>
        <v>452</v>
      </c>
      <c r="AD1" s="24">
        <f>B1+D1+F1+H1+J1+L1+N1+P1+R1+T1+V1+X1+Z1+AB1</f>
        <v>17</v>
      </c>
      <c r="AE1" s="25">
        <v>3</v>
      </c>
      <c r="AF1" s="25">
        <v>14</v>
      </c>
      <c r="AG1" s="24">
        <f>SUM(AE1:AF1)</f>
        <v>17</v>
      </c>
      <c r="AH1" s="78">
        <f>IF(AC1&lt;=0,0,IF(AC1&lt;=359,1,IF(AC1&lt;=719,2,IF(AC1&lt;=1079,3,IF(AC1&lt;=1679,4,IF(AC1&lt;=1680,5,IF(AC1&lt;=1680,1,5)))))))</f>
        <v>2</v>
      </c>
      <c r="AI1" s="128">
        <f>ROUND(((((B1+D1)*30)+(A1+C1))/50+(((F1+H1+J1+N1+P1+L1)*40)+(E1+G1+I1+K1+M1+O1))/50+(R1+T1+V1+X1+Z1+AB1)*2),0)</f>
        <v>27</v>
      </c>
      <c r="AJ1" s="24">
        <f>SUM(AH1:AI1)</f>
        <v>29</v>
      </c>
      <c r="AK1" s="24">
        <f>SUM(AE1)-AH1</f>
        <v>1</v>
      </c>
      <c r="AL1" s="24">
        <f>SUM(AF1)-AI1</f>
        <v>-13</v>
      </c>
      <c r="AM1" s="24">
        <f>SUM(AG1)-AJ1</f>
        <v>-12</v>
      </c>
      <c r="AN1" s="26">
        <f>SUM(AM1)/AJ1*100</f>
        <v>-41.379310344827587</v>
      </c>
      <c r="AO1" s="25">
        <v>2</v>
      </c>
      <c r="AP1" s="25">
        <v>1</v>
      </c>
      <c r="AQ1" s="25">
        <v>0</v>
      </c>
      <c r="AR1" s="25">
        <v>2</v>
      </c>
      <c r="AS1" s="24">
        <f>SUM(AM1)-AO1-AP1+AQ1+AR1</f>
        <v>-13</v>
      </c>
      <c r="AT1" s="26">
        <f>SUM(AS1)/AJ1*100</f>
        <v>-44.827586206896555</v>
      </c>
      <c r="AW1" s="115" t="s">
        <v>172</v>
      </c>
      <c r="AX1" s="116"/>
      <c r="AY1" s="116"/>
      <c r="AZ1" s="116"/>
      <c r="BA1" s="116"/>
      <c r="BB1" s="117"/>
      <c r="BC1" s="117"/>
      <c r="BD1" s="117"/>
      <c r="BE1" s="118"/>
    </row>
    <row r="2" spans="1:60" ht="40.5" customHeight="1">
      <c r="A2" s="189" t="s">
        <v>210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</row>
    <row r="3" spans="1:60" ht="35.25" customHeight="1">
      <c r="A3" s="189" t="s">
        <v>137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</row>
    <row r="4" spans="1:60" ht="35.25" customHeight="1">
      <c r="A4" s="189" t="s">
        <v>238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</row>
    <row r="5" spans="1:60" ht="12" customHeight="1"/>
    <row r="6" spans="1:60" s="93" customFormat="1" ht="32.25" customHeight="1">
      <c r="A6" s="92" t="s">
        <v>208</v>
      </c>
    </row>
    <row r="7" spans="1:60" s="93" customFormat="1" ht="30.75">
      <c r="A7" s="93" t="s">
        <v>218</v>
      </c>
    </row>
    <row r="8" spans="1:60" s="93" customFormat="1" ht="32.25" customHeight="1">
      <c r="A8" s="93" t="s">
        <v>179</v>
      </c>
    </row>
    <row r="9" spans="1:60" s="93" customFormat="1" ht="32.25" customHeight="1">
      <c r="A9" s="93" t="s">
        <v>68</v>
      </c>
    </row>
    <row r="10" spans="1:60" s="93" customFormat="1" ht="32.25" customHeight="1">
      <c r="A10" s="93" t="s">
        <v>70</v>
      </c>
    </row>
    <row r="11" spans="1:60" s="93" customFormat="1" ht="32.25" customHeight="1">
      <c r="A11" s="93" t="s">
        <v>71</v>
      </c>
    </row>
    <row r="12" spans="1:60" s="93" customFormat="1" ht="32.25" customHeight="1">
      <c r="A12" s="93" t="s">
        <v>69</v>
      </c>
    </row>
    <row r="13" spans="1:60" s="83" customFormat="1" ht="23.25" customHeight="1">
      <c r="A13" s="186" t="s">
        <v>0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8"/>
      <c r="AE13" s="186" t="s">
        <v>8</v>
      </c>
      <c r="AF13" s="187"/>
      <c r="AG13" s="187"/>
      <c r="AH13" s="187"/>
      <c r="AI13" s="187"/>
      <c r="AJ13" s="188"/>
      <c r="AK13" s="193" t="s">
        <v>160</v>
      </c>
      <c r="AL13" s="194"/>
      <c r="AM13" s="194"/>
      <c r="AN13" s="99" t="s">
        <v>154</v>
      </c>
      <c r="AO13" s="150"/>
      <c r="AP13" s="147" t="s">
        <v>5</v>
      </c>
      <c r="AQ13" s="147" t="s">
        <v>5</v>
      </c>
      <c r="AR13" s="147" t="s">
        <v>163</v>
      </c>
      <c r="AS13" s="150" t="s">
        <v>11</v>
      </c>
      <c r="AT13" s="99" t="s">
        <v>154</v>
      </c>
    </row>
    <row r="14" spans="1:60" s="83" customFormat="1" ht="24.75" customHeight="1">
      <c r="A14" s="193" t="s">
        <v>72</v>
      </c>
      <c r="B14" s="195"/>
      <c r="C14" s="193" t="s">
        <v>73</v>
      </c>
      <c r="D14" s="195"/>
      <c r="E14" s="193" t="s">
        <v>74</v>
      </c>
      <c r="F14" s="195"/>
      <c r="G14" s="193" t="s">
        <v>75</v>
      </c>
      <c r="H14" s="195"/>
      <c r="I14" s="193" t="s">
        <v>76</v>
      </c>
      <c r="J14" s="195"/>
      <c r="K14" s="193" t="s">
        <v>77</v>
      </c>
      <c r="L14" s="195"/>
      <c r="M14" s="193" t="s">
        <v>78</v>
      </c>
      <c r="N14" s="195"/>
      <c r="O14" s="193" t="s">
        <v>79</v>
      </c>
      <c r="P14" s="195"/>
      <c r="Q14" s="193" t="s">
        <v>19</v>
      </c>
      <c r="R14" s="195"/>
      <c r="S14" s="193" t="s">
        <v>20</v>
      </c>
      <c r="T14" s="195"/>
      <c r="U14" s="193" t="s">
        <v>21</v>
      </c>
      <c r="V14" s="195"/>
      <c r="W14" s="193" t="s">
        <v>22</v>
      </c>
      <c r="X14" s="195"/>
      <c r="Y14" s="193" t="s">
        <v>23</v>
      </c>
      <c r="Z14" s="195"/>
      <c r="AA14" s="193" t="s">
        <v>24</v>
      </c>
      <c r="AB14" s="195"/>
      <c r="AC14" s="193" t="s">
        <v>3</v>
      </c>
      <c r="AD14" s="195"/>
      <c r="AE14" s="186" t="s">
        <v>9</v>
      </c>
      <c r="AF14" s="187"/>
      <c r="AG14" s="188"/>
      <c r="AH14" s="186" t="s">
        <v>62</v>
      </c>
      <c r="AI14" s="187"/>
      <c r="AJ14" s="188"/>
      <c r="AK14" s="190" t="s">
        <v>7</v>
      </c>
      <c r="AL14" s="191"/>
      <c r="AM14" s="191"/>
      <c r="AN14" s="100" t="s">
        <v>17</v>
      </c>
      <c r="AO14" s="96" t="s">
        <v>5</v>
      </c>
      <c r="AP14" s="149" t="s">
        <v>13</v>
      </c>
      <c r="AQ14" s="149" t="s">
        <v>15</v>
      </c>
      <c r="AR14" s="149" t="s">
        <v>164</v>
      </c>
      <c r="AS14" s="94" t="s">
        <v>16</v>
      </c>
      <c r="AT14" s="100" t="s">
        <v>17</v>
      </c>
    </row>
    <row r="15" spans="1:60" s="83" customFormat="1" ht="24.75" customHeight="1">
      <c r="A15" s="196"/>
      <c r="B15" s="197"/>
      <c r="C15" s="196"/>
      <c r="D15" s="197"/>
      <c r="E15" s="196"/>
      <c r="F15" s="197"/>
      <c r="G15" s="196"/>
      <c r="H15" s="197"/>
      <c r="I15" s="196"/>
      <c r="J15" s="197"/>
      <c r="K15" s="196"/>
      <c r="L15" s="197"/>
      <c r="M15" s="196"/>
      <c r="N15" s="197"/>
      <c r="O15" s="196"/>
      <c r="P15" s="197"/>
      <c r="Q15" s="196"/>
      <c r="R15" s="197"/>
      <c r="S15" s="196"/>
      <c r="T15" s="197"/>
      <c r="U15" s="196"/>
      <c r="V15" s="197"/>
      <c r="W15" s="196"/>
      <c r="X15" s="197"/>
      <c r="Y15" s="196"/>
      <c r="Z15" s="197"/>
      <c r="AA15" s="196"/>
      <c r="AB15" s="197"/>
      <c r="AC15" s="196"/>
      <c r="AD15" s="197"/>
      <c r="AE15" s="198" t="s">
        <v>4</v>
      </c>
      <c r="AF15" s="95" t="s">
        <v>5</v>
      </c>
      <c r="AG15" s="198" t="s">
        <v>3</v>
      </c>
      <c r="AH15" s="198" t="s">
        <v>4</v>
      </c>
      <c r="AI15" s="95" t="s">
        <v>5</v>
      </c>
      <c r="AJ15" s="198" t="s">
        <v>3</v>
      </c>
      <c r="AK15" s="198" t="s">
        <v>4</v>
      </c>
      <c r="AL15" s="95" t="s">
        <v>5</v>
      </c>
      <c r="AM15" s="193" t="s">
        <v>3</v>
      </c>
      <c r="AN15" s="149" t="s">
        <v>158</v>
      </c>
      <c r="AO15" s="96" t="s">
        <v>155</v>
      </c>
      <c r="AP15" s="149" t="s">
        <v>14</v>
      </c>
      <c r="AQ15" s="149" t="s">
        <v>14</v>
      </c>
      <c r="AR15" s="149" t="s">
        <v>165</v>
      </c>
      <c r="AS15" s="96" t="s">
        <v>17</v>
      </c>
      <c r="AT15" s="96" t="s">
        <v>18</v>
      </c>
    </row>
    <row r="16" spans="1:60" s="83" customFormat="1" ht="21.75" customHeight="1">
      <c r="A16" s="198" t="s">
        <v>1</v>
      </c>
      <c r="B16" s="198" t="s">
        <v>2</v>
      </c>
      <c r="C16" s="198" t="s">
        <v>1</v>
      </c>
      <c r="D16" s="198" t="s">
        <v>2</v>
      </c>
      <c r="E16" s="198" t="s">
        <v>1</v>
      </c>
      <c r="F16" s="198" t="s">
        <v>2</v>
      </c>
      <c r="G16" s="198" t="s">
        <v>1</v>
      </c>
      <c r="H16" s="198" t="s">
        <v>2</v>
      </c>
      <c r="I16" s="198" t="s">
        <v>1</v>
      </c>
      <c r="J16" s="198" t="s">
        <v>2</v>
      </c>
      <c r="K16" s="198" t="s">
        <v>1</v>
      </c>
      <c r="L16" s="198" t="s">
        <v>2</v>
      </c>
      <c r="M16" s="198" t="s">
        <v>1</v>
      </c>
      <c r="N16" s="198" t="s">
        <v>2</v>
      </c>
      <c r="O16" s="198" t="s">
        <v>1</v>
      </c>
      <c r="P16" s="198" t="s">
        <v>2</v>
      </c>
      <c r="Q16" s="198" t="s">
        <v>1</v>
      </c>
      <c r="R16" s="198" t="s">
        <v>2</v>
      </c>
      <c r="S16" s="198" t="s">
        <v>1</v>
      </c>
      <c r="T16" s="198" t="s">
        <v>2</v>
      </c>
      <c r="U16" s="198" t="s">
        <v>1</v>
      </c>
      <c r="V16" s="198" t="s">
        <v>2</v>
      </c>
      <c r="W16" s="198" t="s">
        <v>1</v>
      </c>
      <c r="X16" s="198" t="s">
        <v>2</v>
      </c>
      <c r="Y16" s="198" t="s">
        <v>1</v>
      </c>
      <c r="Z16" s="198" t="s">
        <v>2</v>
      </c>
      <c r="AA16" s="198" t="s">
        <v>1</v>
      </c>
      <c r="AB16" s="198" t="s">
        <v>2</v>
      </c>
      <c r="AC16" s="198" t="s">
        <v>1</v>
      </c>
      <c r="AD16" s="198" t="s">
        <v>2</v>
      </c>
      <c r="AE16" s="199"/>
      <c r="AF16" s="149" t="s">
        <v>161</v>
      </c>
      <c r="AG16" s="199"/>
      <c r="AH16" s="199"/>
      <c r="AI16" s="149" t="s">
        <v>161</v>
      </c>
      <c r="AJ16" s="199"/>
      <c r="AK16" s="199"/>
      <c r="AL16" s="149" t="s">
        <v>161</v>
      </c>
      <c r="AM16" s="212"/>
      <c r="AN16" s="149" t="s">
        <v>159</v>
      </c>
      <c r="AO16" s="96" t="s">
        <v>209</v>
      </c>
      <c r="AP16" s="149" t="s">
        <v>156</v>
      </c>
      <c r="AQ16" s="149" t="s">
        <v>156</v>
      </c>
      <c r="AR16" s="149" t="s">
        <v>5</v>
      </c>
      <c r="AS16" s="96" t="s">
        <v>18</v>
      </c>
      <c r="AT16" s="149" t="s">
        <v>158</v>
      </c>
    </row>
    <row r="17" spans="1:62" s="83" customFormat="1" ht="26.25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148" t="s">
        <v>162</v>
      </c>
      <c r="AG17" s="200"/>
      <c r="AH17" s="200"/>
      <c r="AI17" s="148" t="s">
        <v>162</v>
      </c>
      <c r="AJ17" s="200"/>
      <c r="AK17" s="200"/>
      <c r="AL17" s="148" t="s">
        <v>162</v>
      </c>
      <c r="AM17" s="196"/>
      <c r="AN17" s="101"/>
      <c r="AO17" s="151"/>
      <c r="AP17" s="148" t="s">
        <v>157</v>
      </c>
      <c r="AQ17" s="148" t="s">
        <v>157</v>
      </c>
      <c r="AR17" s="97" t="s">
        <v>6</v>
      </c>
      <c r="AS17" s="97"/>
      <c r="AT17" s="149" t="s">
        <v>159</v>
      </c>
    </row>
    <row r="18" spans="1:62" s="88" customFormat="1" ht="27.75">
      <c r="A18" s="86"/>
      <c r="B18" s="76">
        <f>IF(A18=0,0,IF(A18&lt;10,1,IF(MOD(A18,30)&lt;10,ROUNDDOWN(A18/30,0),ROUNDUP(A18/30,0))))</f>
        <v>0</v>
      </c>
      <c r="C18" s="86"/>
      <c r="D18" s="76">
        <f>IF(C18=0,0,IF(C18&lt;10,1,IF(MOD(C18,30)&lt;10,ROUNDDOWN(C18/30,0),ROUNDUP(C18/30,0))))</f>
        <v>0</v>
      </c>
      <c r="E18" s="86"/>
      <c r="F18" s="76">
        <f>IF(E18=0,0,IF(E18&lt;10,1,IF(MOD(E18,40)&lt;10,ROUNDDOWN(E18/40,0),ROUNDUP(E18/40,0))))</f>
        <v>0</v>
      </c>
      <c r="G18" s="86"/>
      <c r="H18" s="76">
        <f>IF(G18=0,0,IF(G18&lt;10,1,IF(MOD(G18,40)&lt;10,ROUNDDOWN(G18/40,0),ROUNDUP(G18/40,0))))</f>
        <v>0</v>
      </c>
      <c r="I18" s="86"/>
      <c r="J18" s="76">
        <f>IF(I18=0,0,IF(I18&lt;10,1,IF(MOD(I18,40)&lt;10,ROUNDDOWN(I18/40,0),ROUNDUP(I18/40,0))))</f>
        <v>0</v>
      </c>
      <c r="K18" s="86"/>
      <c r="L18" s="76">
        <f>IF(K18=0,0,IF(K18&lt;10,1,IF(MOD(K18,40)&lt;10,ROUNDDOWN(K18/40,0),ROUNDUP(K18/40,0))))</f>
        <v>0</v>
      </c>
      <c r="M18" s="86"/>
      <c r="N18" s="76">
        <f>IF(M18=0,0,IF(M18&lt;10,1,IF(MOD(M18,40)&lt;10,ROUNDDOWN(M18/40,0),ROUNDUP(M18/40,0))))</f>
        <v>0</v>
      </c>
      <c r="O18" s="86"/>
      <c r="P18" s="76">
        <f>IF(O18=0,0,IF(O18&lt;10,1,IF(MOD(O18,40)&lt;10,ROUNDDOWN(O18/40,0),ROUNDUP(O18/40,0))))</f>
        <v>0</v>
      </c>
      <c r="Q18" s="86"/>
      <c r="R18" s="76">
        <f>IF(Q18=0,0,IF(Q18&lt;10,1,IF(MOD(Q18,40)&lt;10,ROUNDDOWN(Q18/40,0),ROUNDUP(Q18/40,0))))</f>
        <v>0</v>
      </c>
      <c r="S18" s="86"/>
      <c r="T18" s="76">
        <f>IF(S18=0,0,IF(S18&lt;10,1,IF(MOD(S18,40)&lt;10,ROUNDDOWN(S18/40,0),ROUNDUP(S18/40,0))))</f>
        <v>0</v>
      </c>
      <c r="U18" s="86"/>
      <c r="V18" s="76">
        <f>IF(U18=0,0,IF(U18&lt;10,1,IF(MOD(U18,40)&lt;10,ROUNDDOWN(U18/40,0),ROUNDUP(U18/40,0))))</f>
        <v>0</v>
      </c>
      <c r="W18" s="86"/>
      <c r="X18" s="76">
        <f>IF(W18=0,0,IF(W18&lt;10,1,IF(MOD(W18,40)&lt;10,ROUNDDOWN(W18/40,0),ROUNDUP(W18/40,0))))</f>
        <v>0</v>
      </c>
      <c r="Y18" s="86"/>
      <c r="Z18" s="76">
        <f>IF(Y18=0,0,IF(Y18&lt;10,1,IF(MOD(Y18,40)&lt;10,ROUNDDOWN(Y18/40,0),ROUNDUP(Y18/40,0))))</f>
        <v>0</v>
      </c>
      <c r="AA18" s="86"/>
      <c r="AB18" s="76">
        <f>IF(AA18=0,0,IF(AA18&lt;10,1,IF(MOD(AA18,40)&lt;10,ROUNDDOWN(AA18/40,0),ROUNDUP(AA18/40,0))))</f>
        <v>0</v>
      </c>
      <c r="AC18" s="82">
        <f>A18+C18+E18+G18+I18+K18+M18+O18+Q18+S18+U18+W18+Y18+AA18</f>
        <v>0</v>
      </c>
      <c r="AD18" s="82">
        <f>B18+D18+F18+H18+J18+L18+N18+P18+R18+T18+V18+X18+Z18+AB18</f>
        <v>0</v>
      </c>
      <c r="AE18" s="86"/>
      <c r="AF18" s="86"/>
      <c r="AG18" s="122">
        <f>SUM(AE18)+AF18</f>
        <v>0</v>
      </c>
      <c r="AH18" s="80">
        <f>IF(AC18&lt;=0,0,IF(AC18&lt;=359,1,IF(AC18&lt;=719,2,IF(AC18&lt;=1079,3,IF(AC18&lt;=1679,4,IF(AC18&lt;=1680,5,IF(AC18&lt;=1680,1,5)))))))</f>
        <v>0</v>
      </c>
      <c r="AI18" s="129">
        <f>ROUND(((((B18+D18)*30)+(A18+C18))/50+(((F18+H18+J18+N18+P18+L18)*40)+(E18+G18+I18+K18+M18+O18))/50+(R18+T18+V18+X18+Z18+AB18)*2),0)</f>
        <v>0</v>
      </c>
      <c r="AJ18" s="122">
        <f>SUM(AH18)+AI18</f>
        <v>0</v>
      </c>
      <c r="AK18" s="82">
        <f>SUM(AE18)-AH18</f>
        <v>0</v>
      </c>
      <c r="AL18" s="82">
        <f>SUM(AF18)-AI18</f>
        <v>0</v>
      </c>
      <c r="AM18" s="82">
        <f>SUM(AG18)-AJ18</f>
        <v>0</v>
      </c>
      <c r="AN18" s="123" t="e">
        <f>SUM(AM18)/AJ18*100</f>
        <v>#DIV/0!</v>
      </c>
      <c r="AO18" s="86"/>
      <c r="AP18" s="86"/>
      <c r="AQ18" s="86"/>
      <c r="AR18" s="86"/>
      <c r="AS18" s="82">
        <f>SUM(AM18)-AO18-AP18+AQ18+AR18</f>
        <v>0</v>
      </c>
      <c r="AT18" s="123" t="e">
        <f>SUM(AS18)/AJ18*100</f>
        <v>#DIV/0!</v>
      </c>
    </row>
    <row r="19" spans="1:62" s="84" customFormat="1" ht="27.75"/>
    <row r="20" spans="1:62" s="83" customFormat="1" ht="26.25">
      <c r="A20" s="83" t="s">
        <v>234</v>
      </c>
    </row>
    <row r="21" spans="1:62" s="83" customFormat="1" ht="26.25">
      <c r="A21" s="180" t="s">
        <v>233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2"/>
      <c r="AD21" s="186" t="s">
        <v>166</v>
      </c>
      <c r="AE21" s="187"/>
      <c r="AF21" s="188"/>
      <c r="AG21" s="186" t="s">
        <v>63</v>
      </c>
      <c r="AH21" s="187"/>
      <c r="AI21" s="188"/>
      <c r="AJ21" s="183" t="s">
        <v>153</v>
      </c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5"/>
    </row>
    <row r="22" spans="1:62" s="84" customFormat="1" ht="27.75" customHeight="1">
      <c r="A22" s="211" t="s">
        <v>4</v>
      </c>
      <c r="B22" s="211" t="s">
        <v>139</v>
      </c>
      <c r="C22" s="211" t="s">
        <v>12</v>
      </c>
      <c r="D22" s="211" t="s">
        <v>64</v>
      </c>
      <c r="E22" s="211" t="s">
        <v>65</v>
      </c>
      <c r="F22" s="211" t="s">
        <v>140</v>
      </c>
      <c r="G22" s="211" t="s">
        <v>141</v>
      </c>
      <c r="H22" s="211" t="s">
        <v>142</v>
      </c>
      <c r="I22" s="211" t="s">
        <v>143</v>
      </c>
      <c r="J22" s="211" t="s">
        <v>144</v>
      </c>
      <c r="K22" s="211" t="s">
        <v>66</v>
      </c>
      <c r="L22" s="211" t="s">
        <v>67</v>
      </c>
      <c r="M22" s="211" t="s">
        <v>145</v>
      </c>
      <c r="N22" s="211" t="s">
        <v>146</v>
      </c>
      <c r="O22" s="211" t="s">
        <v>147</v>
      </c>
      <c r="P22" s="211" t="s">
        <v>148</v>
      </c>
      <c r="Q22" s="211" t="s">
        <v>149</v>
      </c>
      <c r="R22" s="211" t="s">
        <v>150</v>
      </c>
      <c r="S22" s="211" t="s">
        <v>151</v>
      </c>
      <c r="T22" s="177" t="s">
        <v>180</v>
      </c>
      <c r="U22" s="211" t="s">
        <v>152</v>
      </c>
      <c r="V22" s="211" t="s">
        <v>184</v>
      </c>
      <c r="W22" s="211" t="s">
        <v>185</v>
      </c>
      <c r="X22" s="211" t="s">
        <v>182</v>
      </c>
      <c r="Y22" s="211" t="s">
        <v>183</v>
      </c>
      <c r="Z22" s="211" t="s">
        <v>215</v>
      </c>
      <c r="AA22" s="213" t="s">
        <v>213</v>
      </c>
      <c r="AB22" s="213" t="s">
        <v>216</v>
      </c>
      <c r="AC22" s="201" t="s">
        <v>10</v>
      </c>
      <c r="AD22" s="214" t="s">
        <v>4</v>
      </c>
      <c r="AE22" s="214" t="s">
        <v>6</v>
      </c>
      <c r="AF22" s="214" t="s">
        <v>3</v>
      </c>
      <c r="AG22" s="214" t="s">
        <v>4</v>
      </c>
      <c r="AH22" s="214" t="s">
        <v>6</v>
      </c>
      <c r="AI22" s="214" t="s">
        <v>3</v>
      </c>
      <c r="AJ22" s="211" t="s">
        <v>4</v>
      </c>
      <c r="AK22" s="211" t="s">
        <v>139</v>
      </c>
      <c r="AL22" s="211" t="s">
        <v>12</v>
      </c>
      <c r="AM22" s="211" t="s">
        <v>64</v>
      </c>
      <c r="AN22" s="211" t="s">
        <v>65</v>
      </c>
      <c r="AO22" s="211" t="s">
        <v>140</v>
      </c>
      <c r="AP22" s="211" t="s">
        <v>141</v>
      </c>
      <c r="AQ22" s="211" t="s">
        <v>142</v>
      </c>
      <c r="AR22" s="211" t="s">
        <v>143</v>
      </c>
      <c r="AS22" s="211" t="s">
        <v>144</v>
      </c>
      <c r="AT22" s="211" t="s">
        <v>66</v>
      </c>
      <c r="AU22" s="211" t="s">
        <v>67</v>
      </c>
      <c r="AV22" s="211" t="s">
        <v>145</v>
      </c>
      <c r="AW22" s="211" t="s">
        <v>146</v>
      </c>
      <c r="AX22" s="211" t="s">
        <v>147</v>
      </c>
      <c r="AY22" s="211" t="s">
        <v>148</v>
      </c>
      <c r="AZ22" s="211" t="s">
        <v>149</v>
      </c>
      <c r="BA22" s="211" t="s">
        <v>150</v>
      </c>
      <c r="BB22" s="211" t="s">
        <v>151</v>
      </c>
      <c r="BC22" s="177" t="s">
        <v>180</v>
      </c>
      <c r="BD22" s="211" t="s">
        <v>152</v>
      </c>
      <c r="BE22" s="211" t="s">
        <v>184</v>
      </c>
      <c r="BF22" s="211" t="s">
        <v>185</v>
      </c>
      <c r="BG22" s="211" t="s">
        <v>182</v>
      </c>
      <c r="BH22" s="211" t="s">
        <v>183</v>
      </c>
      <c r="BI22" s="211" t="s">
        <v>187</v>
      </c>
      <c r="BJ22" s="201" t="s">
        <v>10</v>
      </c>
    </row>
    <row r="23" spans="1:62" s="84" customFormat="1" ht="27.75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178"/>
      <c r="U23" s="211"/>
      <c r="V23" s="211"/>
      <c r="W23" s="211"/>
      <c r="X23" s="211"/>
      <c r="Y23" s="211"/>
      <c r="Z23" s="211"/>
      <c r="AA23" s="213"/>
      <c r="AB23" s="213"/>
      <c r="AC23" s="201"/>
      <c r="AD23" s="214"/>
      <c r="AE23" s="214"/>
      <c r="AF23" s="214"/>
      <c r="AG23" s="214"/>
      <c r="AH23" s="214"/>
      <c r="AI23" s="214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178"/>
      <c r="BD23" s="211"/>
      <c r="BE23" s="211"/>
      <c r="BF23" s="211"/>
      <c r="BG23" s="211"/>
      <c r="BH23" s="211"/>
      <c r="BI23" s="211"/>
      <c r="BJ23" s="201"/>
    </row>
    <row r="24" spans="1:62" s="84" customFormat="1" ht="71.25" customHeight="1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179"/>
      <c r="U24" s="211"/>
      <c r="V24" s="211"/>
      <c r="W24" s="211"/>
      <c r="X24" s="211"/>
      <c r="Y24" s="211"/>
      <c r="Z24" s="211"/>
      <c r="AA24" s="213"/>
      <c r="AB24" s="213"/>
      <c r="AC24" s="201"/>
      <c r="AD24" s="214"/>
      <c r="AE24" s="214"/>
      <c r="AF24" s="214"/>
      <c r="AG24" s="214"/>
      <c r="AH24" s="214"/>
      <c r="AI24" s="214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179"/>
      <c r="BD24" s="211"/>
      <c r="BE24" s="211"/>
      <c r="BF24" s="211"/>
      <c r="BG24" s="211"/>
      <c r="BH24" s="211"/>
      <c r="BI24" s="211"/>
      <c r="BJ24" s="201"/>
    </row>
    <row r="25" spans="1:62" s="88" customFormat="1" ht="27.75">
      <c r="A25" s="122">
        <f>SUM(AE18)</f>
        <v>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152"/>
      <c r="AB25" s="152"/>
      <c r="AC25" s="122">
        <f>SUM(A25:AB25)</f>
        <v>0</v>
      </c>
      <c r="AD25" s="122">
        <f t="shared" ref="AD25:AI25" si="0">SUM(AH18)</f>
        <v>0</v>
      </c>
      <c r="AE25" s="122">
        <f t="shared" si="0"/>
        <v>0</v>
      </c>
      <c r="AF25" s="122">
        <f t="shared" si="0"/>
        <v>0</v>
      </c>
      <c r="AG25" s="122">
        <f t="shared" si="0"/>
        <v>0</v>
      </c>
      <c r="AH25" s="122">
        <f t="shared" si="0"/>
        <v>0</v>
      </c>
      <c r="AI25" s="122">
        <f t="shared" si="0"/>
        <v>0</v>
      </c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122">
        <f>SUM(AJ25:BI25)</f>
        <v>0</v>
      </c>
    </row>
    <row r="26" spans="1:62" s="88" customFormat="1" ht="30">
      <c r="K26" s="89"/>
      <c r="L26" s="90"/>
      <c r="T26" s="90"/>
      <c r="U26" s="90"/>
      <c r="V26" s="119"/>
      <c r="W26" s="119"/>
      <c r="AA26" s="120" t="s">
        <v>81</v>
      </c>
      <c r="AB26" s="90"/>
      <c r="AC26" s="153">
        <f>SUM(AG18)-AC25</f>
        <v>0</v>
      </c>
      <c r="AD26" s="90"/>
      <c r="AE26" s="90"/>
      <c r="BH26" s="90"/>
      <c r="BI26" s="121" t="s">
        <v>82</v>
      </c>
      <c r="BJ26" s="125">
        <f>SUM(AI25)+BJ25</f>
        <v>0</v>
      </c>
    </row>
    <row r="27" spans="1:62" s="169" customFormat="1" ht="27.75">
      <c r="K27" s="170"/>
      <c r="X27" s="171"/>
      <c r="AC27" s="170"/>
      <c r="BI27" s="172" t="s">
        <v>178</v>
      </c>
    </row>
    <row r="28" spans="1:62" s="88" customFormat="1" ht="27.75">
      <c r="A28" s="105"/>
      <c r="B28" s="144" t="s">
        <v>5</v>
      </c>
      <c r="C28" s="106" t="s">
        <v>5</v>
      </c>
      <c r="D28" s="144" t="s">
        <v>163</v>
      </c>
      <c r="E28" s="107" t="s">
        <v>11</v>
      </c>
      <c r="F28" s="113" t="s">
        <v>154</v>
      </c>
      <c r="G28" s="174" t="s">
        <v>80</v>
      </c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6"/>
    </row>
    <row r="29" spans="1:62" s="88" customFormat="1" ht="27.75" customHeight="1">
      <c r="A29" s="108" t="s">
        <v>5</v>
      </c>
      <c r="B29" s="145" t="s">
        <v>13</v>
      </c>
      <c r="C29" s="85" t="s">
        <v>15</v>
      </c>
      <c r="D29" s="145" t="s">
        <v>164</v>
      </c>
      <c r="E29" s="104" t="s">
        <v>16</v>
      </c>
      <c r="F29" s="145" t="s">
        <v>17</v>
      </c>
      <c r="G29" s="215" t="s">
        <v>4</v>
      </c>
      <c r="H29" s="211" t="s">
        <v>139</v>
      </c>
      <c r="I29" s="211" t="s">
        <v>12</v>
      </c>
      <c r="J29" s="211" t="s">
        <v>64</v>
      </c>
      <c r="K29" s="211" t="s">
        <v>65</v>
      </c>
      <c r="L29" s="211" t="s">
        <v>140</v>
      </c>
      <c r="M29" s="211" t="s">
        <v>141</v>
      </c>
      <c r="N29" s="211" t="s">
        <v>142</v>
      </c>
      <c r="O29" s="211" t="s">
        <v>143</v>
      </c>
      <c r="P29" s="211" t="s">
        <v>144</v>
      </c>
      <c r="Q29" s="211" t="s">
        <v>66</v>
      </c>
      <c r="R29" s="211" t="s">
        <v>67</v>
      </c>
      <c r="S29" s="211" t="s">
        <v>145</v>
      </c>
      <c r="T29" s="211" t="s">
        <v>146</v>
      </c>
      <c r="U29" s="211" t="s">
        <v>147</v>
      </c>
      <c r="V29" s="211" t="s">
        <v>148</v>
      </c>
      <c r="W29" s="211" t="s">
        <v>149</v>
      </c>
      <c r="X29" s="211" t="s">
        <v>150</v>
      </c>
      <c r="Y29" s="211" t="s">
        <v>151</v>
      </c>
      <c r="Z29" s="177" t="s">
        <v>180</v>
      </c>
      <c r="AA29" s="177" t="s">
        <v>152</v>
      </c>
      <c r="AB29" s="177" t="s">
        <v>184</v>
      </c>
      <c r="AC29" s="177" t="s">
        <v>185</v>
      </c>
      <c r="AD29" s="177" t="s">
        <v>182</v>
      </c>
      <c r="AE29" s="177" t="s">
        <v>183</v>
      </c>
      <c r="AF29" s="177" t="s">
        <v>187</v>
      </c>
      <c r="AG29" s="216" t="s">
        <v>10</v>
      </c>
    </row>
    <row r="30" spans="1:62" s="88" customFormat="1" ht="38.25" customHeight="1">
      <c r="A30" s="108" t="s">
        <v>155</v>
      </c>
      <c r="B30" s="145" t="s">
        <v>14</v>
      </c>
      <c r="C30" s="85" t="s">
        <v>14</v>
      </c>
      <c r="D30" s="145" t="s">
        <v>165</v>
      </c>
      <c r="E30" s="103" t="s">
        <v>17</v>
      </c>
      <c r="F30" s="145" t="s">
        <v>18</v>
      </c>
      <c r="G30" s="215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178"/>
      <c r="AA30" s="178"/>
      <c r="AB30" s="178"/>
      <c r="AC30" s="178"/>
      <c r="AD30" s="178"/>
      <c r="AE30" s="178"/>
      <c r="AF30" s="178"/>
      <c r="AG30" s="216"/>
    </row>
    <row r="31" spans="1:62" s="88" customFormat="1" ht="34.5">
      <c r="A31" s="108" t="s">
        <v>209</v>
      </c>
      <c r="B31" s="112" t="s">
        <v>156</v>
      </c>
      <c r="C31" s="90" t="s">
        <v>156</v>
      </c>
      <c r="D31" s="145" t="s">
        <v>5</v>
      </c>
      <c r="E31" s="103" t="s">
        <v>18</v>
      </c>
      <c r="F31" s="145" t="s">
        <v>158</v>
      </c>
      <c r="G31" s="215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178"/>
      <c r="AA31" s="178"/>
      <c r="AB31" s="178"/>
      <c r="AC31" s="178"/>
      <c r="AD31" s="178"/>
      <c r="AE31" s="178"/>
      <c r="AF31" s="178"/>
      <c r="AG31" s="216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4" t="s">
        <v>211</v>
      </c>
      <c r="BG31" s="163"/>
    </row>
    <row r="32" spans="1:62" s="88" customFormat="1" ht="34.5">
      <c r="A32" s="109"/>
      <c r="B32" s="146" t="s">
        <v>157</v>
      </c>
      <c r="C32" s="110" t="s">
        <v>157</v>
      </c>
      <c r="D32" s="146" t="s">
        <v>6</v>
      </c>
      <c r="E32" s="111"/>
      <c r="F32" s="146" t="s">
        <v>159</v>
      </c>
      <c r="G32" s="215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179"/>
      <c r="AA32" s="179"/>
      <c r="AB32" s="179"/>
      <c r="AC32" s="179"/>
      <c r="AD32" s="179"/>
      <c r="AE32" s="179"/>
      <c r="AF32" s="179"/>
      <c r="AG32" s="216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5" t="s">
        <v>212</v>
      </c>
      <c r="BG32" s="163"/>
    </row>
    <row r="33" spans="1:39" s="88" customFormat="1" ht="27.75">
      <c r="A33" s="122">
        <f t="shared" ref="A33:F33" si="1">SUM(AO18)</f>
        <v>0</v>
      </c>
      <c r="B33" s="122">
        <f t="shared" si="1"/>
        <v>0</v>
      </c>
      <c r="C33" s="122">
        <f t="shared" si="1"/>
        <v>0</v>
      </c>
      <c r="D33" s="122">
        <f t="shared" si="1"/>
        <v>0</v>
      </c>
      <c r="E33" s="122">
        <f t="shared" si="1"/>
        <v>0</v>
      </c>
      <c r="F33" s="124" t="e">
        <f t="shared" si="1"/>
        <v>#DIV/0!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122">
        <f>SUM(G33:AF33)</f>
        <v>0</v>
      </c>
    </row>
    <row r="34" spans="1:39" s="88" customFormat="1" ht="30">
      <c r="K34" s="89"/>
      <c r="L34" s="90"/>
      <c r="X34" s="84"/>
      <c r="AB34" s="90"/>
      <c r="AC34" s="91"/>
      <c r="AE34" s="121" t="s">
        <v>83</v>
      </c>
      <c r="AG34" s="125">
        <f>SUM(A33)-AG33</f>
        <v>0</v>
      </c>
    </row>
    <row r="35" spans="1:39" s="88" customFormat="1" ht="27.75">
      <c r="K35" s="89"/>
      <c r="L35" s="90"/>
      <c r="X35" s="84"/>
      <c r="AB35" s="90"/>
      <c r="AC35" s="91"/>
      <c r="AD35" s="90"/>
      <c r="AE35" s="90"/>
    </row>
    <row r="36" spans="1:39" s="88" customFormat="1" ht="27.75" customHeight="1">
      <c r="A36" s="92" t="s">
        <v>229</v>
      </c>
      <c r="B36" s="92"/>
      <c r="C36" s="92"/>
      <c r="D36" s="92"/>
      <c r="K36" s="89"/>
      <c r="L36" s="90"/>
      <c r="X36" s="84"/>
      <c r="AB36" s="90"/>
      <c r="AC36" s="91"/>
      <c r="AD36" s="90"/>
      <c r="AE36" s="90"/>
    </row>
    <row r="37" spans="1:39" ht="27.75" customHeight="1">
      <c r="A37" s="92"/>
      <c r="B37" s="92"/>
      <c r="C37" s="92"/>
      <c r="D37" s="92" t="s">
        <v>230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39" ht="25.5" customHeight="1">
      <c r="A38" s="92"/>
      <c r="D38" s="92" t="s">
        <v>241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39" ht="30.75" customHeight="1">
      <c r="A39" s="92"/>
      <c r="C39" s="92"/>
      <c r="D39" s="92" t="s">
        <v>242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39" ht="29.25">
      <c r="A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4" spans="1:39" s="30" customFormat="1" ht="33">
      <c r="E44" s="31" t="s">
        <v>235</v>
      </c>
      <c r="F44" s="31"/>
      <c r="G44" s="32"/>
      <c r="Q44" s="31"/>
      <c r="R44" s="31"/>
      <c r="S44" s="31"/>
      <c r="T44" s="31"/>
      <c r="U44" s="31"/>
      <c r="V44" s="31"/>
      <c r="W44" s="31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30" customFormat="1" ht="33">
      <c r="E45" s="33" t="s">
        <v>174</v>
      </c>
      <c r="F45" s="33"/>
      <c r="G45" s="33"/>
      <c r="H45" s="34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9" s="30" customFormat="1" ht="33">
      <c r="E46" s="33"/>
      <c r="F46" s="33"/>
      <c r="G46" s="33"/>
      <c r="H46" s="34"/>
      <c r="L46" s="32" t="s">
        <v>175</v>
      </c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9" s="30" customFormat="1" ht="33">
      <c r="E47" s="35" t="s">
        <v>176</v>
      </c>
      <c r="F47" s="35"/>
      <c r="G47" s="35"/>
      <c r="H47" s="36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30" customFormat="1" ht="33">
      <c r="E48" s="126" t="s">
        <v>177</v>
      </c>
      <c r="F48" s="126"/>
      <c r="G48" s="126"/>
      <c r="H48" s="127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5" s="30" customFormat="1" ht="35.25">
      <c r="A49" s="37"/>
    </row>
    <row r="50" spans="1:5" ht="29.25">
      <c r="E50" s="92" t="s">
        <v>239</v>
      </c>
    </row>
    <row r="51" spans="1:5" ht="29.25">
      <c r="E51" s="92" t="s">
        <v>240</v>
      </c>
    </row>
  </sheetData>
  <mergeCells count="154">
    <mergeCell ref="AC29:AC32"/>
    <mergeCell ref="AD29:AD32"/>
    <mergeCell ref="AA29:AA32"/>
    <mergeCell ref="AB29:AB32"/>
    <mergeCell ref="AE29:AE32"/>
    <mergeCell ref="AF29:AF32"/>
    <mergeCell ref="S29:S32"/>
    <mergeCell ref="T29:T32"/>
    <mergeCell ref="U29:U32"/>
    <mergeCell ref="V29:V32"/>
    <mergeCell ref="W29:W32"/>
    <mergeCell ref="X29:X32"/>
    <mergeCell ref="G29:G32"/>
    <mergeCell ref="H29:H32"/>
    <mergeCell ref="I29:I32"/>
    <mergeCell ref="J29:J32"/>
    <mergeCell ref="K29:K32"/>
    <mergeCell ref="L29:L32"/>
    <mergeCell ref="BG22:BG24"/>
    <mergeCell ref="M29:M32"/>
    <mergeCell ref="N29:N32"/>
    <mergeCell ref="O29:O32"/>
    <mergeCell ref="P29:P32"/>
    <mergeCell ref="Q29:Q32"/>
    <mergeCell ref="R29:R32"/>
    <mergeCell ref="AG29:AG32"/>
    <mergeCell ref="Y29:Y32"/>
    <mergeCell ref="Z29:Z32"/>
    <mergeCell ref="AL22:AL24"/>
    <mergeCell ref="AM22:AM24"/>
    <mergeCell ref="AN22:AN24"/>
    <mergeCell ref="AO22:AO24"/>
    <mergeCell ref="AP22:AP24"/>
    <mergeCell ref="AQ22:AQ24"/>
    <mergeCell ref="AR22:AR24"/>
    <mergeCell ref="AS22:AS24"/>
    <mergeCell ref="BH22:BH24"/>
    <mergeCell ref="BI22:BI24"/>
    <mergeCell ref="BJ22:BJ24"/>
    <mergeCell ref="AX22:AX24"/>
    <mergeCell ref="AY22:AY24"/>
    <mergeCell ref="AZ22:AZ24"/>
    <mergeCell ref="BA22:BA24"/>
    <mergeCell ref="BB22:BB24"/>
    <mergeCell ref="BC22:BC24"/>
    <mergeCell ref="BF22:BF24"/>
    <mergeCell ref="BD22:BD24"/>
    <mergeCell ref="BE22:BE24"/>
    <mergeCell ref="N22:N24"/>
    <mergeCell ref="O16:O17"/>
    <mergeCell ref="P16:P17"/>
    <mergeCell ref="Q16:Q17"/>
    <mergeCell ref="AT22:AT24"/>
    <mergeCell ref="AU22:AU24"/>
    <mergeCell ref="AV22:AV24"/>
    <mergeCell ref="AW22:AW24"/>
    <mergeCell ref="AJ22:AJ24"/>
    <mergeCell ref="Y22:Y24"/>
    <mergeCell ref="Z22:Z24"/>
    <mergeCell ref="AK22:AK24"/>
    <mergeCell ref="V22:V24"/>
    <mergeCell ref="AA22:AA24"/>
    <mergeCell ref="AB22:AB24"/>
    <mergeCell ref="AC22:AC24"/>
    <mergeCell ref="AD22:AD24"/>
    <mergeCell ref="AE22:AE24"/>
    <mergeCell ref="AF22:AF24"/>
    <mergeCell ref="W22:W24"/>
    <mergeCell ref="X22:X24"/>
    <mergeCell ref="AG22:AG24"/>
    <mergeCell ref="AH22:AH24"/>
    <mergeCell ref="AI22:AI24"/>
    <mergeCell ref="AE14:AG14"/>
    <mergeCell ref="AH14:AJ14"/>
    <mergeCell ref="AE15:AE17"/>
    <mergeCell ref="AG15:AG17"/>
    <mergeCell ref="AH15:AH17"/>
    <mergeCell ref="AJ15:AJ17"/>
    <mergeCell ref="N16:N17"/>
    <mergeCell ref="R16:R17"/>
    <mergeCell ref="S16:S17"/>
    <mergeCell ref="T16:T17"/>
    <mergeCell ref="AA16:AA17"/>
    <mergeCell ref="AB16:AB17"/>
    <mergeCell ref="AC16:AC17"/>
    <mergeCell ref="AD16:AD17"/>
    <mergeCell ref="U16:U17"/>
    <mergeCell ref="V16:V17"/>
    <mergeCell ref="W16:W17"/>
    <mergeCell ref="X16:X17"/>
    <mergeCell ref="Y16:Y17"/>
    <mergeCell ref="Z16:Z17"/>
    <mergeCell ref="I14:J15"/>
    <mergeCell ref="K14:L15"/>
    <mergeCell ref="M14:N15"/>
    <mergeCell ref="O14:P15"/>
    <mergeCell ref="Q14:R15"/>
    <mergeCell ref="H16:H17"/>
    <mergeCell ref="Y14:Z15"/>
    <mergeCell ref="AA14:AB15"/>
    <mergeCell ref="AC14:AD15"/>
    <mergeCell ref="I16:I17"/>
    <mergeCell ref="J16:J17"/>
    <mergeCell ref="K16:K17"/>
    <mergeCell ref="L16:L17"/>
    <mergeCell ref="M16:M17"/>
    <mergeCell ref="O22:O24"/>
    <mergeCell ref="A2:BH2"/>
    <mergeCell ref="A3:BH3"/>
    <mergeCell ref="A4:BH4"/>
    <mergeCell ref="AK14:AM14"/>
    <mergeCell ref="A13:AD13"/>
    <mergeCell ref="AE13:AJ13"/>
    <mergeCell ref="AK13:AM13"/>
    <mergeCell ref="S14:T15"/>
    <mergeCell ref="U14:V15"/>
    <mergeCell ref="W14:X15"/>
    <mergeCell ref="A14:B15"/>
    <mergeCell ref="C14:D15"/>
    <mergeCell ref="E14:F15"/>
    <mergeCell ref="G14:H15"/>
    <mergeCell ref="AK15:AK17"/>
    <mergeCell ref="AM15:AM17"/>
    <mergeCell ref="A16:A17"/>
    <mergeCell ref="B16:B17"/>
    <mergeCell ref="C16:C17"/>
    <mergeCell ref="D16:D17"/>
    <mergeCell ref="E16:E17"/>
    <mergeCell ref="F16:F17"/>
    <mergeCell ref="G16:G17"/>
    <mergeCell ref="AJ21:BJ21"/>
    <mergeCell ref="G28:AG28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P22:P24"/>
    <mergeCell ref="Q22:Q24"/>
    <mergeCell ref="A21:AC21"/>
    <mergeCell ref="AD21:AF21"/>
    <mergeCell ref="AG21:AI21"/>
    <mergeCell ref="R22:R24"/>
    <mergeCell ref="S22:S24"/>
    <mergeCell ref="T22:T24"/>
    <mergeCell ref="U22:U24"/>
    <mergeCell ref="J22:J24"/>
    <mergeCell ref="K22:K24"/>
    <mergeCell ref="L22:L24"/>
    <mergeCell ref="M22:M24"/>
  </mergeCells>
  <pageMargins left="0.22" right="0.125" top="0.15" bottom="0.2" header="0.11" footer="0.11"/>
  <pageSetup paperSize="9" scale="60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BJ45"/>
  <sheetViews>
    <sheetView topLeftCell="A19" zoomScale="70" zoomScaleNormal="70" workbookViewId="0">
      <selection activeCell="A39" sqref="A39"/>
    </sheetView>
  </sheetViews>
  <sheetFormatPr defaultRowHeight="21.75"/>
  <cols>
    <col min="1" max="1" width="4.140625" customWidth="1"/>
    <col min="2" max="2" width="4" customWidth="1"/>
    <col min="3" max="3" width="5" customWidth="1"/>
    <col min="4" max="4" width="4.140625" customWidth="1"/>
    <col min="5" max="5" width="5" customWidth="1"/>
    <col min="6" max="6" width="4.42578125" customWidth="1"/>
    <col min="7" max="7" width="4.140625" customWidth="1"/>
    <col min="8" max="8" width="4" customWidth="1"/>
    <col min="9" max="9" width="5" customWidth="1"/>
    <col min="10" max="10" width="4.28515625" customWidth="1"/>
    <col min="11" max="11" width="5" customWidth="1"/>
    <col min="12" max="13" width="4.4257812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42578125" customWidth="1"/>
    <col min="19" max="19" width="5" customWidth="1"/>
    <col min="20" max="20" width="4.425781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5" customWidth="1"/>
    <col min="26" max="26" width="3.85546875" customWidth="1"/>
    <col min="27" max="27" width="4" customWidth="1"/>
    <col min="28" max="28" width="4.7109375" customWidth="1"/>
    <col min="29" max="30" width="5" customWidth="1"/>
    <col min="31" max="31" width="4.85546875" customWidth="1"/>
    <col min="32" max="33" width="5" customWidth="1"/>
    <col min="34" max="34" width="5.28515625" customWidth="1"/>
    <col min="35" max="36" width="5" customWidth="1"/>
    <col min="37" max="37" width="4" customWidth="1"/>
    <col min="38" max="46" width="4.7109375" customWidth="1"/>
    <col min="47" max="48" width="2.7109375" customWidth="1"/>
    <col min="49" max="60" width="3" customWidth="1"/>
    <col min="61" max="61" width="3.42578125" customWidth="1"/>
    <col min="62" max="62" width="3.85546875" customWidth="1"/>
  </cols>
  <sheetData>
    <row r="2" spans="1:62" ht="51.75">
      <c r="A2" s="223" t="s">
        <v>207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J2" s="154" t="s">
        <v>219</v>
      </c>
    </row>
    <row r="3" spans="1:62" ht="39.75">
      <c r="A3" s="189" t="s">
        <v>137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</row>
    <row r="4" spans="1:62" ht="39.75">
      <c r="A4" s="189" t="s">
        <v>238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</row>
    <row r="5" spans="1:62" ht="13.5" customHeight="1"/>
    <row r="6" spans="1:62" s="93" customFormat="1" ht="30.75">
      <c r="A6" s="92" t="s">
        <v>208</v>
      </c>
    </row>
    <row r="7" spans="1:62" s="93" customFormat="1" ht="30.75">
      <c r="A7" s="93" t="s">
        <v>218</v>
      </c>
    </row>
    <row r="8" spans="1:62" s="93" customFormat="1" ht="30.75">
      <c r="A8" s="93" t="s">
        <v>179</v>
      </c>
    </row>
    <row r="9" spans="1:62" s="93" customFormat="1" ht="30.75">
      <c r="A9" s="93" t="s">
        <v>68</v>
      </c>
    </row>
    <row r="10" spans="1:62" s="93" customFormat="1" ht="30.75">
      <c r="A10" s="93" t="s">
        <v>70</v>
      </c>
    </row>
    <row r="11" spans="1:62" s="93" customFormat="1" ht="30.75">
      <c r="A11" s="93" t="s">
        <v>71</v>
      </c>
    </row>
    <row r="12" spans="1:62" s="93" customFormat="1" ht="30.75">
      <c r="A12" s="93" t="s">
        <v>69</v>
      </c>
    </row>
    <row r="13" spans="1:62" s="83" customFormat="1" ht="26.25">
      <c r="A13" s="186" t="s">
        <v>0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8"/>
      <c r="AE13" s="186" t="s">
        <v>8</v>
      </c>
      <c r="AF13" s="187"/>
      <c r="AG13" s="187"/>
      <c r="AH13" s="187"/>
      <c r="AI13" s="187"/>
      <c r="AJ13" s="188"/>
      <c r="AK13" s="193" t="s">
        <v>160</v>
      </c>
      <c r="AL13" s="194"/>
      <c r="AM13" s="194"/>
      <c r="AN13" s="99" t="s">
        <v>154</v>
      </c>
      <c r="AO13" s="150"/>
      <c r="AP13" s="147" t="s">
        <v>5</v>
      </c>
      <c r="AQ13" s="147" t="s">
        <v>5</v>
      </c>
      <c r="AR13" s="147" t="s">
        <v>163</v>
      </c>
      <c r="AS13" s="150" t="s">
        <v>11</v>
      </c>
      <c r="AT13" s="99" t="s">
        <v>154</v>
      </c>
    </row>
    <row r="14" spans="1:62" s="83" customFormat="1" ht="26.25">
      <c r="A14" s="193" t="s">
        <v>72</v>
      </c>
      <c r="B14" s="195"/>
      <c r="C14" s="193" t="s">
        <v>73</v>
      </c>
      <c r="D14" s="195"/>
      <c r="E14" s="193" t="s">
        <v>74</v>
      </c>
      <c r="F14" s="195"/>
      <c r="G14" s="193" t="s">
        <v>75</v>
      </c>
      <c r="H14" s="195"/>
      <c r="I14" s="193" t="s">
        <v>76</v>
      </c>
      <c r="J14" s="195"/>
      <c r="K14" s="193" t="s">
        <v>77</v>
      </c>
      <c r="L14" s="195"/>
      <c r="M14" s="193" t="s">
        <v>78</v>
      </c>
      <c r="N14" s="195"/>
      <c r="O14" s="193" t="s">
        <v>79</v>
      </c>
      <c r="P14" s="195"/>
      <c r="Q14" s="193" t="s">
        <v>19</v>
      </c>
      <c r="R14" s="195"/>
      <c r="S14" s="193" t="s">
        <v>20</v>
      </c>
      <c r="T14" s="195"/>
      <c r="U14" s="193" t="s">
        <v>21</v>
      </c>
      <c r="V14" s="195"/>
      <c r="W14" s="193" t="s">
        <v>22</v>
      </c>
      <c r="X14" s="195"/>
      <c r="Y14" s="193" t="s">
        <v>23</v>
      </c>
      <c r="Z14" s="195"/>
      <c r="AA14" s="193" t="s">
        <v>24</v>
      </c>
      <c r="AB14" s="195"/>
      <c r="AC14" s="193" t="s">
        <v>3</v>
      </c>
      <c r="AD14" s="195"/>
      <c r="AE14" s="186" t="s">
        <v>9</v>
      </c>
      <c r="AF14" s="187"/>
      <c r="AG14" s="188"/>
      <c r="AH14" s="186" t="s">
        <v>62</v>
      </c>
      <c r="AI14" s="187"/>
      <c r="AJ14" s="188"/>
      <c r="AK14" s="190" t="s">
        <v>7</v>
      </c>
      <c r="AL14" s="191"/>
      <c r="AM14" s="191"/>
      <c r="AN14" s="100" t="s">
        <v>17</v>
      </c>
      <c r="AO14" s="96" t="s">
        <v>5</v>
      </c>
      <c r="AP14" s="149" t="s">
        <v>13</v>
      </c>
      <c r="AQ14" s="149" t="s">
        <v>15</v>
      </c>
      <c r="AR14" s="149" t="s">
        <v>164</v>
      </c>
      <c r="AS14" s="94" t="s">
        <v>16</v>
      </c>
      <c r="AT14" s="100" t="s">
        <v>17</v>
      </c>
    </row>
    <row r="15" spans="1:62" s="83" customFormat="1" ht="26.25">
      <c r="A15" s="196"/>
      <c r="B15" s="197"/>
      <c r="C15" s="196"/>
      <c r="D15" s="197"/>
      <c r="E15" s="196"/>
      <c r="F15" s="197"/>
      <c r="G15" s="196"/>
      <c r="H15" s="197"/>
      <c r="I15" s="196"/>
      <c r="J15" s="197"/>
      <c r="K15" s="196"/>
      <c r="L15" s="197"/>
      <c r="M15" s="196"/>
      <c r="N15" s="197"/>
      <c r="O15" s="196"/>
      <c r="P15" s="197"/>
      <c r="Q15" s="196"/>
      <c r="R15" s="197"/>
      <c r="S15" s="196"/>
      <c r="T15" s="197"/>
      <c r="U15" s="196"/>
      <c r="V15" s="197"/>
      <c r="W15" s="196"/>
      <c r="X15" s="197"/>
      <c r="Y15" s="196"/>
      <c r="Z15" s="197"/>
      <c r="AA15" s="196"/>
      <c r="AB15" s="197"/>
      <c r="AC15" s="196"/>
      <c r="AD15" s="197"/>
      <c r="AE15" s="198" t="s">
        <v>4</v>
      </c>
      <c r="AF15" s="95" t="s">
        <v>5</v>
      </c>
      <c r="AG15" s="198" t="s">
        <v>3</v>
      </c>
      <c r="AH15" s="198" t="s">
        <v>4</v>
      </c>
      <c r="AI15" s="95" t="s">
        <v>5</v>
      </c>
      <c r="AJ15" s="198" t="s">
        <v>3</v>
      </c>
      <c r="AK15" s="198" t="s">
        <v>4</v>
      </c>
      <c r="AL15" s="95" t="s">
        <v>5</v>
      </c>
      <c r="AM15" s="193" t="s">
        <v>3</v>
      </c>
      <c r="AN15" s="149" t="s">
        <v>158</v>
      </c>
      <c r="AO15" s="96" t="s">
        <v>155</v>
      </c>
      <c r="AP15" s="149" t="s">
        <v>14</v>
      </c>
      <c r="AQ15" s="149" t="s">
        <v>14</v>
      </c>
      <c r="AR15" s="149" t="s">
        <v>165</v>
      </c>
      <c r="AS15" s="96" t="s">
        <v>17</v>
      </c>
      <c r="AT15" s="96" t="s">
        <v>18</v>
      </c>
    </row>
    <row r="16" spans="1:62" s="83" customFormat="1" ht="26.25">
      <c r="A16" s="198" t="s">
        <v>1</v>
      </c>
      <c r="B16" s="198" t="s">
        <v>2</v>
      </c>
      <c r="C16" s="198" t="s">
        <v>1</v>
      </c>
      <c r="D16" s="198" t="s">
        <v>2</v>
      </c>
      <c r="E16" s="198" t="s">
        <v>1</v>
      </c>
      <c r="F16" s="198" t="s">
        <v>2</v>
      </c>
      <c r="G16" s="198" t="s">
        <v>1</v>
      </c>
      <c r="H16" s="198" t="s">
        <v>2</v>
      </c>
      <c r="I16" s="198" t="s">
        <v>1</v>
      </c>
      <c r="J16" s="198" t="s">
        <v>2</v>
      </c>
      <c r="K16" s="198" t="s">
        <v>1</v>
      </c>
      <c r="L16" s="198" t="s">
        <v>2</v>
      </c>
      <c r="M16" s="198" t="s">
        <v>1</v>
      </c>
      <c r="N16" s="198" t="s">
        <v>2</v>
      </c>
      <c r="O16" s="198" t="s">
        <v>1</v>
      </c>
      <c r="P16" s="198" t="s">
        <v>2</v>
      </c>
      <c r="Q16" s="198" t="s">
        <v>1</v>
      </c>
      <c r="R16" s="198" t="s">
        <v>2</v>
      </c>
      <c r="S16" s="198" t="s">
        <v>1</v>
      </c>
      <c r="T16" s="198" t="s">
        <v>2</v>
      </c>
      <c r="U16" s="198" t="s">
        <v>1</v>
      </c>
      <c r="V16" s="198" t="s">
        <v>2</v>
      </c>
      <c r="W16" s="198" t="s">
        <v>1</v>
      </c>
      <c r="X16" s="198" t="s">
        <v>2</v>
      </c>
      <c r="Y16" s="198" t="s">
        <v>1</v>
      </c>
      <c r="Z16" s="198" t="s">
        <v>2</v>
      </c>
      <c r="AA16" s="198" t="s">
        <v>1</v>
      </c>
      <c r="AB16" s="198" t="s">
        <v>2</v>
      </c>
      <c r="AC16" s="198" t="s">
        <v>1</v>
      </c>
      <c r="AD16" s="198" t="s">
        <v>2</v>
      </c>
      <c r="AE16" s="199"/>
      <c r="AF16" s="149" t="s">
        <v>161</v>
      </c>
      <c r="AG16" s="199"/>
      <c r="AH16" s="199"/>
      <c r="AI16" s="149" t="s">
        <v>161</v>
      </c>
      <c r="AJ16" s="199"/>
      <c r="AK16" s="199"/>
      <c r="AL16" s="149" t="s">
        <v>161</v>
      </c>
      <c r="AM16" s="212"/>
      <c r="AN16" s="149" t="s">
        <v>159</v>
      </c>
      <c r="AO16" s="96" t="s">
        <v>209</v>
      </c>
      <c r="AP16" s="149" t="s">
        <v>156</v>
      </c>
      <c r="AQ16" s="149" t="s">
        <v>156</v>
      </c>
      <c r="AR16" s="149" t="s">
        <v>5</v>
      </c>
      <c r="AS16" s="96" t="s">
        <v>18</v>
      </c>
      <c r="AT16" s="149" t="s">
        <v>158</v>
      </c>
    </row>
    <row r="17" spans="1:62" s="83" customFormat="1" ht="26.25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148" t="s">
        <v>162</v>
      </c>
      <c r="AG17" s="200"/>
      <c r="AH17" s="200"/>
      <c r="AI17" s="148" t="s">
        <v>162</v>
      </c>
      <c r="AJ17" s="200"/>
      <c r="AK17" s="200"/>
      <c r="AL17" s="148" t="s">
        <v>162</v>
      </c>
      <c r="AM17" s="196"/>
      <c r="AN17" s="101"/>
      <c r="AO17" s="151"/>
      <c r="AP17" s="148" t="s">
        <v>157</v>
      </c>
      <c r="AQ17" s="148" t="s">
        <v>157</v>
      </c>
      <c r="AR17" s="97" t="s">
        <v>6</v>
      </c>
      <c r="AS17" s="97"/>
      <c r="AT17" s="149" t="s">
        <v>159</v>
      </c>
    </row>
    <row r="18" spans="1:62" s="88" customFormat="1" ht="31.5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98"/>
      <c r="AO18" s="86"/>
      <c r="AP18" s="86"/>
      <c r="AQ18" s="86"/>
      <c r="AR18" s="86"/>
      <c r="AS18" s="86"/>
      <c r="AT18" s="87"/>
    </row>
    <row r="19" spans="1:62" s="84" customFormat="1" ht="12" customHeight="1"/>
    <row r="20" spans="1:62" s="83" customFormat="1" ht="26.25">
      <c r="A20" s="83" t="s">
        <v>234</v>
      </c>
    </row>
    <row r="21" spans="1:62" s="83" customFormat="1" ht="26.25">
      <c r="A21" s="180" t="s">
        <v>233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2"/>
      <c r="AD21" s="186" t="s">
        <v>166</v>
      </c>
      <c r="AE21" s="187"/>
      <c r="AF21" s="188"/>
      <c r="AG21" s="186" t="s">
        <v>63</v>
      </c>
      <c r="AH21" s="187"/>
      <c r="AI21" s="188"/>
      <c r="AJ21" s="217" t="s">
        <v>153</v>
      </c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9"/>
    </row>
    <row r="22" spans="1:62" s="84" customFormat="1" ht="28.5" customHeight="1">
      <c r="A22" s="211" t="s">
        <v>4</v>
      </c>
      <c r="B22" s="211" t="s">
        <v>139</v>
      </c>
      <c r="C22" s="211" t="s">
        <v>12</v>
      </c>
      <c r="D22" s="211" t="s">
        <v>64</v>
      </c>
      <c r="E22" s="211" t="s">
        <v>65</v>
      </c>
      <c r="F22" s="211" t="s">
        <v>181</v>
      </c>
      <c r="G22" s="211" t="s">
        <v>141</v>
      </c>
      <c r="H22" s="211" t="s">
        <v>142</v>
      </c>
      <c r="I22" s="211" t="s">
        <v>143</v>
      </c>
      <c r="J22" s="211" t="s">
        <v>144</v>
      </c>
      <c r="K22" s="211" t="s">
        <v>66</v>
      </c>
      <c r="L22" s="211" t="s">
        <v>67</v>
      </c>
      <c r="M22" s="211" t="s">
        <v>145</v>
      </c>
      <c r="N22" s="211" t="s">
        <v>146</v>
      </c>
      <c r="O22" s="211" t="s">
        <v>147</v>
      </c>
      <c r="P22" s="211" t="s">
        <v>148</v>
      </c>
      <c r="Q22" s="211" t="s">
        <v>149</v>
      </c>
      <c r="R22" s="211" t="s">
        <v>150</v>
      </c>
      <c r="S22" s="211" t="s">
        <v>151</v>
      </c>
      <c r="T22" s="177" t="s">
        <v>180</v>
      </c>
      <c r="U22" s="211" t="s">
        <v>152</v>
      </c>
      <c r="V22" s="211" t="s">
        <v>184</v>
      </c>
      <c r="W22" s="211" t="s">
        <v>185</v>
      </c>
      <c r="X22" s="211" t="s">
        <v>182</v>
      </c>
      <c r="Y22" s="211" t="s">
        <v>183</v>
      </c>
      <c r="Z22" s="211" t="s">
        <v>187</v>
      </c>
      <c r="AA22" s="213" t="s">
        <v>213</v>
      </c>
      <c r="AB22" s="213" t="s">
        <v>216</v>
      </c>
      <c r="AC22" s="201" t="s">
        <v>10</v>
      </c>
      <c r="AD22" s="214" t="s">
        <v>4</v>
      </c>
      <c r="AE22" s="214" t="s">
        <v>6</v>
      </c>
      <c r="AF22" s="214" t="s">
        <v>3</v>
      </c>
      <c r="AG22" s="214" t="s">
        <v>4</v>
      </c>
      <c r="AH22" s="214" t="s">
        <v>6</v>
      </c>
      <c r="AI22" s="214" t="s">
        <v>3</v>
      </c>
      <c r="AJ22" s="211" t="s">
        <v>4</v>
      </c>
      <c r="AK22" s="211" t="s">
        <v>139</v>
      </c>
      <c r="AL22" s="211" t="s">
        <v>12</v>
      </c>
      <c r="AM22" s="211" t="s">
        <v>64</v>
      </c>
      <c r="AN22" s="211" t="s">
        <v>65</v>
      </c>
      <c r="AO22" s="211" t="s">
        <v>181</v>
      </c>
      <c r="AP22" s="211" t="s">
        <v>141</v>
      </c>
      <c r="AQ22" s="211" t="s">
        <v>142</v>
      </c>
      <c r="AR22" s="211" t="s">
        <v>143</v>
      </c>
      <c r="AS22" s="211" t="s">
        <v>144</v>
      </c>
      <c r="AT22" s="211" t="s">
        <v>66</v>
      </c>
      <c r="AU22" s="211" t="s">
        <v>67</v>
      </c>
      <c r="AV22" s="211" t="s">
        <v>145</v>
      </c>
      <c r="AW22" s="211" t="s">
        <v>146</v>
      </c>
      <c r="AX22" s="211" t="s">
        <v>147</v>
      </c>
      <c r="AY22" s="211" t="s">
        <v>148</v>
      </c>
      <c r="AZ22" s="211" t="s">
        <v>149</v>
      </c>
      <c r="BA22" s="211" t="s">
        <v>150</v>
      </c>
      <c r="BB22" s="211" t="s">
        <v>151</v>
      </c>
      <c r="BC22" s="177" t="s">
        <v>180</v>
      </c>
      <c r="BD22" s="211" t="s">
        <v>152</v>
      </c>
      <c r="BE22" s="211" t="s">
        <v>184</v>
      </c>
      <c r="BF22" s="211" t="s">
        <v>185</v>
      </c>
      <c r="BG22" s="211" t="s">
        <v>182</v>
      </c>
      <c r="BH22" s="211" t="s">
        <v>183</v>
      </c>
      <c r="BI22" s="211" t="s">
        <v>187</v>
      </c>
      <c r="BJ22" s="201" t="s">
        <v>10</v>
      </c>
    </row>
    <row r="23" spans="1:62" s="84" customFormat="1" ht="30" customHeight="1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178"/>
      <c r="U23" s="211"/>
      <c r="V23" s="211"/>
      <c r="W23" s="211"/>
      <c r="X23" s="211"/>
      <c r="Y23" s="211"/>
      <c r="Z23" s="211"/>
      <c r="AA23" s="213"/>
      <c r="AB23" s="213"/>
      <c r="AC23" s="201"/>
      <c r="AD23" s="214"/>
      <c r="AE23" s="214"/>
      <c r="AF23" s="214"/>
      <c r="AG23" s="214"/>
      <c r="AH23" s="214"/>
      <c r="AI23" s="214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178"/>
      <c r="BD23" s="211"/>
      <c r="BE23" s="211"/>
      <c r="BF23" s="211"/>
      <c r="BG23" s="211"/>
      <c r="BH23" s="211"/>
      <c r="BI23" s="211"/>
      <c r="BJ23" s="201"/>
    </row>
    <row r="24" spans="1:62" s="84" customFormat="1" ht="64.5" customHeight="1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179"/>
      <c r="U24" s="211"/>
      <c r="V24" s="211"/>
      <c r="W24" s="211"/>
      <c r="X24" s="211"/>
      <c r="Y24" s="211"/>
      <c r="Z24" s="211"/>
      <c r="AA24" s="213"/>
      <c r="AB24" s="213"/>
      <c r="AC24" s="201"/>
      <c r="AD24" s="214"/>
      <c r="AE24" s="214"/>
      <c r="AF24" s="214"/>
      <c r="AG24" s="214"/>
      <c r="AH24" s="214"/>
      <c r="AI24" s="214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179"/>
      <c r="BD24" s="211"/>
      <c r="BE24" s="211"/>
      <c r="BF24" s="211"/>
      <c r="BG24" s="211"/>
      <c r="BH24" s="211"/>
      <c r="BI24" s="211"/>
      <c r="BJ24" s="201"/>
    </row>
    <row r="25" spans="1:62" s="88" customFormat="1" ht="30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152"/>
      <c r="AB25" s="152"/>
      <c r="AC25" s="122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122"/>
    </row>
    <row r="26" spans="1:62" s="88" customFormat="1" ht="18.75" customHeight="1">
      <c r="K26" s="89"/>
      <c r="L26" s="90"/>
      <c r="X26" s="84"/>
      <c r="AB26" s="90"/>
      <c r="AC26" s="91"/>
      <c r="AD26" s="90"/>
      <c r="AE26" s="90"/>
    </row>
    <row r="27" spans="1:62" s="88" customFormat="1" ht="26.25" customHeight="1">
      <c r="A27" s="105"/>
      <c r="B27" s="144" t="s">
        <v>5</v>
      </c>
      <c r="C27" s="106" t="s">
        <v>5</v>
      </c>
      <c r="D27" s="144" t="s">
        <v>163</v>
      </c>
      <c r="E27" s="107" t="s">
        <v>11</v>
      </c>
      <c r="F27" s="113" t="s">
        <v>154</v>
      </c>
      <c r="G27" s="220" t="s">
        <v>80</v>
      </c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2"/>
    </row>
    <row r="28" spans="1:62" s="88" customFormat="1" ht="27" customHeight="1">
      <c r="A28" s="108" t="s">
        <v>5</v>
      </c>
      <c r="B28" s="145" t="s">
        <v>13</v>
      </c>
      <c r="C28" s="85" t="s">
        <v>15</v>
      </c>
      <c r="D28" s="145" t="s">
        <v>164</v>
      </c>
      <c r="E28" s="104" t="s">
        <v>16</v>
      </c>
      <c r="F28" s="145" t="s">
        <v>17</v>
      </c>
      <c r="G28" s="215" t="s">
        <v>4</v>
      </c>
      <c r="H28" s="211" t="s">
        <v>139</v>
      </c>
      <c r="I28" s="211" t="s">
        <v>12</v>
      </c>
      <c r="J28" s="211" t="s">
        <v>64</v>
      </c>
      <c r="K28" s="211" t="s">
        <v>65</v>
      </c>
      <c r="L28" s="211" t="s">
        <v>181</v>
      </c>
      <c r="M28" s="211" t="s">
        <v>141</v>
      </c>
      <c r="N28" s="211" t="s">
        <v>142</v>
      </c>
      <c r="O28" s="211" t="s">
        <v>143</v>
      </c>
      <c r="P28" s="211" t="s">
        <v>144</v>
      </c>
      <c r="Q28" s="211" t="s">
        <v>66</v>
      </c>
      <c r="R28" s="211" t="s">
        <v>67</v>
      </c>
      <c r="S28" s="211" t="s">
        <v>145</v>
      </c>
      <c r="T28" s="211" t="s">
        <v>146</v>
      </c>
      <c r="U28" s="211" t="s">
        <v>147</v>
      </c>
      <c r="V28" s="211" t="s">
        <v>148</v>
      </c>
      <c r="W28" s="211" t="s">
        <v>149</v>
      </c>
      <c r="X28" s="211" t="s">
        <v>150</v>
      </c>
      <c r="Y28" s="211" t="s">
        <v>151</v>
      </c>
      <c r="Z28" s="177" t="s">
        <v>180</v>
      </c>
      <c r="AA28" s="177" t="s">
        <v>152</v>
      </c>
      <c r="AB28" s="177" t="s">
        <v>184</v>
      </c>
      <c r="AC28" s="177" t="s">
        <v>185</v>
      </c>
      <c r="AD28" s="177" t="s">
        <v>182</v>
      </c>
      <c r="AE28" s="177" t="s">
        <v>183</v>
      </c>
      <c r="AF28" s="177" t="s">
        <v>187</v>
      </c>
      <c r="AG28" s="216" t="s">
        <v>10</v>
      </c>
    </row>
    <row r="29" spans="1:62" s="88" customFormat="1" ht="32.25" customHeight="1">
      <c r="A29" s="108" t="s">
        <v>155</v>
      </c>
      <c r="B29" s="145" t="s">
        <v>14</v>
      </c>
      <c r="C29" s="85" t="s">
        <v>14</v>
      </c>
      <c r="D29" s="145" t="s">
        <v>165</v>
      </c>
      <c r="E29" s="103" t="s">
        <v>17</v>
      </c>
      <c r="F29" s="145" t="s">
        <v>18</v>
      </c>
      <c r="G29" s="215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178"/>
      <c r="AA29" s="178"/>
      <c r="AB29" s="178"/>
      <c r="AC29" s="178"/>
      <c r="AD29" s="178"/>
      <c r="AE29" s="178"/>
      <c r="AF29" s="178"/>
      <c r="AG29" s="216"/>
    </row>
    <row r="30" spans="1:62" s="88" customFormat="1" ht="27" customHeight="1">
      <c r="A30" s="108" t="s">
        <v>209</v>
      </c>
      <c r="B30" s="112" t="s">
        <v>156</v>
      </c>
      <c r="C30" s="90" t="s">
        <v>156</v>
      </c>
      <c r="D30" s="145" t="s">
        <v>5</v>
      </c>
      <c r="E30" s="103" t="s">
        <v>18</v>
      </c>
      <c r="F30" s="145" t="s">
        <v>158</v>
      </c>
      <c r="G30" s="215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178"/>
      <c r="AA30" s="178"/>
      <c r="AB30" s="178"/>
      <c r="AC30" s="178"/>
      <c r="AD30" s="178"/>
      <c r="AE30" s="178"/>
      <c r="AF30" s="178"/>
      <c r="AG30" s="216"/>
    </row>
    <row r="31" spans="1:62" s="88" customFormat="1" ht="44.25" customHeight="1">
      <c r="A31" s="109"/>
      <c r="B31" s="146" t="s">
        <v>157</v>
      </c>
      <c r="C31" s="110" t="s">
        <v>157</v>
      </c>
      <c r="D31" s="146" t="s">
        <v>6</v>
      </c>
      <c r="E31" s="111"/>
      <c r="F31" s="146" t="s">
        <v>159</v>
      </c>
      <c r="G31" s="215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179"/>
      <c r="AA31" s="179"/>
      <c r="AB31" s="179"/>
      <c r="AC31" s="179"/>
      <c r="AD31" s="179"/>
      <c r="AE31" s="179"/>
      <c r="AF31" s="179"/>
      <c r="AG31" s="216"/>
    </row>
    <row r="32" spans="1:62" s="88" customFormat="1" ht="27" customHeight="1">
      <c r="A32" s="102"/>
      <c r="B32" s="102"/>
      <c r="C32" s="102"/>
      <c r="D32" s="102"/>
      <c r="E32" s="102"/>
      <c r="F32" s="98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122"/>
    </row>
    <row r="33" spans="1:31" s="88" customFormat="1" ht="12.75" customHeight="1">
      <c r="K33" s="89"/>
      <c r="L33" s="90"/>
      <c r="X33" s="84"/>
      <c r="AB33" s="90"/>
      <c r="AC33" s="91"/>
      <c r="AD33" s="90"/>
      <c r="AE33" s="90"/>
    </row>
    <row r="34" spans="1:31" s="23" customFormat="1" ht="21.75" customHeight="1">
      <c r="K34" s="27"/>
      <c r="L34" s="28"/>
      <c r="X34"/>
      <c r="AB34" s="28"/>
      <c r="AC34" s="29"/>
      <c r="AD34" s="28"/>
      <c r="AE34" s="28"/>
    </row>
    <row r="35" spans="1:31" ht="29.25">
      <c r="A35" s="92" t="s">
        <v>173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</row>
    <row r="36" spans="1:31" ht="29.25">
      <c r="A36" s="92"/>
      <c r="B36" s="92"/>
      <c r="C36" s="92"/>
      <c r="D36" s="92" t="s">
        <v>214</v>
      </c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</row>
    <row r="37" spans="1:31" ht="29.25">
      <c r="A37" s="92"/>
      <c r="D37" s="92" t="s">
        <v>167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31" ht="30.75" customHeight="1">
      <c r="A38" s="92"/>
      <c r="C38" s="92"/>
      <c r="D38" s="92" t="s">
        <v>168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31" ht="29.25">
      <c r="A39" s="92"/>
      <c r="C39" s="92"/>
      <c r="D39" s="92" t="s">
        <v>169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31" ht="18.75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31">
      <c r="D41" s="20"/>
    </row>
    <row r="42" spans="1:31" ht="34.5">
      <c r="D42" s="92" t="s">
        <v>239</v>
      </c>
      <c r="G42" s="22"/>
      <c r="H42" s="22"/>
      <c r="I42" s="22"/>
      <c r="J42" s="22"/>
      <c r="K42" s="22"/>
      <c r="L42" s="22"/>
      <c r="M42" s="22"/>
      <c r="N42" s="22"/>
      <c r="O42" s="22"/>
    </row>
    <row r="43" spans="1:31" s="167" customFormat="1" ht="51.75">
      <c r="A43" s="166" t="s">
        <v>170</v>
      </c>
      <c r="D43" s="92" t="s">
        <v>240</v>
      </c>
    </row>
    <row r="44" spans="1:31" s="167" customFormat="1" ht="51.75">
      <c r="C44" s="166" t="s">
        <v>186</v>
      </c>
    </row>
    <row r="45" spans="1:31" s="167" customFormat="1" ht="57" customHeight="1">
      <c r="A45" s="166" t="s">
        <v>171</v>
      </c>
      <c r="H45" s="168"/>
    </row>
  </sheetData>
  <mergeCells count="154">
    <mergeCell ref="AK14:AM14"/>
    <mergeCell ref="C14:D15"/>
    <mergeCell ref="E14:F15"/>
    <mergeCell ref="I16:I17"/>
    <mergeCell ref="J16:J17"/>
    <mergeCell ref="K14:L15"/>
    <mergeCell ref="M14:N15"/>
    <mergeCell ref="O14:P15"/>
    <mergeCell ref="Q14:R15"/>
    <mergeCell ref="S14:T15"/>
    <mergeCell ref="AA16:AA17"/>
    <mergeCell ref="AB16:AB17"/>
    <mergeCell ref="A2:BD2"/>
    <mergeCell ref="A3:BD3"/>
    <mergeCell ref="A4:BD4"/>
    <mergeCell ref="AE15:AE17"/>
    <mergeCell ref="AG15:AG17"/>
    <mergeCell ref="AH15:AH17"/>
    <mergeCell ref="AJ15:AJ17"/>
    <mergeCell ref="AK15:AK17"/>
    <mergeCell ref="AM15:AM17"/>
    <mergeCell ref="AK13:AM13"/>
    <mergeCell ref="D16:D17"/>
    <mergeCell ref="G14:H15"/>
    <mergeCell ref="I14:J15"/>
    <mergeCell ref="E16:E17"/>
    <mergeCell ref="F16:F17"/>
    <mergeCell ref="G16:G17"/>
    <mergeCell ref="S16:S17"/>
    <mergeCell ref="T16:T17"/>
    <mergeCell ref="Y16:Y17"/>
    <mergeCell ref="Z16:Z17"/>
    <mergeCell ref="Q16:Q17"/>
    <mergeCell ref="AD16:AD17"/>
    <mergeCell ref="W14:X15"/>
    <mergeCell ref="Y14:Z15"/>
    <mergeCell ref="BJ22:BJ24"/>
    <mergeCell ref="S28:S31"/>
    <mergeCell ref="T28:T31"/>
    <mergeCell ref="U28:U31"/>
    <mergeCell ref="V28:V31"/>
    <mergeCell ref="AB28:AB31"/>
    <mergeCell ref="AE28:AE31"/>
    <mergeCell ref="AF28:AF31"/>
    <mergeCell ref="AG28:AG31"/>
    <mergeCell ref="AV22:AV24"/>
    <mergeCell ref="BB22:BB24"/>
    <mergeCell ref="BC22:BC24"/>
    <mergeCell ref="BD22:BD24"/>
    <mergeCell ref="BG22:BG24"/>
    <mergeCell ref="BH22:BH24"/>
    <mergeCell ref="BI22:BI24"/>
    <mergeCell ref="AU22:AU24"/>
    <mergeCell ref="AP22:AP24"/>
    <mergeCell ref="AQ22:AQ24"/>
    <mergeCell ref="AR22:AR24"/>
    <mergeCell ref="AS22:AS24"/>
    <mergeCell ref="AA28:AA31"/>
    <mergeCell ref="Z28:Z31"/>
    <mergeCell ref="W28:W31"/>
    <mergeCell ref="BA22:BA24"/>
    <mergeCell ref="AW22:AW24"/>
    <mergeCell ref="AX22:AX24"/>
    <mergeCell ref="AY22:AY24"/>
    <mergeCell ref="AZ22:AZ24"/>
    <mergeCell ref="AA22:AA24"/>
    <mergeCell ref="AB22:AB24"/>
    <mergeCell ref="T22:T24"/>
    <mergeCell ref="Z22:Z24"/>
    <mergeCell ref="AN22:AN24"/>
    <mergeCell ref="AO22:AO24"/>
    <mergeCell ref="AE22:AE24"/>
    <mergeCell ref="AF22:AF24"/>
    <mergeCell ref="AG22:AG24"/>
    <mergeCell ref="AT22:AT24"/>
    <mergeCell ref="M28:M31"/>
    <mergeCell ref="O16:O17"/>
    <mergeCell ref="P16:P17"/>
    <mergeCell ref="K16:K17"/>
    <mergeCell ref="L16:L17"/>
    <mergeCell ref="M16:M17"/>
    <mergeCell ref="N16:N17"/>
    <mergeCell ref="H16:H17"/>
    <mergeCell ref="A21:AC21"/>
    <mergeCell ref="G22:G24"/>
    <mergeCell ref="H22:H24"/>
    <mergeCell ref="I22:I24"/>
    <mergeCell ref="J22:J24"/>
    <mergeCell ref="K22:K24"/>
    <mergeCell ref="R16:R17"/>
    <mergeCell ref="U16:U17"/>
    <mergeCell ref="V16:V17"/>
    <mergeCell ref="W16:W17"/>
    <mergeCell ref="X16:X17"/>
    <mergeCell ref="N28:N31"/>
    <mergeCell ref="O28:O31"/>
    <mergeCell ref="P28:P31"/>
    <mergeCell ref="Q28:Q31"/>
    <mergeCell ref="R28:R31"/>
    <mergeCell ref="A13:AD13"/>
    <mergeCell ref="AE13:AJ13"/>
    <mergeCell ref="U14:V15"/>
    <mergeCell ref="AE14:AG14"/>
    <mergeCell ref="AH14:AJ14"/>
    <mergeCell ref="AA14:AB15"/>
    <mergeCell ref="AC14:AD15"/>
    <mergeCell ref="AC16:AC17"/>
    <mergeCell ref="U22:U24"/>
    <mergeCell ref="V22:V24"/>
    <mergeCell ref="Y22:Y24"/>
    <mergeCell ref="W22:W24"/>
    <mergeCell ref="X22:X24"/>
    <mergeCell ref="P22:P24"/>
    <mergeCell ref="Q22:Q24"/>
    <mergeCell ref="R22:R24"/>
    <mergeCell ref="S22:S24"/>
    <mergeCell ref="A14:B15"/>
    <mergeCell ref="A16:A17"/>
    <mergeCell ref="B16:B17"/>
    <mergeCell ref="C16:C17"/>
    <mergeCell ref="A22:A24"/>
    <mergeCell ref="M22:M24"/>
    <mergeCell ref="N22:N24"/>
    <mergeCell ref="O22:O24"/>
    <mergeCell ref="B22:B24"/>
    <mergeCell ref="C22:C24"/>
    <mergeCell ref="D22:D24"/>
    <mergeCell ref="E22:E24"/>
    <mergeCell ref="F22:F24"/>
    <mergeCell ref="L22:L24"/>
    <mergeCell ref="X28:X31"/>
    <mergeCell ref="Y28:Y31"/>
    <mergeCell ref="AI22:AI24"/>
    <mergeCell ref="AJ22:AJ24"/>
    <mergeCell ref="AK22:AK24"/>
    <mergeCell ref="AD22:AD24"/>
    <mergeCell ref="AC22:AC24"/>
    <mergeCell ref="AD21:AF21"/>
    <mergeCell ref="AG21:AI21"/>
    <mergeCell ref="AJ21:BJ21"/>
    <mergeCell ref="BE22:BE24"/>
    <mergeCell ref="BF22:BF24"/>
    <mergeCell ref="AC28:AC31"/>
    <mergeCell ref="AD28:AD31"/>
    <mergeCell ref="G27:AG27"/>
    <mergeCell ref="AL22:AL24"/>
    <mergeCell ref="AM22:AM24"/>
    <mergeCell ref="AH22:AH24"/>
    <mergeCell ref="G28:G31"/>
    <mergeCell ref="H28:H31"/>
    <mergeCell ref="I28:I31"/>
    <mergeCell ref="J28:J31"/>
    <mergeCell ref="K28:K31"/>
    <mergeCell ref="L28:L31"/>
  </mergeCells>
  <phoneticPr fontId="6" type="noConversion"/>
  <pageMargins left="0.2" right="0.1" top="0.43110236200000002" bottom="0.31496062992126" header="0.118110236220472" footer="0.118110236220472"/>
  <pageSetup paperSize="9" scale="60" orientation="landscape" r:id="rId1"/>
  <headerFooter alignWithMargins="0"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BD29"/>
  <sheetViews>
    <sheetView zoomScale="64" zoomScaleNormal="64" workbookViewId="0">
      <selection activeCell="BK9" sqref="BK9"/>
    </sheetView>
  </sheetViews>
  <sheetFormatPr defaultRowHeight="21.75"/>
  <cols>
    <col min="1" max="1" width="4.5703125" customWidth="1"/>
    <col min="2" max="2" width="6.140625" customWidth="1"/>
    <col min="3" max="3" width="5.5703125" customWidth="1"/>
    <col min="4" max="4" width="4.140625" customWidth="1"/>
    <col min="5" max="5" width="5" customWidth="1"/>
    <col min="6" max="6" width="4.42578125" customWidth="1"/>
    <col min="7" max="7" width="4.140625" customWidth="1"/>
    <col min="8" max="8" width="4" customWidth="1"/>
    <col min="9" max="9" width="5" customWidth="1"/>
    <col min="10" max="10" width="4.28515625" customWidth="1"/>
    <col min="11" max="11" width="5" customWidth="1"/>
    <col min="12" max="13" width="4.4257812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42578125" customWidth="1"/>
    <col min="19" max="19" width="5" customWidth="1"/>
    <col min="20" max="20" width="4.425781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5" customWidth="1"/>
    <col min="26" max="26" width="3.85546875" customWidth="1"/>
    <col min="27" max="27" width="4.85546875" customWidth="1"/>
    <col min="28" max="28" width="6.28515625" customWidth="1"/>
    <col min="29" max="31" width="4.7109375" customWidth="1"/>
    <col min="32" max="32" width="6.28515625" customWidth="1"/>
    <col min="33" max="40" width="4.7109375" customWidth="1"/>
    <col min="41" max="53" width="4.28515625" customWidth="1"/>
    <col min="54" max="54" width="4" customWidth="1"/>
    <col min="55" max="55" width="5.28515625" customWidth="1"/>
    <col min="56" max="60" width="3" customWidth="1"/>
    <col min="61" max="61" width="3.42578125" customWidth="1"/>
    <col min="62" max="62" width="3.85546875" customWidth="1"/>
  </cols>
  <sheetData>
    <row r="1" spans="1:56" ht="40.5" customHeight="1">
      <c r="BC1" s="154" t="s">
        <v>220</v>
      </c>
    </row>
    <row r="2" spans="1:56" ht="40.5" customHeight="1">
      <c r="A2" s="189" t="s">
        <v>221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59"/>
    </row>
    <row r="3" spans="1:56" ht="40.5" customHeight="1">
      <c r="A3" s="189" t="s">
        <v>238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59"/>
    </row>
    <row r="4" spans="1:56" s="84" customFormat="1" ht="9" customHeight="1"/>
    <row r="5" spans="1:56" s="83" customFormat="1" ht="27" customHeight="1">
      <c r="A5" s="92" t="s">
        <v>222</v>
      </c>
    </row>
    <row r="6" spans="1:56" s="83" customFormat="1" ht="33" customHeight="1">
      <c r="A6" s="180" t="s">
        <v>223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2"/>
      <c r="AC6" s="217" t="s">
        <v>224</v>
      </c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9"/>
    </row>
    <row r="7" spans="1:56" s="84" customFormat="1" ht="27.75">
      <c r="A7" s="211" t="s">
        <v>4</v>
      </c>
      <c r="B7" s="211" t="s">
        <v>139</v>
      </c>
      <c r="C7" s="211" t="s">
        <v>12</v>
      </c>
      <c r="D7" s="211" t="s">
        <v>64</v>
      </c>
      <c r="E7" s="211" t="s">
        <v>65</v>
      </c>
      <c r="F7" s="211" t="s">
        <v>181</v>
      </c>
      <c r="G7" s="211" t="s">
        <v>141</v>
      </c>
      <c r="H7" s="211" t="s">
        <v>142</v>
      </c>
      <c r="I7" s="211" t="s">
        <v>143</v>
      </c>
      <c r="J7" s="211" t="s">
        <v>144</v>
      </c>
      <c r="K7" s="211" t="s">
        <v>66</v>
      </c>
      <c r="L7" s="211" t="s">
        <v>67</v>
      </c>
      <c r="M7" s="211" t="s">
        <v>145</v>
      </c>
      <c r="N7" s="211" t="s">
        <v>146</v>
      </c>
      <c r="O7" s="211" t="s">
        <v>147</v>
      </c>
      <c r="P7" s="211" t="s">
        <v>148</v>
      </c>
      <c r="Q7" s="211" t="s">
        <v>149</v>
      </c>
      <c r="R7" s="211" t="s">
        <v>150</v>
      </c>
      <c r="S7" s="211" t="s">
        <v>151</v>
      </c>
      <c r="T7" s="177" t="s">
        <v>180</v>
      </c>
      <c r="U7" s="211" t="s">
        <v>152</v>
      </c>
      <c r="V7" s="211" t="s">
        <v>184</v>
      </c>
      <c r="W7" s="211" t="s">
        <v>185</v>
      </c>
      <c r="X7" s="211" t="s">
        <v>182</v>
      </c>
      <c r="Y7" s="211" t="s">
        <v>183</v>
      </c>
      <c r="Z7" s="211" t="s">
        <v>187</v>
      </c>
      <c r="AA7" s="202" t="s">
        <v>225</v>
      </c>
      <c r="AB7" s="201" t="s">
        <v>10</v>
      </c>
      <c r="AC7" s="211" t="s">
        <v>139</v>
      </c>
      <c r="AD7" s="211" t="s">
        <v>12</v>
      </c>
      <c r="AE7" s="211" t="s">
        <v>64</v>
      </c>
      <c r="AF7" s="211" t="s">
        <v>65</v>
      </c>
      <c r="AG7" s="211" t="s">
        <v>181</v>
      </c>
      <c r="AH7" s="211" t="s">
        <v>141</v>
      </c>
      <c r="AI7" s="211" t="s">
        <v>142</v>
      </c>
      <c r="AJ7" s="211" t="s">
        <v>143</v>
      </c>
      <c r="AK7" s="211" t="s">
        <v>144</v>
      </c>
      <c r="AL7" s="211" t="s">
        <v>66</v>
      </c>
      <c r="AM7" s="211" t="s">
        <v>67</v>
      </c>
      <c r="AN7" s="211" t="s">
        <v>145</v>
      </c>
      <c r="AO7" s="211" t="s">
        <v>146</v>
      </c>
      <c r="AP7" s="211" t="s">
        <v>147</v>
      </c>
      <c r="AQ7" s="211" t="s">
        <v>148</v>
      </c>
      <c r="AR7" s="211" t="s">
        <v>149</v>
      </c>
      <c r="AS7" s="211" t="s">
        <v>150</v>
      </c>
      <c r="AT7" s="211" t="s">
        <v>151</v>
      </c>
      <c r="AU7" s="177" t="s">
        <v>180</v>
      </c>
      <c r="AV7" s="211" t="s">
        <v>152</v>
      </c>
      <c r="AW7" s="211" t="s">
        <v>184</v>
      </c>
      <c r="AX7" s="211" t="s">
        <v>185</v>
      </c>
      <c r="AY7" s="211" t="s">
        <v>182</v>
      </c>
      <c r="AZ7" s="211" t="s">
        <v>183</v>
      </c>
      <c r="BA7" s="211" t="s">
        <v>187</v>
      </c>
      <c r="BB7" s="213" t="s">
        <v>225</v>
      </c>
      <c r="BC7" s="201" t="s">
        <v>10</v>
      </c>
    </row>
    <row r="8" spans="1:56" s="84" customFormat="1" ht="27.75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178"/>
      <c r="U8" s="211"/>
      <c r="V8" s="211"/>
      <c r="W8" s="211"/>
      <c r="X8" s="211"/>
      <c r="Y8" s="211"/>
      <c r="Z8" s="211"/>
      <c r="AA8" s="203"/>
      <c r="AB8" s="20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178"/>
      <c r="AV8" s="211"/>
      <c r="AW8" s="211"/>
      <c r="AX8" s="211"/>
      <c r="AY8" s="211"/>
      <c r="AZ8" s="211"/>
      <c r="BA8" s="211"/>
      <c r="BB8" s="213"/>
      <c r="BC8" s="201"/>
    </row>
    <row r="9" spans="1:56" s="84" customFormat="1" ht="73.5" customHeight="1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179"/>
      <c r="U9" s="211"/>
      <c r="V9" s="211"/>
      <c r="W9" s="211"/>
      <c r="X9" s="211"/>
      <c r="Y9" s="211"/>
      <c r="Z9" s="211"/>
      <c r="AA9" s="204"/>
      <c r="AB9" s="20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179"/>
      <c r="AV9" s="211"/>
      <c r="AW9" s="211"/>
      <c r="AX9" s="211"/>
      <c r="AY9" s="211"/>
      <c r="AZ9" s="211"/>
      <c r="BA9" s="211"/>
      <c r="BB9" s="213"/>
      <c r="BC9" s="201"/>
    </row>
    <row r="10" spans="1:56" s="88" customFormat="1" ht="34.5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152"/>
      <c r="AB10" s="122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152"/>
      <c r="BC10" s="122"/>
    </row>
    <row r="11" spans="1:56" s="88" customFormat="1" ht="17.25" customHeight="1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</row>
    <row r="12" spans="1:56" s="88" customFormat="1" ht="30">
      <c r="A12" s="92" t="s">
        <v>232</v>
      </c>
      <c r="K12" s="89"/>
      <c r="L12" s="90"/>
      <c r="X12" s="84"/>
      <c r="AB12" s="90"/>
      <c r="AC12" s="91"/>
      <c r="AD12" s="90"/>
      <c r="AE12" s="90"/>
    </row>
    <row r="13" spans="1:56" s="88" customFormat="1" ht="32.25" customHeight="1">
      <c r="A13" s="224" t="s">
        <v>226</v>
      </c>
      <c r="B13" s="225"/>
      <c r="C13" s="226"/>
      <c r="D13" s="220" t="s">
        <v>231</v>
      </c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2"/>
    </row>
    <row r="14" spans="1:56" s="88" customFormat="1" ht="27.75">
      <c r="A14" s="211" t="s">
        <v>4</v>
      </c>
      <c r="B14" s="215" t="s">
        <v>227</v>
      </c>
      <c r="C14" s="227" t="s">
        <v>3</v>
      </c>
      <c r="D14" s="215" t="s">
        <v>4</v>
      </c>
      <c r="E14" s="211" t="s">
        <v>139</v>
      </c>
      <c r="F14" s="211" t="s">
        <v>12</v>
      </c>
      <c r="G14" s="211" t="s">
        <v>64</v>
      </c>
      <c r="H14" s="211" t="s">
        <v>65</v>
      </c>
      <c r="I14" s="211" t="s">
        <v>181</v>
      </c>
      <c r="J14" s="211" t="s">
        <v>141</v>
      </c>
      <c r="K14" s="211" t="s">
        <v>142</v>
      </c>
      <c r="L14" s="211" t="s">
        <v>143</v>
      </c>
      <c r="M14" s="211" t="s">
        <v>144</v>
      </c>
      <c r="N14" s="211" t="s">
        <v>66</v>
      </c>
      <c r="O14" s="211" t="s">
        <v>67</v>
      </c>
      <c r="P14" s="211" t="s">
        <v>145</v>
      </c>
      <c r="Q14" s="211" t="s">
        <v>146</v>
      </c>
      <c r="R14" s="211" t="s">
        <v>147</v>
      </c>
      <c r="S14" s="211" t="s">
        <v>148</v>
      </c>
      <c r="T14" s="211" t="s">
        <v>149</v>
      </c>
      <c r="U14" s="211" t="s">
        <v>150</v>
      </c>
      <c r="V14" s="211" t="s">
        <v>151</v>
      </c>
      <c r="W14" s="177" t="s">
        <v>180</v>
      </c>
      <c r="X14" s="177" t="s">
        <v>152</v>
      </c>
      <c r="Y14" s="177" t="s">
        <v>184</v>
      </c>
      <c r="Z14" s="177" t="s">
        <v>185</v>
      </c>
      <c r="AA14" s="177" t="s">
        <v>182</v>
      </c>
      <c r="AB14" s="177" t="s">
        <v>183</v>
      </c>
      <c r="AC14" s="177" t="s">
        <v>187</v>
      </c>
      <c r="AD14" s="202" t="s">
        <v>228</v>
      </c>
      <c r="AE14" s="202" t="s">
        <v>213</v>
      </c>
      <c r="AF14" s="216" t="s">
        <v>10</v>
      </c>
    </row>
    <row r="15" spans="1:56" s="88" customFormat="1" ht="27.75">
      <c r="A15" s="211"/>
      <c r="B15" s="215"/>
      <c r="C15" s="227"/>
      <c r="D15" s="215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178"/>
      <c r="X15" s="178"/>
      <c r="Y15" s="178"/>
      <c r="Z15" s="178"/>
      <c r="AA15" s="178"/>
      <c r="AB15" s="178"/>
      <c r="AC15" s="178"/>
      <c r="AD15" s="203"/>
      <c r="AE15" s="203"/>
      <c r="AF15" s="216"/>
    </row>
    <row r="16" spans="1:56" s="88" customFormat="1" ht="27.75">
      <c r="A16" s="211"/>
      <c r="B16" s="215"/>
      <c r="C16" s="227"/>
      <c r="D16" s="215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178"/>
      <c r="X16" s="178"/>
      <c r="Y16" s="178"/>
      <c r="Z16" s="178"/>
      <c r="AA16" s="178"/>
      <c r="AB16" s="178"/>
      <c r="AC16" s="178"/>
      <c r="AD16" s="203"/>
      <c r="AE16" s="203"/>
      <c r="AF16" s="216"/>
    </row>
    <row r="17" spans="1:32" s="88" customFormat="1" ht="52.5" customHeight="1">
      <c r="A17" s="211"/>
      <c r="B17" s="215"/>
      <c r="C17" s="227"/>
      <c r="D17" s="215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179"/>
      <c r="X17" s="179"/>
      <c r="Y17" s="179"/>
      <c r="Z17" s="179"/>
      <c r="AA17" s="179"/>
      <c r="AB17" s="179"/>
      <c r="AC17" s="179"/>
      <c r="AD17" s="204"/>
      <c r="AE17" s="204"/>
      <c r="AF17" s="216"/>
    </row>
    <row r="18" spans="1:32" s="88" customFormat="1" ht="36.75" customHeight="1">
      <c r="A18" s="156"/>
      <c r="B18" s="156"/>
      <c r="C18" s="157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152"/>
      <c r="AE18" s="152"/>
      <c r="AF18" s="122"/>
    </row>
    <row r="19" spans="1:32" s="88" customFormat="1" ht="12.75" customHeight="1">
      <c r="A19" s="90"/>
      <c r="B19" s="90"/>
      <c r="C19" s="90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</row>
    <row r="20" spans="1:32" ht="27.75" customHeight="1">
      <c r="B20" s="92"/>
      <c r="C20" s="92" t="s">
        <v>246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32" ht="27.75" customHeight="1">
      <c r="A21" s="92"/>
      <c r="B21" s="92"/>
      <c r="C21" s="92" t="s">
        <v>243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32" ht="25.5" customHeight="1">
      <c r="A22" s="92"/>
      <c r="D22" s="160" t="s">
        <v>244</v>
      </c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38"/>
      <c r="Q22" s="38"/>
    </row>
    <row r="23" spans="1:32" ht="25.5" customHeight="1">
      <c r="A23" s="92"/>
      <c r="C23" s="92"/>
      <c r="D23" s="161" t="s">
        <v>245</v>
      </c>
      <c r="E23" s="162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38"/>
      <c r="Q23" s="38"/>
    </row>
    <row r="24" spans="1:32" ht="25.5" customHeight="1">
      <c r="A24" s="92"/>
      <c r="C24" s="92"/>
      <c r="D24" s="161" t="s">
        <v>236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32" ht="25.5" customHeight="1">
      <c r="A25" s="92"/>
      <c r="C25" s="92"/>
      <c r="D25" s="161"/>
      <c r="E25" s="161" t="s">
        <v>237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32" ht="27.75" customHeight="1">
      <c r="B26" s="158"/>
      <c r="C26" s="92"/>
      <c r="G26" s="22"/>
      <c r="H26" s="22"/>
      <c r="I26" s="22"/>
      <c r="J26" s="22"/>
      <c r="K26" s="22"/>
      <c r="L26" s="22"/>
      <c r="M26" s="22"/>
      <c r="N26" s="22"/>
      <c r="O26" s="22"/>
    </row>
    <row r="27" spans="1:32" ht="29.25">
      <c r="A27" s="158"/>
      <c r="C27" s="92" t="s">
        <v>239</v>
      </c>
      <c r="D27" s="92"/>
      <c r="E27" s="20"/>
    </row>
    <row r="28" spans="1:32" ht="29.25">
      <c r="A28" s="21"/>
      <c r="C28" s="92" t="s">
        <v>240</v>
      </c>
      <c r="E28" s="21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32" ht="51.75">
      <c r="A29" s="114"/>
      <c r="G29" s="38"/>
      <c r="H29" s="37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</sheetData>
  <mergeCells count="93">
    <mergeCell ref="U14:U17"/>
    <mergeCell ref="V14:V17"/>
    <mergeCell ref="W14:W17"/>
    <mergeCell ref="X14:X17"/>
    <mergeCell ref="Y14:Y17"/>
    <mergeCell ref="N14:N17"/>
    <mergeCell ref="AF14:AF17"/>
    <mergeCell ref="A2:BC2"/>
    <mergeCell ref="A3:BC3"/>
    <mergeCell ref="Z14:Z17"/>
    <mergeCell ref="AA14:AA17"/>
    <mergeCell ref="AB14:AB17"/>
    <mergeCell ref="AC14:AC17"/>
    <mergeCell ref="AD14:AD17"/>
    <mergeCell ref="AE14:AE17"/>
    <mergeCell ref="T14:T17"/>
    <mergeCell ref="L14:L17"/>
    <mergeCell ref="O14:O17"/>
    <mergeCell ref="P14:P17"/>
    <mergeCell ref="Q14:Q17"/>
    <mergeCell ref="R14:R17"/>
    <mergeCell ref="S14:S17"/>
    <mergeCell ref="G14:G17"/>
    <mergeCell ref="AW7:AW9"/>
    <mergeCell ref="AX7:AX9"/>
    <mergeCell ref="AY7:AY9"/>
    <mergeCell ref="AK7:AK9"/>
    <mergeCell ref="AL7:AL9"/>
    <mergeCell ref="AM7:AM9"/>
    <mergeCell ref="X7:X9"/>
    <mergeCell ref="Y7:Y9"/>
    <mergeCell ref="Z7:Z9"/>
    <mergeCell ref="AA7:AA9"/>
    <mergeCell ref="AB7:AB9"/>
    <mergeCell ref="AC7:AC9"/>
    <mergeCell ref="N7:N9"/>
    <mergeCell ref="O7:O9"/>
    <mergeCell ref="AZ7:AZ9"/>
    <mergeCell ref="BA7:BA9"/>
    <mergeCell ref="H14:H17"/>
    <mergeCell ref="I14:I17"/>
    <mergeCell ref="J14:J17"/>
    <mergeCell ref="K14:K17"/>
    <mergeCell ref="M14:M17"/>
    <mergeCell ref="AU7:AU9"/>
    <mergeCell ref="AV7:AV9"/>
    <mergeCell ref="AP7:AP9"/>
    <mergeCell ref="AE7:AE9"/>
    <mergeCell ref="AF7:AF9"/>
    <mergeCell ref="AG7:AG9"/>
    <mergeCell ref="AH7:AH9"/>
    <mergeCell ref="AI7:AI9"/>
    <mergeCell ref="AJ7:AJ9"/>
    <mergeCell ref="BC7:BC9"/>
    <mergeCell ref="A13:C13"/>
    <mergeCell ref="D13:AF13"/>
    <mergeCell ref="A14:A17"/>
    <mergeCell ref="B14:B17"/>
    <mergeCell ref="C14:C17"/>
    <mergeCell ref="D14:D17"/>
    <mergeCell ref="E14:E17"/>
    <mergeCell ref="F14:F17"/>
    <mergeCell ref="AN7:AN9"/>
    <mergeCell ref="AO7:AO9"/>
    <mergeCell ref="BB7:BB9"/>
    <mergeCell ref="AQ7:AQ9"/>
    <mergeCell ref="AR7:AR9"/>
    <mergeCell ref="AS7:AS9"/>
    <mergeCell ref="AT7:AT9"/>
    <mergeCell ref="P7:P9"/>
    <mergeCell ref="Q7:Q9"/>
    <mergeCell ref="AD7:AD9"/>
    <mergeCell ref="S7:S9"/>
    <mergeCell ref="T7:T9"/>
    <mergeCell ref="U7:U9"/>
    <mergeCell ref="V7:V9"/>
    <mergeCell ref="W7:W9"/>
    <mergeCell ref="M7:M9"/>
    <mergeCell ref="A6:AB6"/>
    <mergeCell ref="AC6:BC6"/>
    <mergeCell ref="A7:A9"/>
    <mergeCell ref="B7:B9"/>
    <mergeCell ref="C7:C9"/>
    <mergeCell ref="D7:D9"/>
    <mergeCell ref="E7:E9"/>
    <mergeCell ref="F7:F9"/>
    <mergeCell ref="R7:R9"/>
    <mergeCell ref="G7:G9"/>
    <mergeCell ref="H7:H9"/>
    <mergeCell ref="I7:I9"/>
    <mergeCell ref="J7:J9"/>
    <mergeCell ref="K7:K9"/>
    <mergeCell ref="L7:L9"/>
  </mergeCells>
  <pageMargins left="0.42" right="0.2" top="0.5" bottom="0.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เกณฑ์ กคศ.</vt:lpstr>
      <vt:lpstr>ตรวจนร&lt;120</vt:lpstr>
      <vt:lpstr>นร 121 คนขึ้นไป</vt:lpstr>
      <vt:lpstr>แบบโรงเรียน1</vt:lpstr>
      <vt:lpstr>แบบโรงเรียน2</vt:lpstr>
      <vt:lpstr>'ตรวจนร&lt;120'!Print_Area</vt:lpstr>
      <vt:lpstr>'นร 121 คนขึ้นไป'!Print_Area</vt:lpstr>
      <vt:lpstr>แบบโรงเรียน1!Print_Area</vt:lpstr>
      <vt:lpstr>แบบโรงเรียน2!Print_Area</vt:lpstr>
    </vt:vector>
  </TitlesOfParts>
  <Company>OBEC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Sunisa</dc:creator>
  <cp:lastModifiedBy>Asus</cp:lastModifiedBy>
  <cp:lastPrinted>2014-06-06T06:17:29Z</cp:lastPrinted>
  <dcterms:created xsi:type="dcterms:W3CDTF">2005-09-20T07:47:23Z</dcterms:created>
  <dcterms:modified xsi:type="dcterms:W3CDTF">2014-06-11T03:45:07Z</dcterms:modified>
</cp:coreProperties>
</file>